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8570" windowHeight="7890"/>
  </bookViews>
  <sheets>
    <sheet name="ULUSLARARASI TİCARET 1. GRUP" sheetId="1" r:id="rId1"/>
    <sheet name="ULUSLARARASI TİCARET 2. GRUP" sheetId="2" r:id="rId2"/>
  </sheets>
  <calcPr calcId="152511"/>
</workbook>
</file>

<file path=xl/calcChain.xml><?xml version="1.0" encoding="utf-8"?>
<calcChain xmlns="http://schemas.openxmlformats.org/spreadsheetml/2006/main">
  <c r="K14" i="1" l="1"/>
  <c r="AN26" i="2" l="1"/>
  <c r="AM26" i="2"/>
  <c r="AK26" i="2"/>
  <c r="AH26" i="2"/>
  <c r="AE26" i="2"/>
  <c r="AB26" i="2"/>
  <c r="AL26" i="2" s="1"/>
  <c r="P26" i="2" s="1"/>
  <c r="Y26" i="2"/>
  <c r="V26" i="2"/>
  <c r="S26" i="2"/>
  <c r="O26" i="2"/>
  <c r="N26" i="2"/>
  <c r="K26" i="2"/>
  <c r="J26" i="2"/>
  <c r="D26" i="2"/>
  <c r="AN25" i="2"/>
  <c r="AM25" i="2"/>
  <c r="AK25" i="2"/>
  <c r="AH25" i="2"/>
  <c r="AE25" i="2"/>
  <c r="AB25" i="2"/>
  <c r="AL25" i="2" s="1"/>
  <c r="P25" i="2" s="1"/>
  <c r="Y25" i="2"/>
  <c r="V25" i="2"/>
  <c r="S25" i="2"/>
  <c r="N25" i="2"/>
  <c r="K25" i="2"/>
  <c r="J25" i="2"/>
  <c r="D25" i="2"/>
  <c r="AN24" i="2"/>
  <c r="AM24" i="2"/>
  <c r="AK24" i="2"/>
  <c r="AH24" i="2"/>
  <c r="AE24" i="2"/>
  <c r="AB24" i="2"/>
  <c r="Y24" i="2"/>
  <c r="V24" i="2"/>
  <c r="S24" i="2"/>
  <c r="AL24" i="2" s="1"/>
  <c r="P24" i="2" s="1"/>
  <c r="O24" i="2"/>
  <c r="N24" i="2"/>
  <c r="K24" i="2"/>
  <c r="J24" i="2"/>
  <c r="D24" i="2"/>
  <c r="AN23" i="2"/>
  <c r="AM23" i="2"/>
  <c r="AK23" i="2"/>
  <c r="AH23" i="2"/>
  <c r="AE23" i="2"/>
  <c r="AB23" i="2"/>
  <c r="Y23" i="2"/>
  <c r="V23" i="2"/>
  <c r="S23" i="2"/>
  <c r="AL23" i="2" s="1"/>
  <c r="P23" i="2" s="1"/>
  <c r="O23" i="2"/>
  <c r="N23" i="2"/>
  <c r="K23" i="2"/>
  <c r="J23" i="2"/>
  <c r="D23" i="2"/>
  <c r="AN22" i="2"/>
  <c r="AM22" i="2"/>
  <c r="AK22" i="2"/>
  <c r="AH22" i="2"/>
  <c r="AE22" i="2"/>
  <c r="AB22" i="2"/>
  <c r="Y22" i="2"/>
  <c r="V22" i="2"/>
  <c r="S22" i="2"/>
  <c r="AL22" i="2" s="1"/>
  <c r="P22" i="2" s="1"/>
  <c r="O22" i="2"/>
  <c r="N22" i="2"/>
  <c r="K22" i="2"/>
  <c r="J22" i="2"/>
  <c r="D22" i="2"/>
  <c r="AN21" i="2"/>
  <c r="AM21" i="2"/>
  <c r="AK21" i="2"/>
  <c r="AH21" i="2"/>
  <c r="AE21" i="2"/>
  <c r="AB21" i="2"/>
  <c r="Y21" i="2"/>
  <c r="V21" i="2"/>
  <c r="S21" i="2"/>
  <c r="AL21" i="2" s="1"/>
  <c r="P21" i="2" s="1"/>
  <c r="O21" i="2"/>
  <c r="N21" i="2"/>
  <c r="K21" i="2"/>
  <c r="J21" i="2"/>
  <c r="D21" i="2"/>
  <c r="AN20" i="2"/>
  <c r="AM20" i="2"/>
  <c r="AK20" i="2"/>
  <c r="AH20" i="2"/>
  <c r="AE20" i="2"/>
  <c r="AB20" i="2"/>
  <c r="Y20" i="2"/>
  <c r="V20" i="2"/>
  <c r="S20" i="2"/>
  <c r="AL20" i="2" s="1"/>
  <c r="P20" i="2" s="1"/>
  <c r="O20" i="2"/>
  <c r="N20" i="2"/>
  <c r="K20" i="2"/>
  <c r="J20" i="2"/>
  <c r="D20" i="2"/>
  <c r="AN19" i="2"/>
  <c r="AM19" i="2"/>
  <c r="AK19" i="2"/>
  <c r="AH19" i="2"/>
  <c r="AE19" i="2"/>
  <c r="AB19" i="2"/>
  <c r="Y19" i="2"/>
  <c r="V19" i="2"/>
  <c r="S19" i="2"/>
  <c r="AL19" i="2" s="1"/>
  <c r="P19" i="2" s="1"/>
  <c r="O19" i="2"/>
  <c r="N19" i="2"/>
  <c r="K19" i="2"/>
  <c r="J19" i="2"/>
  <c r="D19" i="2"/>
  <c r="AN18" i="2"/>
  <c r="AM18" i="2"/>
  <c r="AK18" i="2"/>
  <c r="AH18" i="2"/>
  <c r="AE18" i="2"/>
  <c r="AB18" i="2"/>
  <c r="Y18" i="2"/>
  <c r="V18" i="2"/>
  <c r="S18" i="2"/>
  <c r="AL18" i="2" s="1"/>
  <c r="P18" i="2" s="1"/>
  <c r="O18" i="2"/>
  <c r="N18" i="2"/>
  <c r="K18" i="2"/>
  <c r="J18" i="2"/>
  <c r="D18" i="2"/>
  <c r="AN17" i="2"/>
  <c r="AM17" i="2"/>
  <c r="AK17" i="2"/>
  <c r="AH17" i="2"/>
  <c r="AE17" i="2"/>
  <c r="AB17" i="2"/>
  <c r="Y17" i="2"/>
  <c r="V17" i="2"/>
  <c r="S17" i="2"/>
  <c r="AL17" i="2" s="1"/>
  <c r="P17" i="2" s="1"/>
  <c r="O17" i="2"/>
  <c r="N17" i="2"/>
  <c r="K17" i="2"/>
  <c r="J17" i="2"/>
  <c r="D17" i="2"/>
  <c r="AN16" i="2"/>
  <c r="AK16" i="2"/>
  <c r="AH16" i="2"/>
  <c r="AE16" i="2"/>
  <c r="AB16" i="2"/>
  <c r="Y16" i="2"/>
  <c r="V16" i="2"/>
  <c r="S16" i="2"/>
  <c r="O16" i="2"/>
  <c r="N16" i="2"/>
  <c r="D16" i="2"/>
  <c r="AN15" i="2"/>
  <c r="AK15" i="2"/>
  <c r="AH15" i="2"/>
  <c r="AE15" i="2"/>
  <c r="AB15" i="2"/>
  <c r="Y15" i="2"/>
  <c r="V15" i="2"/>
  <c r="S15" i="2"/>
  <c r="O15" i="2"/>
  <c r="D15" i="2" s="1"/>
  <c r="N15" i="2"/>
  <c r="AN14" i="2"/>
  <c r="AK14" i="2"/>
  <c r="AH14" i="2"/>
  <c r="AE14" i="2"/>
  <c r="AB14" i="2"/>
  <c r="Y14" i="2"/>
  <c r="V14" i="2"/>
  <c r="S14" i="2"/>
  <c r="O14" i="2"/>
  <c r="D14" i="2" s="1"/>
  <c r="N14" i="2"/>
  <c r="AN13" i="2"/>
  <c r="AK13" i="2"/>
  <c r="AH13" i="2"/>
  <c r="AE13" i="2"/>
  <c r="AB13" i="2"/>
  <c r="Y13" i="2"/>
  <c r="V13" i="2"/>
  <c r="S13" i="2"/>
  <c r="O13" i="2"/>
  <c r="N13" i="2"/>
  <c r="AN12" i="2"/>
  <c r="AK12" i="2"/>
  <c r="AH12" i="2"/>
  <c r="AE12" i="2"/>
  <c r="AB12" i="2"/>
  <c r="Y12" i="2"/>
  <c r="V12" i="2"/>
  <c r="S12" i="2"/>
  <c r="O12" i="2"/>
  <c r="N12" i="2"/>
  <c r="AN11" i="2"/>
  <c r="AK11" i="2"/>
  <c r="AH11" i="2"/>
  <c r="AE11" i="2"/>
  <c r="AB11" i="2"/>
  <c r="Y11" i="2"/>
  <c r="V11" i="2"/>
  <c r="S11" i="2"/>
  <c r="O11" i="2"/>
  <c r="N11" i="2"/>
  <c r="AN10" i="2"/>
  <c r="AK10" i="2"/>
  <c r="AH10" i="2"/>
  <c r="AE10" i="2"/>
  <c r="AB10" i="2"/>
  <c r="Y10" i="2"/>
  <c r="V10" i="2"/>
  <c r="S10" i="2"/>
  <c r="O10" i="2"/>
  <c r="N10" i="2"/>
  <c r="D10" i="2"/>
  <c r="AL16" i="2" l="1"/>
  <c r="P16" i="2" s="1"/>
  <c r="K16" i="2" s="1"/>
  <c r="AL15" i="2"/>
  <c r="P15" i="2" s="1"/>
  <c r="K15" i="2" s="1"/>
  <c r="AL14" i="2"/>
  <c r="P14" i="2"/>
  <c r="K14" i="2" s="1"/>
  <c r="AL13" i="2"/>
  <c r="AL12" i="2"/>
  <c r="P12" i="2" s="1"/>
  <c r="K12" i="2" s="1"/>
  <c r="AL11" i="2"/>
  <c r="AL10" i="2"/>
  <c r="AN26" i="1"/>
  <c r="AM26" i="1"/>
  <c r="AK26" i="1"/>
  <c r="AH26" i="1"/>
  <c r="AE26" i="1"/>
  <c r="AB26" i="1"/>
  <c r="Y26" i="1"/>
  <c r="V26" i="1"/>
  <c r="S26" i="1"/>
  <c r="O26" i="1"/>
  <c r="N26" i="1"/>
  <c r="K26" i="1"/>
  <c r="J26" i="1"/>
  <c r="D26" i="1"/>
  <c r="AN25" i="1"/>
  <c r="AM25" i="1"/>
  <c r="AK25" i="1"/>
  <c r="AH25" i="1"/>
  <c r="AE25" i="1"/>
  <c r="AB25" i="1"/>
  <c r="Y25" i="1"/>
  <c r="V25" i="1"/>
  <c r="S25" i="1"/>
  <c r="N25" i="1"/>
  <c r="K25" i="1"/>
  <c r="J25" i="1"/>
  <c r="D25" i="1"/>
  <c r="AN24" i="1"/>
  <c r="AM24" i="1"/>
  <c r="AK24" i="1"/>
  <c r="AH24" i="1"/>
  <c r="AE24" i="1"/>
  <c r="AB24" i="1"/>
  <c r="Y24" i="1"/>
  <c r="V24" i="1"/>
  <c r="S24" i="1"/>
  <c r="O24" i="1"/>
  <c r="N24" i="1"/>
  <c r="K24" i="1"/>
  <c r="J24" i="1"/>
  <c r="D24" i="1"/>
  <c r="AN23" i="1"/>
  <c r="AM23" i="1"/>
  <c r="AK23" i="1"/>
  <c r="AH23" i="1"/>
  <c r="AE23" i="1"/>
  <c r="AB23" i="1"/>
  <c r="Y23" i="1"/>
  <c r="V23" i="1"/>
  <c r="S23" i="1"/>
  <c r="AL23" i="1" s="1"/>
  <c r="P23" i="1" s="1"/>
  <c r="O23" i="1"/>
  <c r="N23" i="1"/>
  <c r="K23" i="1"/>
  <c r="J23" i="1"/>
  <c r="D23" i="1"/>
  <c r="AN22" i="1"/>
  <c r="AM22" i="1"/>
  <c r="AK22" i="1"/>
  <c r="AH22" i="1"/>
  <c r="AE22" i="1"/>
  <c r="AB22" i="1"/>
  <c r="Y22" i="1"/>
  <c r="V22" i="1"/>
  <c r="S22" i="1"/>
  <c r="O22" i="1"/>
  <c r="N22" i="1"/>
  <c r="K22" i="1"/>
  <c r="J22" i="1"/>
  <c r="D22" i="1"/>
  <c r="AN21" i="1"/>
  <c r="AM21" i="1"/>
  <c r="AK21" i="1"/>
  <c r="AH21" i="1"/>
  <c r="AE21" i="1"/>
  <c r="AB21" i="1"/>
  <c r="Y21" i="1"/>
  <c r="V21" i="1"/>
  <c r="S21" i="1"/>
  <c r="AL21" i="1" s="1"/>
  <c r="P21" i="1" s="1"/>
  <c r="O21" i="1"/>
  <c r="N21" i="1"/>
  <c r="K21" i="1"/>
  <c r="J21" i="1"/>
  <c r="D21" i="1"/>
  <c r="AN20" i="1"/>
  <c r="AM20" i="1"/>
  <c r="AK20" i="1"/>
  <c r="AH20" i="1"/>
  <c r="AE20" i="1"/>
  <c r="AB20" i="1"/>
  <c r="Y20" i="1"/>
  <c r="V20" i="1"/>
  <c r="S20" i="1"/>
  <c r="O20" i="1"/>
  <c r="N20" i="1"/>
  <c r="K20" i="1"/>
  <c r="J20" i="1"/>
  <c r="D20" i="1"/>
  <c r="AN19" i="1"/>
  <c r="AM19" i="1"/>
  <c r="AK19" i="1"/>
  <c r="AH19" i="1"/>
  <c r="AE19" i="1"/>
  <c r="AB19" i="1"/>
  <c r="Y19" i="1"/>
  <c r="V19" i="1"/>
  <c r="S19" i="1"/>
  <c r="AL19" i="1" s="1"/>
  <c r="P19" i="1" s="1"/>
  <c r="O19" i="1"/>
  <c r="N19" i="1"/>
  <c r="K19" i="1"/>
  <c r="J19" i="1"/>
  <c r="D19" i="1"/>
  <c r="AN18" i="1"/>
  <c r="AM18" i="1"/>
  <c r="AK18" i="1"/>
  <c r="AH18" i="1"/>
  <c r="AE18" i="1"/>
  <c r="AB18" i="1"/>
  <c r="Y18" i="1"/>
  <c r="V18" i="1"/>
  <c r="S18" i="1"/>
  <c r="O18" i="1"/>
  <c r="N18" i="1"/>
  <c r="K18" i="1"/>
  <c r="J18" i="1"/>
  <c r="D18" i="1"/>
  <c r="AN17" i="1"/>
  <c r="AM17" i="1"/>
  <c r="AK17" i="1"/>
  <c r="AH17" i="1"/>
  <c r="AE17" i="1"/>
  <c r="AB17" i="1"/>
  <c r="Y17" i="1"/>
  <c r="V17" i="1"/>
  <c r="S17" i="1"/>
  <c r="AL17" i="1" s="1"/>
  <c r="P17" i="1" s="1"/>
  <c r="O17" i="1"/>
  <c r="N17" i="1"/>
  <c r="K17" i="1"/>
  <c r="J17" i="1"/>
  <c r="D17" i="1"/>
  <c r="AN16" i="1"/>
  <c r="AM16" i="1"/>
  <c r="AK16" i="1"/>
  <c r="AH16" i="1"/>
  <c r="AE16" i="1"/>
  <c r="AB16" i="1"/>
  <c r="Y16" i="1"/>
  <c r="V16" i="1"/>
  <c r="S16" i="1"/>
  <c r="O16" i="1"/>
  <c r="N16" i="1"/>
  <c r="K16" i="1"/>
  <c r="J16" i="1"/>
  <c r="D16" i="1"/>
  <c r="AN15" i="1"/>
  <c r="AM15" i="1"/>
  <c r="AK15" i="1"/>
  <c r="AH15" i="1"/>
  <c r="AE15" i="1"/>
  <c r="AB15" i="1"/>
  <c r="Y15" i="1"/>
  <c r="V15" i="1"/>
  <c r="S15" i="1"/>
  <c r="O15" i="1"/>
  <c r="N15" i="1"/>
  <c r="K15" i="1"/>
  <c r="J15" i="1"/>
  <c r="D15" i="1"/>
  <c r="AN14" i="1"/>
  <c r="AM14" i="1"/>
  <c r="AK14" i="1"/>
  <c r="AH14" i="1"/>
  <c r="AE14" i="1"/>
  <c r="AB14" i="1"/>
  <c r="Y14" i="1"/>
  <c r="V14" i="1"/>
  <c r="S14" i="1"/>
  <c r="O14" i="1"/>
  <c r="N14" i="1"/>
  <c r="J14" i="1"/>
  <c r="D14" i="1"/>
  <c r="AN13" i="1"/>
  <c r="AK13" i="1"/>
  <c r="AH13" i="1"/>
  <c r="AE13" i="1"/>
  <c r="AB13" i="1"/>
  <c r="Y13" i="1"/>
  <c r="V13" i="1"/>
  <c r="S13" i="1"/>
  <c r="O13" i="1"/>
  <c r="D13" i="1" s="1"/>
  <c r="N13" i="1"/>
  <c r="AN12" i="1"/>
  <c r="AK12" i="1"/>
  <c r="AH12" i="1"/>
  <c r="AE12" i="1"/>
  <c r="AB12" i="1"/>
  <c r="Y12" i="1"/>
  <c r="V12" i="1"/>
  <c r="S12" i="1"/>
  <c r="O12" i="1"/>
  <c r="D12" i="1" s="1"/>
  <c r="N12" i="1"/>
  <c r="AN11" i="1"/>
  <c r="AK11" i="1"/>
  <c r="AH11" i="1"/>
  <c r="AE11" i="1"/>
  <c r="AB11" i="1"/>
  <c r="Y11" i="1"/>
  <c r="V11" i="1"/>
  <c r="S11" i="1"/>
  <c r="O11" i="1"/>
  <c r="D11" i="1" s="1"/>
  <c r="N11" i="1"/>
  <c r="AN10" i="1"/>
  <c r="AK10" i="1"/>
  <c r="AH10" i="1"/>
  <c r="AE10" i="1"/>
  <c r="AB10" i="1"/>
  <c r="Y10" i="1"/>
  <c r="V10" i="1"/>
  <c r="S10" i="1"/>
  <c r="O10" i="1"/>
  <c r="D10" i="1" s="1"/>
  <c r="N10" i="1"/>
  <c r="AM16" i="2" l="1"/>
  <c r="J16" i="2" s="1"/>
  <c r="AM15" i="2"/>
  <c r="J15" i="2" s="1"/>
  <c r="AM14" i="2"/>
  <c r="J14" i="2" s="1"/>
  <c r="P13" i="2"/>
  <c r="K13" i="2" s="1"/>
  <c r="AM12" i="2"/>
  <c r="P10" i="2"/>
  <c r="K10" i="2" s="1"/>
  <c r="P11" i="2"/>
  <c r="AL13" i="1"/>
  <c r="AL11" i="1"/>
  <c r="P11" i="1" s="1"/>
  <c r="K11" i="1" s="1"/>
  <c r="AL25" i="1"/>
  <c r="P25" i="1" s="1"/>
  <c r="AL15" i="1"/>
  <c r="P15" i="1" s="1"/>
  <c r="AL22" i="1"/>
  <c r="P22" i="1" s="1"/>
  <c r="AL24" i="1"/>
  <c r="P24" i="1" s="1"/>
  <c r="AL26" i="1"/>
  <c r="P26" i="1" s="1"/>
  <c r="AL10" i="1"/>
  <c r="AL12" i="1"/>
  <c r="AL14" i="1"/>
  <c r="P14" i="1" s="1"/>
  <c r="AL16" i="1"/>
  <c r="P16" i="1" s="1"/>
  <c r="AL18" i="1"/>
  <c r="P18" i="1" s="1"/>
  <c r="AL20" i="1"/>
  <c r="P20" i="1" s="1"/>
  <c r="AM13" i="2" l="1"/>
  <c r="AM11" i="2"/>
  <c r="K11" i="2"/>
  <c r="AM10" i="2"/>
  <c r="J10" i="2" s="1"/>
  <c r="P13" i="1"/>
  <c r="K13" i="1" s="1"/>
  <c r="AM13" i="1"/>
  <c r="AM11" i="1"/>
  <c r="P12" i="1"/>
  <c r="K12" i="1" s="1"/>
  <c r="AM12" i="1"/>
  <c r="P10" i="1"/>
  <c r="K10" i="1" s="1"/>
  <c r="AM10" i="1" l="1"/>
  <c r="J10" i="1" s="1"/>
</calcChain>
</file>

<file path=xl/sharedStrings.xml><?xml version="1.0" encoding="utf-8"?>
<sst xmlns="http://schemas.openxmlformats.org/spreadsheetml/2006/main" count="478" uniqueCount="69">
  <si>
    <t>T.C.</t>
  </si>
  <si>
    <t>SAKARYA ÜNİVERSİTESİ</t>
  </si>
  <si>
    <t>SOSYAL BİLİMLER ENSTİTÜSÜ</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</si>
  <si>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</si>
  <si>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</si>
  <si>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</si>
  <si>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</si>
  <si>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</si>
  <si>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</si>
  <si>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</si>
  <si>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</si>
  <si>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</si>
  <si>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</si>
  <si>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</si>
  <si>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</si>
  <si>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</si>
  <si>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</si>
  <si>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</si>
  <si>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</si>
  <si>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</si>
  <si>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</si>
  <si>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</si>
  <si>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</si>
  <si>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</si>
  <si>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YEDEK JÜRİ</t>
  </si>
  <si>
    <t>ULUSLARARASI TİCARET TEZSİZ YÜKSEK LİSANS / II. ÖĞRETİM PROGRAMI</t>
  </si>
  <si>
    <t>Doç. Dr. Hakan TUNAHAN</t>
  </si>
  <si>
    <t>Yrd. Doç. Dr. Sinan ESEN</t>
  </si>
  <si>
    <t>Yrd. Doç. Dr. Ahmet Yağmur ERSOY</t>
  </si>
  <si>
    <t>1. GRUP</t>
  </si>
  <si>
    <t>PROJE SAVUNMA SINAVI BAŞARI LİSTESİ</t>
  </si>
  <si>
    <t xml:space="preserve">Not:1) Öğrencinin danışmanı Proje Savunma Sınavına girmek zorundadır.          
</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</si>
  <si>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</si>
  <si>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Yrd. Doç. Dr. Ahmet Selçuk DİZKIRICI</t>
  </si>
  <si>
    <t>AÇIKLAMA</t>
  </si>
  <si>
    <t>Not:2) PROJE SAVUNMA SINAVINDA EN AZ GEÇER NOT 65 (CC) DİR.</t>
  </si>
  <si>
    <t>Levent DENİZ</t>
  </si>
  <si>
    <t>Yrd. Doç. Dr. Sedat DURMUŞKAYA</t>
  </si>
  <si>
    <t>Emre DEMİR</t>
  </si>
  <si>
    <t>1360M57011</t>
  </si>
  <si>
    <t>1360M57008</t>
  </si>
  <si>
    <t>Yrd. Doç. Dr. SEDAT DURMUŞKAYA</t>
  </si>
  <si>
    <t>Yrd. Doç. Dr. Yasin Kerem GÜMÜŞ</t>
  </si>
  <si>
    <t>Beliz DENİZ</t>
  </si>
  <si>
    <t>Duygu Esra PARLAKÇI</t>
  </si>
  <si>
    <t>1460M57009</t>
  </si>
  <si>
    <t>1460M57019</t>
  </si>
  <si>
    <t>Yrd. Doç. Dr. Umut Sanem ÇİTÇİ</t>
  </si>
  <si>
    <t>Buket ÖZTÜRK</t>
  </si>
  <si>
    <t>1460M57016</t>
  </si>
  <si>
    <t>2015-2016 / GÜZ YARIYILI SONU</t>
  </si>
  <si>
    <t>2. GRUP</t>
  </si>
  <si>
    <t>Atilla YILMAZ</t>
  </si>
  <si>
    <t>Murat YILDIZ</t>
  </si>
  <si>
    <t>Yrd. Doç. Dr. Esra DİL</t>
  </si>
  <si>
    <t>Sadık ÇİMEN</t>
  </si>
  <si>
    <t>Nevin AKSAN</t>
  </si>
  <si>
    <t>Damla ATASOY</t>
  </si>
  <si>
    <t>Sevda AVCI</t>
  </si>
  <si>
    <t>1460M57021</t>
  </si>
  <si>
    <t>1360M57012</t>
  </si>
  <si>
    <t>1360M57028</t>
  </si>
  <si>
    <t>1360M57025</t>
  </si>
  <si>
    <t>1460M57015</t>
  </si>
  <si>
    <t>1360M57024</t>
  </si>
  <si>
    <t>DERSTEN BAŞARISIZ</t>
  </si>
  <si>
    <t>BAŞARILI</t>
  </si>
  <si>
    <t>GR</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</si>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</sst>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5"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0"/>
      <color rgb="FFFF0000"/>
      <name val="Times New Roman"/>
      <family val="1"/>
      <charset val="162"/>
    </font>
    <font>
      <sz val="9"/>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3">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4" fillId="0" borderId="0" xfId="0" applyFont="1" applyBorder="1" applyProtection="1">
      <protection hidden="1"/>
    </xf>
    <xf numFmtId="11" fontId="3" fillId="2" borderId="11" xfId="0" applyNumberFormat="1" applyFont="1" applyFill="1" applyBorder="1" applyAlignment="1">
      <alignment horizontal="center" vertical="center"/>
    </xf>
    <xf numFmtId="0" fontId="3" fillId="2" borderId="11" xfId="0" applyFont="1" applyFill="1" applyBorder="1" applyAlignment="1">
      <alignment horizontal="left"/>
    </xf>
    <xf numFmtId="0" fontId="3" fillId="2" borderId="11" xfId="0" applyFont="1" applyFill="1" applyBorder="1" applyAlignment="1" applyProtection="1">
      <alignment horizontal="center"/>
      <protection hidden="1"/>
    </xf>
    <xf numFmtId="0" fontId="4" fillId="2" borderId="11" xfId="0" applyFont="1" applyFill="1" applyBorder="1" applyAlignment="1" applyProtection="1">
      <alignment horizontal="center" vertical="center" wrapText="1"/>
      <protection hidden="1"/>
    </xf>
    <xf numFmtId="164" fontId="6" fillId="2" borderId="11" xfId="0" applyNumberFormat="1" applyFont="1" applyFill="1" applyBorder="1" applyAlignment="1" applyProtection="1">
      <alignment horizontal="center"/>
      <protection hidden="1"/>
    </xf>
    <xf numFmtId="164" fontId="6" fillId="2" borderId="12"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4" fillId="2" borderId="11" xfId="0" applyNumberFormat="1" applyFont="1" applyFill="1" applyBorder="1" applyAlignment="1" applyProtection="1">
      <alignment horizontal="center" vertical="center" wrapText="1"/>
      <protection hidden="1"/>
    </xf>
    <xf numFmtId="0"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11" fontId="12" fillId="2" borderId="11" xfId="0" applyNumberFormat="1" applyFont="1" applyFill="1" applyBorder="1" applyAlignment="1">
      <alignment horizontal="center" vertical="center"/>
    </xf>
    <xf numFmtId="0" fontId="12" fillId="2" borderId="11" xfId="0" applyFont="1" applyFill="1" applyBorder="1" applyAlignment="1">
      <alignment horizontal="left" vertical="center"/>
    </xf>
    <xf numFmtId="0" fontId="3" fillId="2" borderId="11" xfId="0" applyFont="1" applyFill="1" applyBorder="1" applyAlignment="1">
      <alignment horizontal="center" vertical="center"/>
    </xf>
    <xf numFmtId="0" fontId="12" fillId="2" borderId="18" xfId="0" applyFont="1" applyFill="1" applyBorder="1" applyAlignment="1">
      <alignment horizontal="left" vertical="center"/>
    </xf>
    <xf numFmtId="0" fontId="12" fillId="2" borderId="23" xfId="0" applyFont="1" applyFill="1" applyBorder="1" applyAlignment="1">
      <alignment horizontal="left" vertical="center"/>
    </xf>
    <xf numFmtId="0" fontId="3" fillId="2" borderId="21" xfId="0" applyFont="1" applyFill="1" applyBorder="1" applyAlignment="1">
      <alignment horizontal="center" vertical="center"/>
    </xf>
    <xf numFmtId="0" fontId="1" fillId="0" borderId="0" xfId="0" applyFont="1" applyBorder="1" applyAlignment="1" applyProtection="1">
      <alignment horizontal="center"/>
      <protection hidden="1"/>
    </xf>
    <xf numFmtId="0" fontId="12" fillId="2" borderId="11" xfId="0" applyFont="1" applyFill="1" applyBorder="1" applyAlignment="1">
      <alignment horizontal="left" vertical="center"/>
    </xf>
    <xf numFmtId="164" fontId="13" fillId="2" borderId="11" xfId="0" applyNumberFormat="1" applyFont="1" applyFill="1" applyBorder="1" applyAlignment="1" applyProtection="1">
      <alignment horizontal="center"/>
      <protection hidden="1"/>
    </xf>
    <xf numFmtId="0" fontId="0" fillId="0" borderId="4" xfId="0" applyBorder="1"/>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2" borderId="5" xfId="0" applyFont="1" applyFill="1" applyBorder="1" applyAlignment="1" applyProtection="1">
      <alignment horizontal="center"/>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12" fillId="2" borderId="23" xfId="0" applyFont="1" applyFill="1" applyBorder="1" applyAlignment="1">
      <alignment horizontal="left" vertical="center"/>
    </xf>
    <xf numFmtId="0" fontId="12" fillId="2" borderId="11" xfId="0" applyFont="1" applyFill="1" applyBorder="1" applyAlignment="1">
      <alignment horizontal="left"/>
    </xf>
    <xf numFmtId="0" fontId="12" fillId="2" borderId="11" xfId="0" applyFont="1" applyFill="1" applyBorder="1" applyAlignment="1" applyProtection="1">
      <alignment horizontal="center"/>
      <protection hidden="1"/>
    </xf>
    <xf numFmtId="0" fontId="6" fillId="2" borderId="11" xfId="0" applyFont="1" applyFill="1" applyBorder="1" applyAlignment="1" applyProtection="1">
      <alignment horizontal="center" vertical="center" wrapText="1"/>
      <protection hidden="1"/>
    </xf>
    <xf numFmtId="0" fontId="6" fillId="2" borderId="16" xfId="0" applyNumberFormat="1" applyFont="1" applyFill="1" applyBorder="1" applyAlignment="1" applyProtection="1">
      <alignment horizontal="center" vertical="center" wrapText="1"/>
      <protection hidden="1"/>
    </xf>
    <xf numFmtId="0" fontId="6" fillId="2" borderId="11" xfId="0" applyNumberFormat="1" applyFont="1" applyFill="1" applyBorder="1" applyAlignment="1" applyProtection="1">
      <alignment horizontal="center" vertical="center" wrapText="1"/>
      <protection hidden="1"/>
    </xf>
    <xf numFmtId="0" fontId="6" fillId="2" borderId="16" xfId="0" applyFont="1" applyFill="1" applyBorder="1" applyAlignment="1" applyProtection="1">
      <alignment horizontal="center" vertical="center" wrapText="1"/>
      <protection hidden="1"/>
    </xf>
    <xf numFmtId="0" fontId="12" fillId="2" borderId="23" xfId="0" applyFont="1" applyFill="1" applyBorder="1" applyAlignment="1">
      <alignment horizontal="left" vertical="center"/>
    </xf>
    <xf numFmtId="0" fontId="12" fillId="2" borderId="23" xfId="0" applyFont="1" applyFill="1" applyBorder="1" applyAlignment="1">
      <alignment horizontal="left" vertical="center"/>
    </xf>
    <xf numFmtId="0" fontId="12" fillId="2" borderId="11"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12" fillId="2" borderId="17"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3" xfId="0" applyFont="1" applyFill="1" applyBorder="1" applyAlignment="1">
      <alignment horizontal="left" vertical="center"/>
    </xf>
    <xf numFmtId="0" fontId="5" fillId="0" borderId="8" xfId="0" applyFont="1" applyBorder="1" applyAlignment="1" applyProtection="1">
      <alignment horizontal="center" vertical="center" wrapText="1"/>
      <protection hidden="1"/>
    </xf>
    <xf numFmtId="0" fontId="0" fillId="0" borderId="9" xfId="0" applyBorder="1"/>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protection locked="0"/>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 fillId="5" borderId="5"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4" fillId="6" borderId="4" xfId="0" applyFont="1" applyFill="1" applyBorder="1" applyAlignment="1">
      <alignment horizontal="left" vertical="top" wrapText="1"/>
    </xf>
    <xf numFmtId="0" fontId="14" fillId="6" borderId="0" xfId="0" applyFont="1" applyFill="1" applyBorder="1" applyAlignment="1">
      <alignment horizontal="left" vertical="top" wrapText="1"/>
    </xf>
    <xf numFmtId="0" fontId="14" fillId="6" borderId="5" xfId="0" applyFont="1" applyFill="1" applyBorder="1" applyAlignment="1">
      <alignment horizontal="left" vertical="top" wrapText="1"/>
    </xf>
    <xf numFmtId="0" fontId="9" fillId="0" borderId="3" xfId="0" applyFont="1" applyFill="1" applyBorder="1" applyAlignment="1" applyProtection="1">
      <alignment horizontal="center" vertic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2" fillId="3" borderId="23" xfId="0" applyFont="1" applyFill="1" applyBorder="1" applyAlignment="1">
      <alignment horizontal="left" vertical="center"/>
    </xf>
    <xf numFmtId="0" fontId="12" fillId="3" borderId="18"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990600</xdr:colOff>
      <xdr:row>1</xdr:row>
      <xdr:rowOff>57150</xdr:rowOff>
    </xdr:from>
    <xdr:to>
      <xdr:col>10</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15300" y="257175"/>
          <a:ext cx="14478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15300" y="257175"/>
          <a:ext cx="14478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15300" y="257175"/>
          <a:ext cx="14478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15300" y="257175"/>
          <a:ext cx="14478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115300" y="257175"/>
          <a:ext cx="144780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990600</xdr:colOff>
      <xdr:row>1</xdr:row>
      <xdr:rowOff>57150</xdr:rowOff>
    </xdr:from>
    <xdr:to>
      <xdr:col>10</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1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1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twoCellAnchor>
    <xdr:from>
      <xdr:col>9</xdr:col>
      <xdr:colOff>990600</xdr:colOff>
      <xdr:row>1</xdr:row>
      <xdr:rowOff>57150</xdr:rowOff>
    </xdr:from>
    <xdr:to>
      <xdr:col>10</xdr:col>
      <xdr:colOff>704850</xdr:colOff>
      <xdr:row>7</xdr:row>
      <xdr:rowOff>161925</xdr:rowOff>
    </xdr:to>
    <xdr:pic>
      <xdr:nvPicPr>
        <xdr:cNvPr id="2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077200" y="257175"/>
          <a:ext cx="704850" cy="1304925"/>
        </a:xfrm>
        <a:prstGeom prst="rect">
          <a:avLst/>
        </a:prstGeom>
        <a:noFill/>
        <a:ln w="9525">
          <a:noFill/>
          <a:miter lim="800000"/>
          <a:headEnd/>
          <a:tailEnd/>
        </a:ln>
      </xdr:spPr>
    </xdr:pic>
    <xdr:clientData/>
  </xdr:twoCellAnchor>
  <xdr:twoCellAnchor>
    <xdr:from>
      <xdr:col>0</xdr:col>
      <xdr:colOff>209550</xdr:colOff>
      <xdr:row>1</xdr:row>
      <xdr:rowOff>57150</xdr:rowOff>
    </xdr:from>
    <xdr:to>
      <xdr:col>0</xdr:col>
      <xdr:colOff>1695450</xdr:colOff>
      <xdr:row>7</xdr:row>
      <xdr:rowOff>161925</xdr:rowOff>
    </xdr:to>
    <xdr:pic>
      <xdr:nvPicPr>
        <xdr:cNvPr id="2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685800" cy="1304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9"/>
  <sheetViews>
    <sheetView tabSelected="1" workbookViewId="0">
      <selection sqref="A1:K1"/>
    </sheetView>
  </sheetViews>
  <sheetFormatPr defaultRowHeight="15" x14ac:dyDescent="0.25"/>
  <cols>
    <col min="1" max="1" width="13.42578125" customWidth="1"/>
    <col min="2" max="2" width="19.5703125" customWidth="1"/>
    <col min="3" max="3" width="9.5703125" customWidth="1"/>
    <col min="4" max="4" width="9.7109375" customWidth="1"/>
    <col min="5" max="5" width="12.28515625" customWidth="1"/>
    <col min="6" max="6" width="30.28515625" customWidth="1"/>
    <col min="7" max="7" width="0.140625" customWidth="1"/>
    <col min="8" max="8" width="18.140625" customWidth="1"/>
    <col min="9" max="9" width="12" customWidth="1"/>
    <col min="10" max="10" width="27.7109375" hidden="1" customWidth="1"/>
    <col min="11" max="11" width="22.5703125" customWidth="1"/>
    <col min="12" max="12" width="0.140625" customWidth="1"/>
    <col min="13" max="38" width="9.140625" hidden="1" customWidth="1"/>
    <col min="39" max="39" width="12.5703125" hidden="1" customWidth="1"/>
    <col min="40" max="48" width="9.140625" hidden="1" customWidth="1"/>
    <col min="49" max="49" width="9.140625" customWidth="1"/>
  </cols>
  <sheetData>
    <row r="1" spans="1:52" s="2" customFormat="1" ht="15.75" x14ac:dyDescent="0.25">
      <c r="A1" s="60" t="s">
        <v>0</v>
      </c>
      <c r="B1" s="61"/>
      <c r="C1" s="61"/>
      <c r="D1" s="61"/>
      <c r="E1" s="61"/>
      <c r="F1" s="61"/>
      <c r="G1" s="61"/>
      <c r="H1" s="61"/>
      <c r="I1" s="61"/>
      <c r="J1" s="61"/>
      <c r="K1" s="6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15.75" x14ac:dyDescent="0.25">
      <c r="A2" s="63" t="s">
        <v>1</v>
      </c>
      <c r="B2" s="64"/>
      <c r="C2" s="64"/>
      <c r="D2" s="64"/>
      <c r="E2" s="64"/>
      <c r="F2" s="64"/>
      <c r="G2" s="64"/>
      <c r="H2" s="64"/>
      <c r="I2" s="64"/>
      <c r="J2" s="64"/>
      <c r="K2" s="65"/>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5.75" x14ac:dyDescent="0.25">
      <c r="A3" s="63" t="s">
        <v>2</v>
      </c>
      <c r="B3" s="64"/>
      <c r="C3" s="64"/>
      <c r="D3" s="64"/>
      <c r="E3" s="64"/>
      <c r="F3" s="64"/>
      <c r="G3" s="64"/>
      <c r="H3" s="64"/>
      <c r="I3" s="64"/>
      <c r="J3" s="64"/>
      <c r="K3" s="65"/>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
      <c r="AT3" s="1"/>
      <c r="AU3" s="1"/>
      <c r="AV3" s="1"/>
      <c r="AW3" s="1"/>
      <c r="AX3" s="1"/>
      <c r="AY3" s="1"/>
      <c r="AZ3" s="1"/>
    </row>
    <row r="4" spans="1:52" s="2" customFormat="1" ht="15.75" x14ac:dyDescent="0.25">
      <c r="A4" s="63" t="s">
        <v>50</v>
      </c>
      <c r="B4" s="64"/>
      <c r="C4" s="64"/>
      <c r="D4" s="64"/>
      <c r="E4" s="64"/>
      <c r="F4" s="64"/>
      <c r="G4" s="64"/>
      <c r="H4" s="64"/>
      <c r="I4" s="64"/>
      <c r="J4" s="64"/>
      <c r="K4" s="65"/>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1"/>
      <c r="AT4" s="1"/>
      <c r="AU4" s="1"/>
      <c r="AV4" s="1"/>
      <c r="AW4" s="1"/>
      <c r="AX4" s="1"/>
      <c r="AY4" s="1"/>
      <c r="AZ4" s="1"/>
    </row>
    <row r="5" spans="1:52" s="2" customFormat="1" ht="15.75" x14ac:dyDescent="0.25">
      <c r="A5" s="66" t="s">
        <v>25</v>
      </c>
      <c r="B5" s="67"/>
      <c r="C5" s="67"/>
      <c r="D5" s="67"/>
      <c r="E5" s="67"/>
      <c r="F5" s="67"/>
      <c r="G5" s="67"/>
      <c r="H5" s="67"/>
      <c r="I5" s="67"/>
      <c r="J5" s="67"/>
      <c r="K5" s="68"/>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
      <c r="AT5" s="1"/>
      <c r="AU5" s="1"/>
      <c r="AV5" s="1"/>
      <c r="AW5" s="1"/>
      <c r="AX5" s="1"/>
      <c r="AY5" s="1"/>
      <c r="AZ5" s="1"/>
    </row>
    <row r="6" spans="1:52" s="2" customFormat="1" ht="15.75" x14ac:dyDescent="0.25">
      <c r="A6" s="66" t="s">
        <v>30</v>
      </c>
      <c r="B6" s="67"/>
      <c r="C6" s="67"/>
      <c r="D6" s="67"/>
      <c r="E6" s="67"/>
      <c r="F6" s="67"/>
      <c r="G6" s="67"/>
      <c r="H6" s="67"/>
      <c r="I6" s="67"/>
      <c r="J6" s="67"/>
      <c r="K6" s="6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
      <c r="AT6" s="1"/>
      <c r="AU6" s="1"/>
      <c r="AV6" s="1"/>
      <c r="AW6" s="1"/>
      <c r="AX6" s="1"/>
      <c r="AY6" s="1"/>
      <c r="AZ6" s="1"/>
    </row>
    <row r="7" spans="1:52" s="2" customFormat="1" ht="15.75" x14ac:dyDescent="0.25">
      <c r="A7" s="69">
        <v>42413</v>
      </c>
      <c r="B7" s="70"/>
      <c r="C7" s="70"/>
      <c r="D7" s="70"/>
      <c r="E7" s="70"/>
      <c r="F7" s="70"/>
      <c r="G7" s="70"/>
      <c r="H7" s="70"/>
      <c r="I7" s="70"/>
      <c r="J7" s="70"/>
      <c r="K7" s="7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1"/>
      <c r="AT7" s="1"/>
      <c r="AU7" s="1"/>
      <c r="AV7" s="1"/>
      <c r="AW7" s="1"/>
      <c r="AX7" s="1"/>
      <c r="AY7" s="1"/>
      <c r="AZ7" s="1"/>
    </row>
    <row r="8" spans="1:52" s="2" customFormat="1" ht="16.5" thickBot="1" x14ac:dyDescent="0.3">
      <c r="A8" s="66" t="s">
        <v>29</v>
      </c>
      <c r="B8" s="67"/>
      <c r="C8" s="67"/>
      <c r="D8" s="67"/>
      <c r="E8" s="67"/>
      <c r="F8" s="67"/>
      <c r="G8" s="67"/>
      <c r="H8" s="67"/>
      <c r="I8" s="67"/>
      <c r="J8" s="67"/>
      <c r="K8" s="68"/>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1"/>
      <c r="AT8" s="1"/>
      <c r="AU8" s="1"/>
      <c r="AV8" s="1"/>
      <c r="AW8" s="1"/>
      <c r="AX8" s="1"/>
      <c r="AY8" s="1"/>
      <c r="AZ8" s="1"/>
    </row>
    <row r="9" spans="1:52" s="2" customFormat="1" ht="39" thickBot="1" x14ac:dyDescent="0.3">
      <c r="A9" s="4" t="s">
        <v>3</v>
      </c>
      <c r="B9" s="5" t="s">
        <v>4</v>
      </c>
      <c r="C9" s="5" t="s">
        <v>5</v>
      </c>
      <c r="D9" s="5" t="s">
        <v>6</v>
      </c>
      <c r="E9" s="5" t="s">
        <v>7</v>
      </c>
      <c r="F9" s="76" t="s">
        <v>8</v>
      </c>
      <c r="G9" s="77"/>
      <c r="H9" s="5" t="s">
        <v>34</v>
      </c>
      <c r="I9" s="5" t="s">
        <v>9</v>
      </c>
      <c r="J9" s="5" t="s">
        <v>10</v>
      </c>
      <c r="K9" s="6" t="s">
        <v>11</v>
      </c>
      <c r="L9" s="7"/>
      <c r="M9" s="7"/>
      <c r="N9" s="7"/>
      <c r="O9" s="7"/>
      <c r="P9" s="7"/>
      <c r="Q9" s="7"/>
      <c r="R9" s="7"/>
      <c r="S9" s="7"/>
      <c r="T9" s="7"/>
      <c r="U9" s="7"/>
      <c r="V9" s="7"/>
      <c r="W9" s="7"/>
      <c r="X9" s="7"/>
      <c r="Y9" s="7"/>
      <c r="Z9" s="7"/>
      <c r="AA9" s="7"/>
      <c r="AB9" s="7"/>
      <c r="AC9" s="7"/>
      <c r="AD9" s="7"/>
      <c r="AE9" s="7"/>
      <c r="AF9" s="7"/>
      <c r="AG9" s="7"/>
      <c r="AH9" s="7"/>
      <c r="AI9" s="7"/>
      <c r="AJ9" s="7"/>
      <c r="AK9" s="7"/>
      <c r="AL9" s="7" t="s">
        <v>12</v>
      </c>
      <c r="AM9" s="7"/>
      <c r="AN9" s="7"/>
      <c r="AO9" s="7"/>
      <c r="AP9" s="3"/>
      <c r="AQ9" s="3"/>
      <c r="AR9" s="3"/>
      <c r="AS9" s="1"/>
      <c r="AT9" s="1"/>
      <c r="AU9" s="1"/>
      <c r="AV9" s="1"/>
      <c r="AW9" s="1"/>
      <c r="AX9" s="1"/>
      <c r="AY9" s="1"/>
      <c r="AZ9" s="1"/>
    </row>
    <row r="10" spans="1:52" s="2" customFormat="1" ht="17.25" customHeight="1" x14ac:dyDescent="0.25">
      <c r="A10" s="34" t="s">
        <v>39</v>
      </c>
      <c r="B10" s="35" t="s">
        <v>36</v>
      </c>
      <c r="C10" s="52">
        <v>82</v>
      </c>
      <c r="D10" s="53">
        <f>IF(I10=" "," ",O10)</f>
        <v>97</v>
      </c>
      <c r="E10" s="54">
        <v>197</v>
      </c>
      <c r="F10" s="72" t="s">
        <v>37</v>
      </c>
      <c r="G10" s="73"/>
      <c r="H10" s="37" t="s">
        <v>66</v>
      </c>
      <c r="I10" s="56">
        <v>85</v>
      </c>
      <c r="J10" s="12" t="str">
        <f>IF(C10=0," ",IF(I10=0," ",IF(I10="GR",AQ10,AM10)))</f>
        <v>YETERLİ</v>
      </c>
      <c r="K10" s="13">
        <f>IF(C10=0," ",IF(I10=0," ",P10))</f>
        <v>2.5721649484536084</v>
      </c>
      <c r="L10" s="14"/>
      <c r="M10" s="14" t="s">
        <v>14</v>
      </c>
      <c r="N10" s="15">
        <f>IF(I10&lt;90,0,IF(I10&lt;=100,4,0))</f>
        <v>0</v>
      </c>
      <c r="O10" s="16">
        <f>IF(I10=" ",C10,(C10+15))</f>
        <v>97</v>
      </c>
      <c r="P10" s="16">
        <f>IF(I10="BAŞARILI",(E10/O10),IF(I10&gt;0,(((AL10*15)+E10)/O10),E10))</f>
        <v>2.5721649484536084</v>
      </c>
      <c r="Q10" s="17">
        <v>3.5</v>
      </c>
      <c r="R10" s="17" t="s">
        <v>15</v>
      </c>
      <c r="S10" s="18">
        <f>IF(I10&lt;85,0,IF(I10&lt;=89,3.5,0))</f>
        <v>3.5</v>
      </c>
      <c r="T10" s="17">
        <v>3</v>
      </c>
      <c r="U10" s="17" t="s">
        <v>16</v>
      </c>
      <c r="V10" s="18">
        <f>IF(I10&lt;80,0,IF(I10&lt;=84,3,0))</f>
        <v>0</v>
      </c>
      <c r="W10" s="17">
        <v>2.5</v>
      </c>
      <c r="X10" s="17" t="s">
        <v>17</v>
      </c>
      <c r="Y10" s="18">
        <f>IF(I10&lt;75,0,IF(I10&lt;=79,2.5,0))</f>
        <v>0</v>
      </c>
      <c r="Z10" s="17">
        <v>2</v>
      </c>
      <c r="AA10" s="17" t="s">
        <v>18</v>
      </c>
      <c r="AB10" s="18">
        <f>IF(I10&lt;65,0,IF(I10&lt;=74,2,0))</f>
        <v>0</v>
      </c>
      <c r="AC10" s="17">
        <v>1.5</v>
      </c>
      <c r="AD10" s="17" t="s">
        <v>19</v>
      </c>
      <c r="AE10" s="18">
        <f>IF(I10&lt;58,0,IF(I10&lt;=64,1.5,0))</f>
        <v>0</v>
      </c>
      <c r="AF10" s="17">
        <v>1</v>
      </c>
      <c r="AG10" s="17" t="s">
        <v>20</v>
      </c>
      <c r="AH10" s="18">
        <f>IF(I10&lt;50,0,IF(I10&lt;=57,1,0))</f>
        <v>0</v>
      </c>
      <c r="AI10" s="17">
        <v>0</v>
      </c>
      <c r="AJ10" s="17" t="s">
        <v>21</v>
      </c>
      <c r="AK10" s="18">
        <f>IF(I10&lt;0,0,IF(I10&lt;=49,0,0))</f>
        <v>0</v>
      </c>
      <c r="AL10" s="18">
        <f>SUM(S10,V10,Y10,AB10,AE10,AH10,AK10,N10)</f>
        <v>3.5</v>
      </c>
      <c r="AM10" s="19" t="str">
        <f>IF(I10=" "," ",IF(AL10&lt;2,"GİREMEZ(AKTS)",IF(O10&lt;89,"GİREMEZ(AKTS)",IF(P10&gt;=AN10,"YETERLİ","GİREMEZ(ORTALAMA)"))))</f>
        <v>YETERLİ</v>
      </c>
      <c r="AN10" s="18">
        <f>IF(LEFT(A10,1)="0",2,2.5)</f>
        <v>2.5</v>
      </c>
      <c r="AO10" s="18"/>
      <c r="AP10" s="20"/>
      <c r="AQ10" s="20" t="s">
        <v>22</v>
      </c>
      <c r="AR10" s="20"/>
      <c r="AS10" s="21"/>
      <c r="AT10" s="21"/>
      <c r="AU10" s="21"/>
      <c r="AV10" s="21"/>
      <c r="AW10" s="21"/>
      <c r="AX10" s="21"/>
      <c r="AY10" s="21"/>
      <c r="AZ10" s="1"/>
    </row>
    <row r="11" spans="1:52" ht="15.75" x14ac:dyDescent="0.25">
      <c r="A11" s="34" t="s">
        <v>40</v>
      </c>
      <c r="B11" s="35" t="s">
        <v>38</v>
      </c>
      <c r="C11" s="52">
        <v>89</v>
      </c>
      <c r="D11" s="53">
        <f t="shared" ref="D11:D13" si="0">IF(I11=" "," ",O11)</f>
        <v>104</v>
      </c>
      <c r="E11" s="55">
        <v>207.5</v>
      </c>
      <c r="F11" s="74" t="s">
        <v>37</v>
      </c>
      <c r="G11" s="75"/>
      <c r="H11" s="38" t="s">
        <v>66</v>
      </c>
      <c r="I11" s="53">
        <v>90</v>
      </c>
      <c r="J11" s="12"/>
      <c r="K11" s="13">
        <f t="shared" ref="K11:K14" si="1">IF(C11=0," ",IF(I11=0," ",P11))</f>
        <v>2.5721153846153846</v>
      </c>
      <c r="L11" s="14"/>
      <c r="M11" s="14" t="s">
        <v>14</v>
      </c>
      <c r="N11" s="15">
        <f t="shared" ref="N11:N26" si="2">IF(I11&lt;90,0,IF(I11&lt;=100,4,0))</f>
        <v>4</v>
      </c>
      <c r="O11" s="16">
        <f t="shared" ref="O11:O26" si="3">IF(I11=" ",C11,(C11+15))</f>
        <v>104</v>
      </c>
      <c r="P11" s="16">
        <f t="shared" ref="P11:P26" si="4">IF(I11="BAŞARILI",(E11/O11),IF(I11&gt;0,(((AL11*15)+E11)/O11),E11))</f>
        <v>2.5721153846153846</v>
      </c>
      <c r="Q11" s="17">
        <v>3.5</v>
      </c>
      <c r="R11" s="17" t="s">
        <v>15</v>
      </c>
      <c r="S11" s="18">
        <f t="shared" ref="S11:S26" si="5">IF(I11&lt;85,0,IF(I11&lt;=89,3.5,0))</f>
        <v>0</v>
      </c>
      <c r="T11" s="17">
        <v>3</v>
      </c>
      <c r="U11" s="17" t="s">
        <v>16</v>
      </c>
      <c r="V11" s="18">
        <f t="shared" ref="V11:V26" si="6">IF(I11&lt;80,0,IF(I11&lt;=84,3,0))</f>
        <v>0</v>
      </c>
      <c r="W11" s="17">
        <v>2.5</v>
      </c>
      <c r="X11" s="17" t="s">
        <v>17</v>
      </c>
      <c r="Y11" s="18">
        <f t="shared" ref="Y11:Y26" si="7">IF(I11&lt;75,0,IF(I11&lt;=79,2.5,0))</f>
        <v>0</v>
      </c>
      <c r="Z11" s="17">
        <v>2</v>
      </c>
      <c r="AA11" s="17" t="s">
        <v>18</v>
      </c>
      <c r="AB11" s="18">
        <f t="shared" ref="AB11:AB26" si="8">IF(I11&lt;65,0,IF(I11&lt;=74,2,0))</f>
        <v>0</v>
      </c>
      <c r="AC11" s="17">
        <v>1.5</v>
      </c>
      <c r="AD11" s="17" t="s">
        <v>19</v>
      </c>
      <c r="AE11" s="18">
        <f t="shared" ref="AE11:AE26" si="9">IF(I11&lt;58,0,IF(I11&lt;=64,1.5,0))</f>
        <v>0</v>
      </c>
      <c r="AF11" s="17">
        <v>1</v>
      </c>
      <c r="AG11" s="17" t="s">
        <v>20</v>
      </c>
      <c r="AH11" s="18">
        <f t="shared" ref="AH11:AH26" si="10">IF(I11&lt;50,0,IF(I11&lt;=57,1,0))</f>
        <v>0</v>
      </c>
      <c r="AI11" s="17">
        <v>0</v>
      </c>
      <c r="AJ11" s="17" t="s">
        <v>21</v>
      </c>
      <c r="AK11" s="18">
        <f t="shared" ref="AK11:AK26" si="11">IF(I11&lt;0,0,IF(I11&lt;=49,0,0))</f>
        <v>0</v>
      </c>
      <c r="AL11" s="18">
        <f t="shared" ref="AL11:AL26" si="12">SUM(S11,V11,Y11,AB11,AE11,AH11,AK11,N11)</f>
        <v>4</v>
      </c>
      <c r="AM11" s="19" t="str">
        <f t="shared" ref="AM11:AM26" si="13">IF(I11=" "," ",IF(AL11&lt;2,"GİREMEZ(AKTS)",IF(O11&lt;89,"GİREMEZ(AKTS)",IF(P11&gt;=AN11,"YETERLİ","GİREMEZ(ORTALAMA)"))))</f>
        <v>YETERLİ</v>
      </c>
      <c r="AN11" s="18">
        <f t="shared" ref="AN11:AN26" si="14">IF(LEFT(A11,1)="0",2,2.5)</f>
        <v>2.5</v>
      </c>
      <c r="AQ11" s="20" t="s">
        <v>22</v>
      </c>
    </row>
    <row r="12" spans="1:52" ht="15.75" x14ac:dyDescent="0.25">
      <c r="A12" s="34" t="s">
        <v>45</v>
      </c>
      <c r="B12" s="41" t="s">
        <v>43</v>
      </c>
      <c r="C12" s="52">
        <v>68</v>
      </c>
      <c r="D12" s="53">
        <f t="shared" si="0"/>
        <v>83</v>
      </c>
      <c r="E12" s="55">
        <v>130</v>
      </c>
      <c r="F12" s="74" t="s">
        <v>42</v>
      </c>
      <c r="G12" s="75"/>
      <c r="H12" s="101" t="s">
        <v>65</v>
      </c>
      <c r="I12" s="53">
        <v>90</v>
      </c>
      <c r="J12" s="42"/>
      <c r="K12" s="13">
        <f>IF(C12=0," ",IF(I12=0," ",P12))</f>
        <v>2.2891566265060241</v>
      </c>
      <c r="L12" s="14"/>
      <c r="M12" s="14" t="s">
        <v>14</v>
      </c>
      <c r="N12" s="15">
        <f t="shared" si="2"/>
        <v>4</v>
      </c>
      <c r="O12" s="16">
        <f t="shared" si="3"/>
        <v>83</v>
      </c>
      <c r="P12" s="16">
        <f t="shared" si="4"/>
        <v>2.2891566265060241</v>
      </c>
      <c r="Q12" s="17">
        <v>3.5</v>
      </c>
      <c r="R12" s="17" t="s">
        <v>15</v>
      </c>
      <c r="S12" s="18">
        <f t="shared" si="5"/>
        <v>0</v>
      </c>
      <c r="T12" s="17">
        <v>3</v>
      </c>
      <c r="U12" s="17" t="s">
        <v>16</v>
      </c>
      <c r="V12" s="18">
        <f t="shared" si="6"/>
        <v>0</v>
      </c>
      <c r="W12" s="17">
        <v>2.5</v>
      </c>
      <c r="X12" s="17" t="s">
        <v>17</v>
      </c>
      <c r="Y12" s="18">
        <f t="shared" si="7"/>
        <v>0</v>
      </c>
      <c r="Z12" s="17">
        <v>2</v>
      </c>
      <c r="AA12" s="17" t="s">
        <v>18</v>
      </c>
      <c r="AB12" s="18">
        <f t="shared" si="8"/>
        <v>0</v>
      </c>
      <c r="AC12" s="17">
        <v>1.5</v>
      </c>
      <c r="AD12" s="17" t="s">
        <v>19</v>
      </c>
      <c r="AE12" s="18">
        <f t="shared" si="9"/>
        <v>0</v>
      </c>
      <c r="AF12" s="17">
        <v>1</v>
      </c>
      <c r="AG12" s="17" t="s">
        <v>20</v>
      </c>
      <c r="AH12" s="18">
        <f t="shared" si="10"/>
        <v>0</v>
      </c>
      <c r="AI12" s="17">
        <v>0</v>
      </c>
      <c r="AJ12" s="17" t="s">
        <v>21</v>
      </c>
      <c r="AK12" s="18">
        <f t="shared" si="11"/>
        <v>0</v>
      </c>
      <c r="AL12" s="18">
        <f t="shared" si="12"/>
        <v>4</v>
      </c>
      <c r="AM12" s="19" t="str">
        <f t="shared" si="13"/>
        <v>GİREMEZ(AKTS)</v>
      </c>
      <c r="AN12" s="18">
        <f t="shared" si="14"/>
        <v>2.5</v>
      </c>
      <c r="AQ12" s="20" t="s">
        <v>22</v>
      </c>
    </row>
    <row r="13" spans="1:52" ht="15.75" x14ac:dyDescent="0.25">
      <c r="A13" s="34" t="s">
        <v>46</v>
      </c>
      <c r="B13" s="51" t="s">
        <v>44</v>
      </c>
      <c r="C13" s="52">
        <v>75</v>
      </c>
      <c r="D13" s="53">
        <f t="shared" si="0"/>
        <v>90</v>
      </c>
      <c r="E13" s="55">
        <v>270</v>
      </c>
      <c r="F13" s="59" t="s">
        <v>42</v>
      </c>
      <c r="G13" s="59"/>
      <c r="H13" s="57" t="s">
        <v>66</v>
      </c>
      <c r="I13" s="53">
        <v>100</v>
      </c>
      <c r="J13" s="12"/>
      <c r="K13" s="13">
        <f t="shared" si="1"/>
        <v>3.6666666666666665</v>
      </c>
      <c r="L13" s="14"/>
      <c r="M13" s="14" t="s">
        <v>14</v>
      </c>
      <c r="N13" s="15">
        <f t="shared" si="2"/>
        <v>4</v>
      </c>
      <c r="O13" s="16">
        <f t="shared" si="3"/>
        <v>90</v>
      </c>
      <c r="P13" s="16">
        <f t="shared" si="4"/>
        <v>3.6666666666666665</v>
      </c>
      <c r="Q13" s="17">
        <v>3.5</v>
      </c>
      <c r="R13" s="17" t="s">
        <v>15</v>
      </c>
      <c r="S13" s="18">
        <f t="shared" si="5"/>
        <v>0</v>
      </c>
      <c r="T13" s="17">
        <v>3</v>
      </c>
      <c r="U13" s="17" t="s">
        <v>16</v>
      </c>
      <c r="V13" s="18">
        <f t="shared" si="6"/>
        <v>0</v>
      </c>
      <c r="W13" s="17">
        <v>2.5</v>
      </c>
      <c r="X13" s="17" t="s">
        <v>17</v>
      </c>
      <c r="Y13" s="18">
        <f t="shared" si="7"/>
        <v>0</v>
      </c>
      <c r="Z13" s="17">
        <v>2</v>
      </c>
      <c r="AA13" s="17" t="s">
        <v>18</v>
      </c>
      <c r="AB13" s="18">
        <f t="shared" si="8"/>
        <v>0</v>
      </c>
      <c r="AC13" s="17">
        <v>1.5</v>
      </c>
      <c r="AD13" s="17" t="s">
        <v>19</v>
      </c>
      <c r="AE13" s="18">
        <f t="shared" si="9"/>
        <v>0</v>
      </c>
      <c r="AF13" s="17">
        <v>1</v>
      </c>
      <c r="AG13" s="17" t="s">
        <v>20</v>
      </c>
      <c r="AH13" s="18">
        <f t="shared" si="10"/>
        <v>0</v>
      </c>
      <c r="AI13" s="17">
        <v>0</v>
      </c>
      <c r="AJ13" s="17" t="s">
        <v>21</v>
      </c>
      <c r="AK13" s="18">
        <f t="shared" si="11"/>
        <v>0</v>
      </c>
      <c r="AL13" s="18">
        <f t="shared" si="12"/>
        <v>4</v>
      </c>
      <c r="AM13" s="19" t="str">
        <f t="shared" si="13"/>
        <v>YETERLİ</v>
      </c>
      <c r="AN13" s="18">
        <f t="shared" si="14"/>
        <v>2.5</v>
      </c>
      <c r="AQ13" s="20" t="s">
        <v>22</v>
      </c>
    </row>
    <row r="14" spans="1:52" ht="15.75" x14ac:dyDescent="0.25">
      <c r="A14" s="34"/>
      <c r="B14" s="51"/>
      <c r="C14" s="10"/>
      <c r="D14" s="11" t="str">
        <f t="shared" ref="D14:D26" si="15">IF(I14=" "," ",O14)</f>
        <v xml:space="preserve"> </v>
      </c>
      <c r="E14" s="31"/>
      <c r="F14" s="59"/>
      <c r="G14" s="59"/>
      <c r="H14" s="36"/>
      <c r="I14" s="11" t="s">
        <v>13</v>
      </c>
      <c r="J14" s="12" t="str">
        <f t="shared" ref="J14:J26" si="16">IF(C14=0," ",IF(I14=0," ",IF(I14="GR",AQ14,AM14)))</f>
        <v xml:space="preserve"> </v>
      </c>
      <c r="K14" s="13" t="str">
        <f t="shared" si="1"/>
        <v xml:space="preserve"> </v>
      </c>
      <c r="L14" s="14"/>
      <c r="M14" s="14" t="s">
        <v>14</v>
      </c>
      <c r="N14" s="15">
        <f t="shared" si="2"/>
        <v>0</v>
      </c>
      <c r="O14" s="16">
        <f t="shared" si="3"/>
        <v>0</v>
      </c>
      <c r="P14" s="16" t="e">
        <f t="shared" si="4"/>
        <v>#DIV/0!</v>
      </c>
      <c r="Q14" s="17">
        <v>3.5</v>
      </c>
      <c r="R14" s="17" t="s">
        <v>15</v>
      </c>
      <c r="S14" s="18">
        <f t="shared" si="5"/>
        <v>0</v>
      </c>
      <c r="T14" s="17">
        <v>3</v>
      </c>
      <c r="U14" s="17" t="s">
        <v>16</v>
      </c>
      <c r="V14" s="18">
        <f t="shared" si="6"/>
        <v>0</v>
      </c>
      <c r="W14" s="17">
        <v>2.5</v>
      </c>
      <c r="X14" s="17" t="s">
        <v>17</v>
      </c>
      <c r="Y14" s="18">
        <f t="shared" si="7"/>
        <v>0</v>
      </c>
      <c r="Z14" s="17">
        <v>2</v>
      </c>
      <c r="AA14" s="17" t="s">
        <v>18</v>
      </c>
      <c r="AB14" s="18">
        <f t="shared" si="8"/>
        <v>0</v>
      </c>
      <c r="AC14" s="17">
        <v>1.5</v>
      </c>
      <c r="AD14" s="17" t="s">
        <v>19</v>
      </c>
      <c r="AE14" s="18">
        <f t="shared" si="9"/>
        <v>0</v>
      </c>
      <c r="AF14" s="17">
        <v>1</v>
      </c>
      <c r="AG14" s="17" t="s">
        <v>20</v>
      </c>
      <c r="AH14" s="18">
        <f t="shared" si="10"/>
        <v>0</v>
      </c>
      <c r="AI14" s="17">
        <v>0</v>
      </c>
      <c r="AJ14" s="17" t="s">
        <v>21</v>
      </c>
      <c r="AK14" s="18">
        <f t="shared" si="11"/>
        <v>0</v>
      </c>
      <c r="AL14" s="18">
        <f t="shared" si="12"/>
        <v>0</v>
      </c>
      <c r="AM14" s="19" t="str">
        <f t="shared" si="13"/>
        <v xml:space="preserve"> </v>
      </c>
      <c r="AN14" s="18">
        <f t="shared" si="14"/>
        <v>2.5</v>
      </c>
      <c r="AQ14" s="20" t="s">
        <v>22</v>
      </c>
    </row>
    <row r="15" spans="1:52" ht="15.75" x14ac:dyDescent="0.25">
      <c r="A15" s="8" t="s">
        <v>13</v>
      </c>
      <c r="B15" s="9" t="s">
        <v>13</v>
      </c>
      <c r="C15" s="10"/>
      <c r="D15" s="11" t="str">
        <f t="shared" si="15"/>
        <v xml:space="preserve"> </v>
      </c>
      <c r="E15" s="31"/>
      <c r="F15" s="59"/>
      <c r="G15" s="59"/>
      <c r="H15" s="36"/>
      <c r="I15" s="11" t="s">
        <v>13</v>
      </c>
      <c r="J15" s="12" t="str">
        <f t="shared" si="16"/>
        <v xml:space="preserve"> </v>
      </c>
      <c r="K15" s="13" t="str">
        <f t="shared" ref="K15:K26" si="17">IF(C15=0," ",IF(I15=0," ",P15))</f>
        <v xml:space="preserve"> </v>
      </c>
      <c r="L15" s="14"/>
      <c r="M15" s="14" t="s">
        <v>14</v>
      </c>
      <c r="N15" s="15">
        <f t="shared" si="2"/>
        <v>0</v>
      </c>
      <c r="O15" s="16">
        <f t="shared" si="3"/>
        <v>0</v>
      </c>
      <c r="P15" s="16" t="e">
        <f t="shared" si="4"/>
        <v>#DIV/0!</v>
      </c>
      <c r="Q15" s="17">
        <v>3.5</v>
      </c>
      <c r="R15" s="17" t="s">
        <v>15</v>
      </c>
      <c r="S15" s="18">
        <f t="shared" si="5"/>
        <v>0</v>
      </c>
      <c r="T15" s="17">
        <v>3</v>
      </c>
      <c r="U15" s="17" t="s">
        <v>16</v>
      </c>
      <c r="V15" s="18">
        <f t="shared" si="6"/>
        <v>0</v>
      </c>
      <c r="W15" s="17">
        <v>2.5</v>
      </c>
      <c r="X15" s="17" t="s">
        <v>17</v>
      </c>
      <c r="Y15" s="18">
        <f t="shared" si="7"/>
        <v>0</v>
      </c>
      <c r="Z15" s="17">
        <v>2</v>
      </c>
      <c r="AA15" s="17" t="s">
        <v>18</v>
      </c>
      <c r="AB15" s="18">
        <f t="shared" si="8"/>
        <v>0</v>
      </c>
      <c r="AC15" s="17">
        <v>1.5</v>
      </c>
      <c r="AD15" s="17" t="s">
        <v>19</v>
      </c>
      <c r="AE15" s="18">
        <f t="shared" si="9"/>
        <v>0</v>
      </c>
      <c r="AF15" s="17">
        <v>1</v>
      </c>
      <c r="AG15" s="17" t="s">
        <v>20</v>
      </c>
      <c r="AH15" s="18">
        <f t="shared" si="10"/>
        <v>0</v>
      </c>
      <c r="AI15" s="17">
        <v>0</v>
      </c>
      <c r="AJ15" s="17" t="s">
        <v>21</v>
      </c>
      <c r="AK15" s="18">
        <f t="shared" si="11"/>
        <v>0</v>
      </c>
      <c r="AL15" s="18">
        <f t="shared" si="12"/>
        <v>0</v>
      </c>
      <c r="AM15" s="19" t="str">
        <f t="shared" si="13"/>
        <v xml:space="preserve"> </v>
      </c>
      <c r="AN15" s="18">
        <f t="shared" si="14"/>
        <v>2.5</v>
      </c>
      <c r="AQ15" s="20" t="s">
        <v>22</v>
      </c>
    </row>
    <row r="16" spans="1:52" ht="15.75" x14ac:dyDescent="0.25">
      <c r="A16" s="8" t="s">
        <v>13</v>
      </c>
      <c r="B16" s="9" t="s">
        <v>13</v>
      </c>
      <c r="C16" s="10"/>
      <c r="D16" s="11" t="str">
        <f t="shared" si="15"/>
        <v xml:space="preserve"> </v>
      </c>
      <c r="E16" s="31"/>
      <c r="F16" s="78"/>
      <c r="G16" s="78"/>
      <c r="H16" s="36"/>
      <c r="I16" s="11" t="s">
        <v>13</v>
      </c>
      <c r="J16" s="12" t="str">
        <f t="shared" si="16"/>
        <v xml:space="preserve"> </v>
      </c>
      <c r="K16" s="13" t="str">
        <f t="shared" si="17"/>
        <v xml:space="preserve"> </v>
      </c>
      <c r="L16" s="14"/>
      <c r="M16" s="14" t="s">
        <v>14</v>
      </c>
      <c r="N16" s="15">
        <f t="shared" si="2"/>
        <v>0</v>
      </c>
      <c r="O16" s="16">
        <f t="shared" si="3"/>
        <v>0</v>
      </c>
      <c r="P16" s="16" t="e">
        <f t="shared" si="4"/>
        <v>#DIV/0!</v>
      </c>
      <c r="Q16" s="17">
        <v>3.5</v>
      </c>
      <c r="R16" s="17" t="s">
        <v>15</v>
      </c>
      <c r="S16" s="18">
        <f t="shared" si="5"/>
        <v>0</v>
      </c>
      <c r="T16" s="17">
        <v>3</v>
      </c>
      <c r="U16" s="17" t="s">
        <v>16</v>
      </c>
      <c r="V16" s="18">
        <f t="shared" si="6"/>
        <v>0</v>
      </c>
      <c r="W16" s="17">
        <v>2.5</v>
      </c>
      <c r="X16" s="17" t="s">
        <v>17</v>
      </c>
      <c r="Y16" s="18">
        <f t="shared" si="7"/>
        <v>0</v>
      </c>
      <c r="Z16" s="17">
        <v>2</v>
      </c>
      <c r="AA16" s="17" t="s">
        <v>18</v>
      </c>
      <c r="AB16" s="18">
        <f t="shared" si="8"/>
        <v>0</v>
      </c>
      <c r="AC16" s="17">
        <v>1.5</v>
      </c>
      <c r="AD16" s="17" t="s">
        <v>19</v>
      </c>
      <c r="AE16" s="18">
        <f t="shared" si="9"/>
        <v>0</v>
      </c>
      <c r="AF16" s="17">
        <v>1</v>
      </c>
      <c r="AG16" s="17" t="s">
        <v>20</v>
      </c>
      <c r="AH16" s="18">
        <f t="shared" si="10"/>
        <v>0</v>
      </c>
      <c r="AI16" s="17">
        <v>0</v>
      </c>
      <c r="AJ16" s="17" t="s">
        <v>21</v>
      </c>
      <c r="AK16" s="18">
        <f t="shared" si="11"/>
        <v>0</v>
      </c>
      <c r="AL16" s="18">
        <f t="shared" si="12"/>
        <v>0</v>
      </c>
      <c r="AM16" s="19" t="str">
        <f t="shared" si="13"/>
        <v xml:space="preserve"> </v>
      </c>
      <c r="AN16" s="18">
        <f t="shared" si="14"/>
        <v>2.5</v>
      </c>
      <c r="AQ16" s="20" t="s">
        <v>22</v>
      </c>
    </row>
    <row r="17" spans="1:43" ht="15.75" x14ac:dyDescent="0.25">
      <c r="A17" s="8" t="s">
        <v>13</v>
      </c>
      <c r="B17" s="9" t="s">
        <v>13</v>
      </c>
      <c r="C17" s="10"/>
      <c r="D17" s="11" t="str">
        <f t="shared" si="15"/>
        <v xml:space="preserve"> </v>
      </c>
      <c r="E17" s="31"/>
      <c r="F17" s="78"/>
      <c r="G17" s="78"/>
      <c r="H17" s="36"/>
      <c r="I17" s="11" t="s">
        <v>13</v>
      </c>
      <c r="J17" s="12" t="str">
        <f t="shared" si="16"/>
        <v xml:space="preserve"> </v>
      </c>
      <c r="K17" s="13" t="str">
        <f t="shared" si="17"/>
        <v xml:space="preserve"> </v>
      </c>
      <c r="L17" s="14"/>
      <c r="M17" s="14" t="s">
        <v>14</v>
      </c>
      <c r="N17" s="15">
        <f t="shared" si="2"/>
        <v>0</v>
      </c>
      <c r="O17" s="16">
        <f t="shared" si="3"/>
        <v>0</v>
      </c>
      <c r="P17" s="16" t="e">
        <f t="shared" si="4"/>
        <v>#DIV/0!</v>
      </c>
      <c r="Q17" s="17">
        <v>3.5</v>
      </c>
      <c r="R17" s="17" t="s">
        <v>15</v>
      </c>
      <c r="S17" s="18">
        <f t="shared" si="5"/>
        <v>0</v>
      </c>
      <c r="T17" s="17">
        <v>3</v>
      </c>
      <c r="U17" s="17" t="s">
        <v>16</v>
      </c>
      <c r="V17" s="18">
        <f t="shared" si="6"/>
        <v>0</v>
      </c>
      <c r="W17" s="17">
        <v>2.5</v>
      </c>
      <c r="X17" s="17" t="s">
        <v>17</v>
      </c>
      <c r="Y17" s="18">
        <f t="shared" si="7"/>
        <v>0</v>
      </c>
      <c r="Z17" s="17">
        <v>2</v>
      </c>
      <c r="AA17" s="17" t="s">
        <v>18</v>
      </c>
      <c r="AB17" s="18">
        <f t="shared" si="8"/>
        <v>0</v>
      </c>
      <c r="AC17" s="17">
        <v>1.5</v>
      </c>
      <c r="AD17" s="17" t="s">
        <v>19</v>
      </c>
      <c r="AE17" s="18">
        <f t="shared" si="9"/>
        <v>0</v>
      </c>
      <c r="AF17" s="17">
        <v>1</v>
      </c>
      <c r="AG17" s="17" t="s">
        <v>20</v>
      </c>
      <c r="AH17" s="18">
        <f t="shared" si="10"/>
        <v>0</v>
      </c>
      <c r="AI17" s="17">
        <v>0</v>
      </c>
      <c r="AJ17" s="17" t="s">
        <v>21</v>
      </c>
      <c r="AK17" s="18">
        <f t="shared" si="11"/>
        <v>0</v>
      </c>
      <c r="AL17" s="18">
        <f t="shared" si="12"/>
        <v>0</v>
      </c>
      <c r="AM17" s="19" t="str">
        <f t="shared" si="13"/>
        <v xml:space="preserve"> </v>
      </c>
      <c r="AN17" s="18">
        <f t="shared" si="14"/>
        <v>2.5</v>
      </c>
      <c r="AQ17" s="20" t="s">
        <v>22</v>
      </c>
    </row>
    <row r="18" spans="1:43" ht="15.75" x14ac:dyDescent="0.25">
      <c r="A18" s="8" t="s">
        <v>13</v>
      </c>
      <c r="B18" s="9" t="s">
        <v>13</v>
      </c>
      <c r="C18" s="10"/>
      <c r="D18" s="11" t="str">
        <f t="shared" si="15"/>
        <v xml:space="preserve"> </v>
      </c>
      <c r="E18" s="31"/>
      <c r="F18" s="78"/>
      <c r="G18" s="78"/>
      <c r="H18" s="36"/>
      <c r="I18" s="11" t="s">
        <v>13</v>
      </c>
      <c r="J18" s="12" t="str">
        <f t="shared" si="16"/>
        <v xml:space="preserve"> </v>
      </c>
      <c r="K18" s="13" t="str">
        <f t="shared" si="17"/>
        <v xml:space="preserve"> </v>
      </c>
      <c r="L18" s="14"/>
      <c r="M18" s="14" t="s">
        <v>14</v>
      </c>
      <c r="N18" s="15">
        <f t="shared" si="2"/>
        <v>0</v>
      </c>
      <c r="O18" s="16">
        <f t="shared" si="3"/>
        <v>0</v>
      </c>
      <c r="P18" s="16" t="e">
        <f t="shared" si="4"/>
        <v>#DIV/0!</v>
      </c>
      <c r="Q18" s="17">
        <v>3.5</v>
      </c>
      <c r="R18" s="17" t="s">
        <v>15</v>
      </c>
      <c r="S18" s="18">
        <f t="shared" si="5"/>
        <v>0</v>
      </c>
      <c r="T18" s="17">
        <v>3</v>
      </c>
      <c r="U18" s="17" t="s">
        <v>16</v>
      </c>
      <c r="V18" s="18">
        <f t="shared" si="6"/>
        <v>0</v>
      </c>
      <c r="W18" s="17">
        <v>2.5</v>
      </c>
      <c r="X18" s="17" t="s">
        <v>17</v>
      </c>
      <c r="Y18" s="18">
        <f t="shared" si="7"/>
        <v>0</v>
      </c>
      <c r="Z18" s="17">
        <v>2</v>
      </c>
      <c r="AA18" s="17" t="s">
        <v>18</v>
      </c>
      <c r="AB18" s="18">
        <f t="shared" si="8"/>
        <v>0</v>
      </c>
      <c r="AC18" s="17">
        <v>1.5</v>
      </c>
      <c r="AD18" s="17" t="s">
        <v>19</v>
      </c>
      <c r="AE18" s="18">
        <f t="shared" si="9"/>
        <v>0</v>
      </c>
      <c r="AF18" s="17">
        <v>1</v>
      </c>
      <c r="AG18" s="17" t="s">
        <v>20</v>
      </c>
      <c r="AH18" s="18">
        <f t="shared" si="10"/>
        <v>0</v>
      </c>
      <c r="AI18" s="17">
        <v>0</v>
      </c>
      <c r="AJ18" s="17" t="s">
        <v>21</v>
      </c>
      <c r="AK18" s="18">
        <f t="shared" si="11"/>
        <v>0</v>
      </c>
      <c r="AL18" s="18">
        <f t="shared" si="12"/>
        <v>0</v>
      </c>
      <c r="AM18" s="19" t="str">
        <f t="shared" si="13"/>
        <v xml:space="preserve"> </v>
      </c>
      <c r="AN18" s="18">
        <f t="shared" si="14"/>
        <v>2.5</v>
      </c>
      <c r="AQ18" s="20" t="s">
        <v>22</v>
      </c>
    </row>
    <row r="19" spans="1:43" ht="15.75" x14ac:dyDescent="0.25">
      <c r="A19" s="8" t="s">
        <v>13</v>
      </c>
      <c r="B19" s="9" t="s">
        <v>13</v>
      </c>
      <c r="C19" s="10"/>
      <c r="D19" s="11" t="str">
        <f t="shared" si="15"/>
        <v xml:space="preserve"> </v>
      </c>
      <c r="E19" s="31"/>
      <c r="F19" s="78"/>
      <c r="G19" s="78"/>
      <c r="H19" s="36"/>
      <c r="I19" s="11" t="s">
        <v>13</v>
      </c>
      <c r="J19" s="12" t="str">
        <f t="shared" si="16"/>
        <v xml:space="preserve"> </v>
      </c>
      <c r="K19" s="13" t="str">
        <f t="shared" si="17"/>
        <v xml:space="preserve"> </v>
      </c>
      <c r="L19" s="14"/>
      <c r="M19" s="14" t="s">
        <v>14</v>
      </c>
      <c r="N19" s="15">
        <f t="shared" si="2"/>
        <v>0</v>
      </c>
      <c r="O19" s="16">
        <f t="shared" si="3"/>
        <v>0</v>
      </c>
      <c r="P19" s="16" t="e">
        <f t="shared" si="4"/>
        <v>#DIV/0!</v>
      </c>
      <c r="Q19" s="17">
        <v>3.5</v>
      </c>
      <c r="R19" s="17" t="s">
        <v>15</v>
      </c>
      <c r="S19" s="18">
        <f t="shared" si="5"/>
        <v>0</v>
      </c>
      <c r="T19" s="17">
        <v>3</v>
      </c>
      <c r="U19" s="17" t="s">
        <v>16</v>
      </c>
      <c r="V19" s="18">
        <f t="shared" si="6"/>
        <v>0</v>
      </c>
      <c r="W19" s="17">
        <v>2.5</v>
      </c>
      <c r="X19" s="17" t="s">
        <v>17</v>
      </c>
      <c r="Y19" s="18">
        <f t="shared" si="7"/>
        <v>0</v>
      </c>
      <c r="Z19" s="17">
        <v>2</v>
      </c>
      <c r="AA19" s="17" t="s">
        <v>18</v>
      </c>
      <c r="AB19" s="18">
        <f t="shared" si="8"/>
        <v>0</v>
      </c>
      <c r="AC19" s="17">
        <v>1.5</v>
      </c>
      <c r="AD19" s="17" t="s">
        <v>19</v>
      </c>
      <c r="AE19" s="18">
        <f t="shared" si="9"/>
        <v>0</v>
      </c>
      <c r="AF19" s="17">
        <v>1</v>
      </c>
      <c r="AG19" s="17" t="s">
        <v>20</v>
      </c>
      <c r="AH19" s="18">
        <f t="shared" si="10"/>
        <v>0</v>
      </c>
      <c r="AI19" s="17">
        <v>0</v>
      </c>
      <c r="AJ19" s="17" t="s">
        <v>21</v>
      </c>
      <c r="AK19" s="18">
        <f t="shared" si="11"/>
        <v>0</v>
      </c>
      <c r="AL19" s="18">
        <f t="shared" si="12"/>
        <v>0</v>
      </c>
      <c r="AM19" s="19" t="str">
        <f t="shared" si="13"/>
        <v xml:space="preserve"> </v>
      </c>
      <c r="AN19" s="18">
        <f t="shared" si="14"/>
        <v>2.5</v>
      </c>
      <c r="AQ19" s="20" t="s">
        <v>22</v>
      </c>
    </row>
    <row r="20" spans="1:43" ht="15.75" x14ac:dyDescent="0.25">
      <c r="A20" s="8" t="s">
        <v>13</v>
      </c>
      <c r="B20" s="9" t="s">
        <v>13</v>
      </c>
      <c r="C20" s="10"/>
      <c r="D20" s="11" t="str">
        <f t="shared" si="15"/>
        <v xml:space="preserve"> </v>
      </c>
      <c r="E20" s="31"/>
      <c r="F20" s="78"/>
      <c r="G20" s="78"/>
      <c r="H20" s="36"/>
      <c r="I20" s="11" t="s">
        <v>13</v>
      </c>
      <c r="J20" s="12" t="str">
        <f t="shared" si="16"/>
        <v xml:space="preserve"> </v>
      </c>
      <c r="K20" s="13" t="str">
        <f t="shared" si="17"/>
        <v xml:space="preserve"> </v>
      </c>
      <c r="L20" s="14"/>
      <c r="M20" s="14" t="s">
        <v>14</v>
      </c>
      <c r="N20" s="15">
        <f t="shared" si="2"/>
        <v>0</v>
      </c>
      <c r="O20" s="16">
        <f t="shared" si="3"/>
        <v>0</v>
      </c>
      <c r="P20" s="16" t="e">
        <f t="shared" si="4"/>
        <v>#DIV/0!</v>
      </c>
      <c r="Q20" s="17">
        <v>3.5</v>
      </c>
      <c r="R20" s="17" t="s">
        <v>15</v>
      </c>
      <c r="S20" s="18">
        <f t="shared" si="5"/>
        <v>0</v>
      </c>
      <c r="T20" s="17">
        <v>3</v>
      </c>
      <c r="U20" s="17" t="s">
        <v>16</v>
      </c>
      <c r="V20" s="18">
        <f t="shared" si="6"/>
        <v>0</v>
      </c>
      <c r="W20" s="17">
        <v>2.5</v>
      </c>
      <c r="X20" s="17" t="s">
        <v>17</v>
      </c>
      <c r="Y20" s="18">
        <f t="shared" si="7"/>
        <v>0</v>
      </c>
      <c r="Z20" s="17">
        <v>2</v>
      </c>
      <c r="AA20" s="17" t="s">
        <v>18</v>
      </c>
      <c r="AB20" s="18">
        <f t="shared" si="8"/>
        <v>0</v>
      </c>
      <c r="AC20" s="17">
        <v>1.5</v>
      </c>
      <c r="AD20" s="17" t="s">
        <v>19</v>
      </c>
      <c r="AE20" s="18">
        <f t="shared" si="9"/>
        <v>0</v>
      </c>
      <c r="AF20" s="17">
        <v>1</v>
      </c>
      <c r="AG20" s="17" t="s">
        <v>20</v>
      </c>
      <c r="AH20" s="18">
        <f t="shared" si="10"/>
        <v>0</v>
      </c>
      <c r="AI20" s="17">
        <v>0</v>
      </c>
      <c r="AJ20" s="17" t="s">
        <v>21</v>
      </c>
      <c r="AK20" s="18">
        <f t="shared" si="11"/>
        <v>0</v>
      </c>
      <c r="AL20" s="18">
        <f t="shared" si="12"/>
        <v>0</v>
      </c>
      <c r="AM20" s="19" t="str">
        <f t="shared" si="13"/>
        <v xml:space="preserve"> </v>
      </c>
      <c r="AN20" s="18">
        <f t="shared" si="14"/>
        <v>2.5</v>
      </c>
      <c r="AQ20" s="20" t="s">
        <v>22</v>
      </c>
    </row>
    <row r="21" spans="1:43" ht="15.75" x14ac:dyDescent="0.25">
      <c r="A21" s="8" t="s">
        <v>13</v>
      </c>
      <c r="B21" s="9" t="s">
        <v>13</v>
      </c>
      <c r="C21" s="10"/>
      <c r="D21" s="11" t="str">
        <f t="shared" si="15"/>
        <v xml:space="preserve"> </v>
      </c>
      <c r="E21" s="31"/>
      <c r="F21" s="78"/>
      <c r="G21" s="78"/>
      <c r="H21" s="36"/>
      <c r="I21" s="11" t="s">
        <v>13</v>
      </c>
      <c r="J21" s="12" t="str">
        <f t="shared" si="16"/>
        <v xml:space="preserve"> </v>
      </c>
      <c r="K21" s="13" t="str">
        <f t="shared" si="17"/>
        <v xml:space="preserve"> </v>
      </c>
      <c r="L21" s="14"/>
      <c r="M21" s="14" t="s">
        <v>14</v>
      </c>
      <c r="N21" s="15">
        <f t="shared" si="2"/>
        <v>0</v>
      </c>
      <c r="O21" s="16">
        <f t="shared" si="3"/>
        <v>0</v>
      </c>
      <c r="P21" s="16" t="e">
        <f t="shared" si="4"/>
        <v>#DIV/0!</v>
      </c>
      <c r="Q21" s="17">
        <v>3.5</v>
      </c>
      <c r="R21" s="17" t="s">
        <v>15</v>
      </c>
      <c r="S21" s="18">
        <f t="shared" si="5"/>
        <v>0</v>
      </c>
      <c r="T21" s="17">
        <v>3</v>
      </c>
      <c r="U21" s="17" t="s">
        <v>16</v>
      </c>
      <c r="V21" s="18">
        <f t="shared" si="6"/>
        <v>0</v>
      </c>
      <c r="W21" s="17">
        <v>2.5</v>
      </c>
      <c r="X21" s="17" t="s">
        <v>17</v>
      </c>
      <c r="Y21" s="18">
        <f t="shared" si="7"/>
        <v>0</v>
      </c>
      <c r="Z21" s="17">
        <v>2</v>
      </c>
      <c r="AA21" s="17" t="s">
        <v>18</v>
      </c>
      <c r="AB21" s="18">
        <f t="shared" si="8"/>
        <v>0</v>
      </c>
      <c r="AC21" s="17">
        <v>1.5</v>
      </c>
      <c r="AD21" s="17" t="s">
        <v>19</v>
      </c>
      <c r="AE21" s="18">
        <f t="shared" si="9"/>
        <v>0</v>
      </c>
      <c r="AF21" s="17">
        <v>1</v>
      </c>
      <c r="AG21" s="17" t="s">
        <v>20</v>
      </c>
      <c r="AH21" s="18">
        <f t="shared" si="10"/>
        <v>0</v>
      </c>
      <c r="AI21" s="17">
        <v>0</v>
      </c>
      <c r="AJ21" s="17" t="s">
        <v>21</v>
      </c>
      <c r="AK21" s="18">
        <f t="shared" si="11"/>
        <v>0</v>
      </c>
      <c r="AL21" s="18">
        <f t="shared" si="12"/>
        <v>0</v>
      </c>
      <c r="AM21" s="19" t="str">
        <f t="shared" si="13"/>
        <v xml:space="preserve"> </v>
      </c>
      <c r="AN21" s="18">
        <f t="shared" si="14"/>
        <v>2.5</v>
      </c>
      <c r="AQ21" s="20" t="s">
        <v>22</v>
      </c>
    </row>
    <row r="22" spans="1:43" ht="15.75" x14ac:dyDescent="0.25">
      <c r="A22" s="8" t="s">
        <v>13</v>
      </c>
      <c r="B22" s="9" t="s">
        <v>13</v>
      </c>
      <c r="C22" s="10"/>
      <c r="D22" s="11" t="str">
        <f t="shared" si="15"/>
        <v xml:space="preserve"> </v>
      </c>
      <c r="E22" s="31"/>
      <c r="F22" s="78"/>
      <c r="G22" s="78"/>
      <c r="H22" s="36"/>
      <c r="I22" s="11" t="s">
        <v>13</v>
      </c>
      <c r="J22" s="12" t="str">
        <f t="shared" si="16"/>
        <v xml:space="preserve"> </v>
      </c>
      <c r="K22" s="13" t="str">
        <f t="shared" si="17"/>
        <v xml:space="preserve"> </v>
      </c>
      <c r="L22" s="14"/>
      <c r="M22" s="14" t="s">
        <v>14</v>
      </c>
      <c r="N22" s="15">
        <f t="shared" si="2"/>
        <v>0</v>
      </c>
      <c r="O22" s="16">
        <f t="shared" si="3"/>
        <v>0</v>
      </c>
      <c r="P22" s="16" t="e">
        <f t="shared" si="4"/>
        <v>#DIV/0!</v>
      </c>
      <c r="Q22" s="17">
        <v>3.5</v>
      </c>
      <c r="R22" s="17" t="s">
        <v>15</v>
      </c>
      <c r="S22" s="18">
        <f t="shared" si="5"/>
        <v>0</v>
      </c>
      <c r="T22" s="17">
        <v>3</v>
      </c>
      <c r="U22" s="17" t="s">
        <v>16</v>
      </c>
      <c r="V22" s="18">
        <f t="shared" si="6"/>
        <v>0</v>
      </c>
      <c r="W22" s="17">
        <v>2.5</v>
      </c>
      <c r="X22" s="17" t="s">
        <v>17</v>
      </c>
      <c r="Y22" s="18">
        <f t="shared" si="7"/>
        <v>0</v>
      </c>
      <c r="Z22" s="17">
        <v>2</v>
      </c>
      <c r="AA22" s="17" t="s">
        <v>18</v>
      </c>
      <c r="AB22" s="18">
        <f t="shared" si="8"/>
        <v>0</v>
      </c>
      <c r="AC22" s="17">
        <v>1.5</v>
      </c>
      <c r="AD22" s="17" t="s">
        <v>19</v>
      </c>
      <c r="AE22" s="18">
        <f t="shared" si="9"/>
        <v>0</v>
      </c>
      <c r="AF22" s="17">
        <v>1</v>
      </c>
      <c r="AG22" s="17" t="s">
        <v>20</v>
      </c>
      <c r="AH22" s="18">
        <f t="shared" si="10"/>
        <v>0</v>
      </c>
      <c r="AI22" s="17">
        <v>0</v>
      </c>
      <c r="AJ22" s="17" t="s">
        <v>21</v>
      </c>
      <c r="AK22" s="18">
        <f t="shared" si="11"/>
        <v>0</v>
      </c>
      <c r="AL22" s="18">
        <f t="shared" si="12"/>
        <v>0</v>
      </c>
      <c r="AM22" s="19" t="str">
        <f t="shared" si="13"/>
        <v xml:space="preserve"> </v>
      </c>
      <c r="AN22" s="18">
        <f t="shared" si="14"/>
        <v>2.5</v>
      </c>
      <c r="AQ22" s="20" t="s">
        <v>22</v>
      </c>
    </row>
    <row r="23" spans="1:43" ht="15.75" x14ac:dyDescent="0.25">
      <c r="A23" s="8" t="s">
        <v>13</v>
      </c>
      <c r="B23" s="9" t="s">
        <v>13</v>
      </c>
      <c r="C23" s="10"/>
      <c r="D23" s="11" t="str">
        <f t="shared" si="15"/>
        <v xml:space="preserve"> </v>
      </c>
      <c r="E23" s="31"/>
      <c r="F23" s="78"/>
      <c r="G23" s="78"/>
      <c r="H23" s="36"/>
      <c r="I23" s="11" t="s">
        <v>13</v>
      </c>
      <c r="J23" s="12" t="str">
        <f t="shared" si="16"/>
        <v xml:space="preserve"> </v>
      </c>
      <c r="K23" s="13" t="str">
        <f t="shared" si="17"/>
        <v xml:space="preserve"> </v>
      </c>
      <c r="L23" s="14"/>
      <c r="M23" s="14" t="s">
        <v>14</v>
      </c>
      <c r="N23" s="15">
        <f t="shared" si="2"/>
        <v>0</v>
      </c>
      <c r="O23" s="16">
        <f t="shared" si="3"/>
        <v>0</v>
      </c>
      <c r="P23" s="16" t="e">
        <f t="shared" si="4"/>
        <v>#DIV/0!</v>
      </c>
      <c r="Q23" s="17">
        <v>3.5</v>
      </c>
      <c r="R23" s="17" t="s">
        <v>15</v>
      </c>
      <c r="S23" s="18">
        <f t="shared" si="5"/>
        <v>0</v>
      </c>
      <c r="T23" s="17">
        <v>3</v>
      </c>
      <c r="U23" s="17" t="s">
        <v>16</v>
      </c>
      <c r="V23" s="18">
        <f t="shared" si="6"/>
        <v>0</v>
      </c>
      <c r="W23" s="17">
        <v>2.5</v>
      </c>
      <c r="X23" s="17" t="s">
        <v>17</v>
      </c>
      <c r="Y23" s="18">
        <f t="shared" si="7"/>
        <v>0</v>
      </c>
      <c r="Z23" s="17">
        <v>2</v>
      </c>
      <c r="AA23" s="17" t="s">
        <v>18</v>
      </c>
      <c r="AB23" s="18">
        <f t="shared" si="8"/>
        <v>0</v>
      </c>
      <c r="AC23" s="17">
        <v>1.5</v>
      </c>
      <c r="AD23" s="17" t="s">
        <v>19</v>
      </c>
      <c r="AE23" s="18">
        <f t="shared" si="9"/>
        <v>0</v>
      </c>
      <c r="AF23" s="17">
        <v>1</v>
      </c>
      <c r="AG23" s="17" t="s">
        <v>20</v>
      </c>
      <c r="AH23" s="18">
        <f t="shared" si="10"/>
        <v>0</v>
      </c>
      <c r="AI23" s="17">
        <v>0</v>
      </c>
      <c r="AJ23" s="17" t="s">
        <v>21</v>
      </c>
      <c r="AK23" s="18">
        <f t="shared" si="11"/>
        <v>0</v>
      </c>
      <c r="AL23" s="18">
        <f t="shared" si="12"/>
        <v>0</v>
      </c>
      <c r="AM23" s="19" t="str">
        <f t="shared" si="13"/>
        <v xml:space="preserve"> </v>
      </c>
      <c r="AN23" s="18">
        <f t="shared" si="14"/>
        <v>2.5</v>
      </c>
      <c r="AQ23" s="20" t="s">
        <v>22</v>
      </c>
    </row>
    <row r="24" spans="1:43" ht="15.75" x14ac:dyDescent="0.25">
      <c r="A24" s="8" t="s">
        <v>13</v>
      </c>
      <c r="B24" s="9" t="s">
        <v>13</v>
      </c>
      <c r="C24" s="10"/>
      <c r="D24" s="11" t="str">
        <f t="shared" si="15"/>
        <v xml:space="preserve"> </v>
      </c>
      <c r="E24" s="31"/>
      <c r="F24" s="78"/>
      <c r="G24" s="78"/>
      <c r="H24" s="36"/>
      <c r="I24" s="11" t="s">
        <v>13</v>
      </c>
      <c r="J24" s="12" t="str">
        <f t="shared" si="16"/>
        <v xml:space="preserve"> </v>
      </c>
      <c r="K24" s="13" t="str">
        <f t="shared" si="17"/>
        <v xml:space="preserve"> </v>
      </c>
      <c r="L24" s="14"/>
      <c r="M24" s="14" t="s">
        <v>14</v>
      </c>
      <c r="N24" s="15">
        <f t="shared" si="2"/>
        <v>0</v>
      </c>
      <c r="O24" s="16">
        <f t="shared" si="3"/>
        <v>0</v>
      </c>
      <c r="P24" s="16" t="e">
        <f t="shared" si="4"/>
        <v>#DIV/0!</v>
      </c>
      <c r="Q24" s="17">
        <v>3.5</v>
      </c>
      <c r="R24" s="17" t="s">
        <v>15</v>
      </c>
      <c r="S24" s="18">
        <f t="shared" si="5"/>
        <v>0</v>
      </c>
      <c r="T24" s="17">
        <v>3</v>
      </c>
      <c r="U24" s="17" t="s">
        <v>16</v>
      </c>
      <c r="V24" s="18">
        <f t="shared" si="6"/>
        <v>0</v>
      </c>
      <c r="W24" s="17">
        <v>2.5</v>
      </c>
      <c r="X24" s="17" t="s">
        <v>17</v>
      </c>
      <c r="Y24" s="18">
        <f t="shared" si="7"/>
        <v>0</v>
      </c>
      <c r="Z24" s="17">
        <v>2</v>
      </c>
      <c r="AA24" s="17" t="s">
        <v>18</v>
      </c>
      <c r="AB24" s="18">
        <f t="shared" si="8"/>
        <v>0</v>
      </c>
      <c r="AC24" s="17">
        <v>1.5</v>
      </c>
      <c r="AD24" s="17" t="s">
        <v>19</v>
      </c>
      <c r="AE24" s="18">
        <f t="shared" si="9"/>
        <v>0</v>
      </c>
      <c r="AF24" s="17">
        <v>1</v>
      </c>
      <c r="AG24" s="17" t="s">
        <v>20</v>
      </c>
      <c r="AH24" s="18">
        <f t="shared" si="10"/>
        <v>0</v>
      </c>
      <c r="AI24" s="17">
        <v>0</v>
      </c>
      <c r="AJ24" s="17" t="s">
        <v>21</v>
      </c>
      <c r="AK24" s="18">
        <f t="shared" si="11"/>
        <v>0</v>
      </c>
      <c r="AL24" s="18">
        <f t="shared" si="12"/>
        <v>0</v>
      </c>
      <c r="AM24" s="19" t="str">
        <f t="shared" si="13"/>
        <v xml:space="preserve"> </v>
      </c>
      <c r="AN24" s="18">
        <f t="shared" si="14"/>
        <v>2.5</v>
      </c>
      <c r="AQ24" s="20" t="s">
        <v>22</v>
      </c>
    </row>
    <row r="25" spans="1:43" ht="15.75" x14ac:dyDescent="0.25">
      <c r="A25" s="8" t="s">
        <v>13</v>
      </c>
      <c r="B25" s="9" t="s">
        <v>13</v>
      </c>
      <c r="C25" s="10"/>
      <c r="D25" s="11" t="str">
        <f t="shared" si="15"/>
        <v xml:space="preserve"> </v>
      </c>
      <c r="E25" s="31"/>
      <c r="F25" s="78"/>
      <c r="G25" s="78"/>
      <c r="H25" s="36"/>
      <c r="I25" s="11" t="s">
        <v>13</v>
      </c>
      <c r="J25" s="12" t="str">
        <f t="shared" si="16"/>
        <v xml:space="preserve"> </v>
      </c>
      <c r="K25" s="13" t="str">
        <f t="shared" si="17"/>
        <v xml:space="preserve"> </v>
      </c>
      <c r="L25" s="14"/>
      <c r="M25" s="14" t="s">
        <v>14</v>
      </c>
      <c r="N25" s="15">
        <f t="shared" si="2"/>
        <v>0</v>
      </c>
      <c r="O25" s="16">
        <v>15</v>
      </c>
      <c r="P25" s="16">
        <f t="shared" si="4"/>
        <v>0</v>
      </c>
      <c r="Q25" s="17">
        <v>3.5</v>
      </c>
      <c r="R25" s="17" t="s">
        <v>15</v>
      </c>
      <c r="S25" s="18">
        <f t="shared" si="5"/>
        <v>0</v>
      </c>
      <c r="T25" s="17">
        <v>3</v>
      </c>
      <c r="U25" s="17" t="s">
        <v>16</v>
      </c>
      <c r="V25" s="18">
        <f t="shared" si="6"/>
        <v>0</v>
      </c>
      <c r="W25" s="17">
        <v>2.5</v>
      </c>
      <c r="X25" s="17" t="s">
        <v>17</v>
      </c>
      <c r="Y25" s="18">
        <f t="shared" si="7"/>
        <v>0</v>
      </c>
      <c r="Z25" s="17">
        <v>2</v>
      </c>
      <c r="AA25" s="17" t="s">
        <v>18</v>
      </c>
      <c r="AB25" s="18">
        <f t="shared" si="8"/>
        <v>0</v>
      </c>
      <c r="AC25" s="17">
        <v>1.5</v>
      </c>
      <c r="AD25" s="17" t="s">
        <v>19</v>
      </c>
      <c r="AE25" s="18">
        <f t="shared" si="9"/>
        <v>0</v>
      </c>
      <c r="AF25" s="17">
        <v>1</v>
      </c>
      <c r="AG25" s="17" t="s">
        <v>20</v>
      </c>
      <c r="AH25" s="18">
        <f t="shared" si="10"/>
        <v>0</v>
      </c>
      <c r="AI25" s="17">
        <v>0</v>
      </c>
      <c r="AJ25" s="17" t="s">
        <v>21</v>
      </c>
      <c r="AK25" s="18">
        <f t="shared" si="11"/>
        <v>0</v>
      </c>
      <c r="AL25" s="18">
        <f t="shared" si="12"/>
        <v>0</v>
      </c>
      <c r="AM25" s="19" t="str">
        <f t="shared" si="13"/>
        <v xml:space="preserve"> </v>
      </c>
      <c r="AN25" s="18">
        <f t="shared" si="14"/>
        <v>2.5</v>
      </c>
      <c r="AQ25" s="20" t="s">
        <v>22</v>
      </c>
    </row>
    <row r="26" spans="1:43" ht="16.5" thickBot="1" x14ac:dyDescent="0.3">
      <c r="A26" s="8" t="s">
        <v>13</v>
      </c>
      <c r="B26" s="9" t="s">
        <v>13</v>
      </c>
      <c r="C26" s="10"/>
      <c r="D26" s="11" t="str">
        <f t="shared" si="15"/>
        <v xml:space="preserve"> </v>
      </c>
      <c r="E26" s="32"/>
      <c r="F26" s="79"/>
      <c r="G26" s="80"/>
      <c r="H26" s="39"/>
      <c r="I26" s="33" t="s">
        <v>13</v>
      </c>
      <c r="J26" s="12" t="str">
        <f t="shared" si="16"/>
        <v xml:space="preserve"> </v>
      </c>
      <c r="K26" s="13" t="str">
        <f t="shared" si="17"/>
        <v xml:space="preserve"> </v>
      </c>
      <c r="L26" s="14"/>
      <c r="M26" s="14" t="s">
        <v>14</v>
      </c>
      <c r="N26" s="15">
        <f t="shared" si="2"/>
        <v>0</v>
      </c>
      <c r="O26" s="16">
        <f t="shared" si="3"/>
        <v>0</v>
      </c>
      <c r="P26" s="16" t="e">
        <f t="shared" si="4"/>
        <v>#DIV/0!</v>
      </c>
      <c r="Q26" s="17">
        <v>3.5</v>
      </c>
      <c r="R26" s="17" t="s">
        <v>15</v>
      </c>
      <c r="S26" s="18">
        <f t="shared" si="5"/>
        <v>0</v>
      </c>
      <c r="T26" s="17">
        <v>3</v>
      </c>
      <c r="U26" s="17" t="s">
        <v>16</v>
      </c>
      <c r="V26" s="18">
        <f t="shared" si="6"/>
        <v>0</v>
      </c>
      <c r="W26" s="17">
        <v>2.5</v>
      </c>
      <c r="X26" s="17" t="s">
        <v>17</v>
      </c>
      <c r="Y26" s="18">
        <f t="shared" si="7"/>
        <v>0</v>
      </c>
      <c r="Z26" s="17">
        <v>2</v>
      </c>
      <c r="AA26" s="17" t="s">
        <v>18</v>
      </c>
      <c r="AB26" s="18">
        <f t="shared" si="8"/>
        <v>0</v>
      </c>
      <c r="AC26" s="17">
        <v>1.5</v>
      </c>
      <c r="AD26" s="17" t="s">
        <v>19</v>
      </c>
      <c r="AE26" s="18">
        <f t="shared" si="9"/>
        <v>0</v>
      </c>
      <c r="AF26" s="17">
        <v>1</v>
      </c>
      <c r="AG26" s="17" t="s">
        <v>20</v>
      </c>
      <c r="AH26" s="18">
        <f t="shared" si="10"/>
        <v>0</v>
      </c>
      <c r="AI26" s="17">
        <v>0</v>
      </c>
      <c r="AJ26" s="17" t="s">
        <v>21</v>
      </c>
      <c r="AK26" s="18">
        <f t="shared" si="11"/>
        <v>0</v>
      </c>
      <c r="AL26" s="18">
        <f t="shared" si="12"/>
        <v>0</v>
      </c>
      <c r="AM26" s="19" t="str">
        <f t="shared" si="13"/>
        <v xml:space="preserve"> </v>
      </c>
      <c r="AN26" s="18">
        <f t="shared" si="14"/>
        <v>2.5</v>
      </c>
      <c r="AQ26" s="20" t="s">
        <v>22</v>
      </c>
    </row>
    <row r="27" spans="1:43" x14ac:dyDescent="0.25">
      <c r="A27" s="83" t="s">
        <v>23</v>
      </c>
      <c r="B27" s="84"/>
      <c r="C27" s="22"/>
      <c r="D27" s="84" t="s">
        <v>23</v>
      </c>
      <c r="E27" s="85"/>
      <c r="F27" s="85"/>
      <c r="G27" s="23"/>
      <c r="H27" s="23"/>
      <c r="I27" s="85" t="s">
        <v>23</v>
      </c>
      <c r="J27" s="84"/>
      <c r="K27" s="95"/>
    </row>
    <row r="28" spans="1:43" x14ac:dyDescent="0.25">
      <c r="A28" s="81" t="s">
        <v>41</v>
      </c>
      <c r="B28" s="81"/>
      <c r="C28" s="29"/>
      <c r="D28" s="82" t="s">
        <v>42</v>
      </c>
      <c r="E28" s="82"/>
      <c r="F28" s="82"/>
      <c r="G28" s="24"/>
      <c r="H28" s="24"/>
      <c r="I28" s="82" t="s">
        <v>33</v>
      </c>
      <c r="J28" s="82"/>
      <c r="K28" s="89"/>
    </row>
    <row r="29" spans="1:43" x14ac:dyDescent="0.25">
      <c r="A29" s="25"/>
      <c r="B29" s="29"/>
      <c r="C29" s="29"/>
      <c r="D29" s="26"/>
      <c r="E29" s="26"/>
      <c r="F29" s="26"/>
      <c r="G29" s="29"/>
      <c r="H29" s="40"/>
      <c r="I29" s="29"/>
      <c r="J29" s="29"/>
      <c r="K29" s="30"/>
    </row>
    <row r="30" spans="1:43" x14ac:dyDescent="0.25">
      <c r="A30" s="25"/>
      <c r="B30" s="29"/>
      <c r="C30" s="29"/>
      <c r="D30" s="26"/>
      <c r="E30" s="26"/>
      <c r="F30" s="26"/>
      <c r="G30" s="29"/>
      <c r="H30" s="40"/>
      <c r="I30" s="29"/>
      <c r="J30" s="29"/>
      <c r="K30" s="30"/>
    </row>
    <row r="31" spans="1:43" x14ac:dyDescent="0.25">
      <c r="A31" s="25"/>
      <c r="B31" s="29"/>
      <c r="C31" s="29"/>
      <c r="D31" s="26"/>
      <c r="E31" s="26"/>
      <c r="F31" s="26"/>
      <c r="G31" s="29"/>
      <c r="H31" s="40"/>
      <c r="I31" s="29"/>
      <c r="J31" s="29"/>
      <c r="K31" s="30"/>
    </row>
    <row r="32" spans="1:43" x14ac:dyDescent="0.25">
      <c r="A32" s="90"/>
      <c r="B32" s="90"/>
      <c r="C32" s="29"/>
      <c r="D32" s="85" t="s">
        <v>24</v>
      </c>
      <c r="E32" s="85"/>
      <c r="F32" s="85"/>
      <c r="G32" s="29"/>
      <c r="H32" s="40"/>
      <c r="I32" s="96"/>
      <c r="J32" s="96"/>
      <c r="K32" s="97"/>
    </row>
    <row r="33" spans="1:44" x14ac:dyDescent="0.25">
      <c r="A33" s="90"/>
      <c r="B33" s="90"/>
      <c r="C33" s="29"/>
      <c r="D33" s="82" t="s">
        <v>26</v>
      </c>
      <c r="E33" s="82"/>
      <c r="F33" s="82"/>
      <c r="G33" s="29"/>
      <c r="H33" s="40"/>
      <c r="I33" s="90"/>
      <c r="J33" s="90"/>
      <c r="K33" s="91"/>
    </row>
    <row r="34" spans="1:44" x14ac:dyDescent="0.25">
      <c r="A34" s="27"/>
      <c r="B34" s="27"/>
      <c r="C34" s="24"/>
      <c r="D34" s="27"/>
      <c r="E34" s="27"/>
      <c r="F34" s="27"/>
      <c r="G34" s="24"/>
      <c r="H34" s="24"/>
      <c r="I34" s="27"/>
      <c r="J34" s="27"/>
      <c r="K34" s="28"/>
    </row>
    <row r="35" spans="1:44" x14ac:dyDescent="0.25">
      <c r="A35" s="27"/>
      <c r="B35" s="27"/>
      <c r="C35" s="24"/>
      <c r="D35" s="27"/>
      <c r="E35" s="27"/>
      <c r="F35" s="27"/>
      <c r="G35" s="24"/>
      <c r="H35" s="24"/>
      <c r="I35" s="27"/>
      <c r="J35" s="27"/>
      <c r="K35" s="28"/>
    </row>
    <row r="36" spans="1:44" x14ac:dyDescent="0.25">
      <c r="A36" s="27"/>
      <c r="B36" s="27"/>
      <c r="C36" s="24"/>
      <c r="D36" s="27"/>
      <c r="E36" s="27"/>
      <c r="F36" s="27"/>
      <c r="G36" s="24"/>
      <c r="H36" s="24"/>
      <c r="I36" s="27"/>
      <c r="J36" s="27"/>
      <c r="K36" s="28"/>
    </row>
    <row r="37" spans="1:44" ht="12.75" customHeight="1" x14ac:dyDescent="0.25">
      <c r="A37" s="98" t="s">
        <v>31</v>
      </c>
      <c r="B37" s="99"/>
      <c r="C37" s="99"/>
      <c r="D37" s="99"/>
      <c r="E37" s="99"/>
      <c r="F37" s="99"/>
      <c r="G37" s="99"/>
      <c r="H37" s="99"/>
      <c r="I37" s="99"/>
      <c r="J37" s="99"/>
      <c r="K37" s="100"/>
    </row>
    <row r="38" spans="1:44" ht="12.75" customHeight="1" x14ac:dyDescent="0.25">
      <c r="A38" s="92" t="s">
        <v>35</v>
      </c>
      <c r="B38" s="93"/>
      <c r="C38" s="93"/>
      <c r="D38" s="93"/>
      <c r="E38" s="93"/>
      <c r="F38" s="93"/>
      <c r="G38" s="93"/>
      <c r="H38" s="93"/>
      <c r="I38" s="93"/>
      <c r="J38" s="93"/>
      <c r="K38" s="93"/>
      <c r="L38" s="94"/>
      <c r="AR38" s="43"/>
    </row>
    <row r="39" spans="1:44" ht="82.5" customHeight="1" thickBot="1" x14ac:dyDescent="0.3">
      <c r="A39" s="86" t="s">
        <v>32</v>
      </c>
      <c r="B39" s="87"/>
      <c r="C39" s="87"/>
      <c r="D39" s="87"/>
      <c r="E39" s="87"/>
      <c r="F39" s="87"/>
      <c r="G39" s="87"/>
      <c r="H39" s="87"/>
      <c r="I39" s="87"/>
      <c r="J39" s="87"/>
      <c r="K39" s="88"/>
    </row>
  </sheetData>
  <mergeCells count="41">
    <mergeCell ref="I27:K27"/>
    <mergeCell ref="A32:B32"/>
    <mergeCell ref="D32:F32"/>
    <mergeCell ref="I32:K32"/>
    <mergeCell ref="A37:K37"/>
    <mergeCell ref="A39:K39"/>
    <mergeCell ref="I28:K28"/>
    <mergeCell ref="A33:B33"/>
    <mergeCell ref="D33:F33"/>
    <mergeCell ref="I33:K33"/>
    <mergeCell ref="A38:L38"/>
    <mergeCell ref="F26:G26"/>
    <mergeCell ref="A28:B28"/>
    <mergeCell ref="D28:F28"/>
    <mergeCell ref="A27:B27"/>
    <mergeCell ref="D27:F27"/>
    <mergeCell ref="F25:G25"/>
    <mergeCell ref="F14:G14"/>
    <mergeCell ref="F15:G15"/>
    <mergeCell ref="F16:G16"/>
    <mergeCell ref="F17:G17"/>
    <mergeCell ref="F18:G18"/>
    <mergeCell ref="F19:G19"/>
    <mergeCell ref="F20:G20"/>
    <mergeCell ref="F21:G21"/>
    <mergeCell ref="F22:G22"/>
    <mergeCell ref="F23:G23"/>
    <mergeCell ref="F24:G24"/>
    <mergeCell ref="F13:G13"/>
    <mergeCell ref="A1:K1"/>
    <mergeCell ref="A2:K2"/>
    <mergeCell ref="A3:K3"/>
    <mergeCell ref="A4:K4"/>
    <mergeCell ref="A5:K5"/>
    <mergeCell ref="A6:K6"/>
    <mergeCell ref="A7:K7"/>
    <mergeCell ref="A8:K8"/>
    <mergeCell ref="F10:G10"/>
    <mergeCell ref="F11:G11"/>
    <mergeCell ref="F12:G12"/>
    <mergeCell ref="F9:G9"/>
  </mergeCells>
  <pageMargins left="0.70866141732283472" right="0.70866141732283472" top="0.74803149606299213" bottom="0.74803149606299213" header="0.31496062992125984" footer="0.31496062992125984"/>
  <pageSetup paperSize="9" scale="72"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workbookViewId="0">
      <selection sqref="A1:K1"/>
    </sheetView>
  </sheetViews>
  <sheetFormatPr defaultRowHeight="15" x14ac:dyDescent="0.25"/>
  <cols>
    <col min="1" max="1" width="13.42578125" customWidth="1"/>
    <col min="2" max="2" width="19.5703125" customWidth="1"/>
    <col min="3" max="3" width="9.5703125" customWidth="1"/>
    <col min="4" max="4" width="9.7109375" customWidth="1"/>
    <col min="5" max="5" width="12.28515625" customWidth="1"/>
    <col min="6" max="6" width="30.28515625" customWidth="1"/>
    <col min="7" max="7" width="0.140625" customWidth="1"/>
    <col min="8" max="8" width="15.85546875" customWidth="1"/>
    <col min="9" max="9" width="10.28515625" customWidth="1"/>
    <col min="10" max="10" width="27.7109375" hidden="1" customWidth="1"/>
    <col min="11" max="11" width="14.5703125" customWidth="1"/>
    <col min="12" max="12" width="0.140625" hidden="1" customWidth="1"/>
    <col min="13" max="38" width="9.140625" hidden="1" customWidth="1"/>
    <col min="39" max="39" width="12.5703125" hidden="1" customWidth="1"/>
    <col min="40" max="43" width="9.140625" hidden="1" customWidth="1"/>
  </cols>
  <sheetData>
    <row r="1" spans="1:52" s="2" customFormat="1" ht="15.75" x14ac:dyDescent="0.25">
      <c r="A1" s="60" t="s">
        <v>0</v>
      </c>
      <c r="B1" s="61"/>
      <c r="C1" s="61"/>
      <c r="D1" s="61"/>
      <c r="E1" s="61"/>
      <c r="F1" s="61"/>
      <c r="G1" s="61"/>
      <c r="H1" s="61"/>
      <c r="I1" s="61"/>
      <c r="J1" s="61"/>
      <c r="K1" s="62"/>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s="2" customFormat="1" ht="15.75" x14ac:dyDescent="0.25">
      <c r="A2" s="63" t="s">
        <v>1</v>
      </c>
      <c r="B2" s="64"/>
      <c r="C2" s="64"/>
      <c r="D2" s="64"/>
      <c r="E2" s="64"/>
      <c r="F2" s="64"/>
      <c r="G2" s="64"/>
      <c r="H2" s="64"/>
      <c r="I2" s="64"/>
      <c r="J2" s="64"/>
      <c r="K2" s="65"/>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s="2" customFormat="1" ht="15.75" x14ac:dyDescent="0.25">
      <c r="A3" s="63" t="s">
        <v>2</v>
      </c>
      <c r="B3" s="64"/>
      <c r="C3" s="64"/>
      <c r="D3" s="64"/>
      <c r="E3" s="64"/>
      <c r="F3" s="64"/>
      <c r="G3" s="64"/>
      <c r="H3" s="64"/>
      <c r="I3" s="64"/>
      <c r="J3" s="64"/>
      <c r="K3" s="65"/>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1"/>
      <c r="AT3" s="1"/>
      <c r="AU3" s="1"/>
      <c r="AV3" s="1"/>
      <c r="AW3" s="1"/>
      <c r="AX3" s="1"/>
      <c r="AY3" s="1"/>
      <c r="AZ3" s="1"/>
    </row>
    <row r="4" spans="1:52" s="2" customFormat="1" ht="15.75" x14ac:dyDescent="0.25">
      <c r="A4" s="63" t="s">
        <v>50</v>
      </c>
      <c r="B4" s="64"/>
      <c r="C4" s="64"/>
      <c r="D4" s="64"/>
      <c r="E4" s="64"/>
      <c r="F4" s="64"/>
      <c r="G4" s="64"/>
      <c r="H4" s="64"/>
      <c r="I4" s="64"/>
      <c r="J4" s="64"/>
      <c r="K4" s="65"/>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1"/>
      <c r="AT4" s="1"/>
      <c r="AU4" s="1"/>
      <c r="AV4" s="1"/>
      <c r="AW4" s="1"/>
      <c r="AX4" s="1"/>
      <c r="AY4" s="1"/>
      <c r="AZ4" s="1"/>
    </row>
    <row r="5" spans="1:52" s="2" customFormat="1" ht="15.75" x14ac:dyDescent="0.25">
      <c r="A5" s="66" t="s">
        <v>25</v>
      </c>
      <c r="B5" s="67"/>
      <c r="C5" s="67"/>
      <c r="D5" s="67"/>
      <c r="E5" s="67"/>
      <c r="F5" s="67"/>
      <c r="G5" s="67"/>
      <c r="H5" s="67"/>
      <c r="I5" s="67"/>
      <c r="J5" s="67"/>
      <c r="K5" s="68"/>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1"/>
      <c r="AT5" s="1"/>
      <c r="AU5" s="1"/>
      <c r="AV5" s="1"/>
      <c r="AW5" s="1"/>
      <c r="AX5" s="1"/>
      <c r="AY5" s="1"/>
      <c r="AZ5" s="1"/>
    </row>
    <row r="6" spans="1:52" s="2" customFormat="1" ht="15.75" x14ac:dyDescent="0.25">
      <c r="A6" s="66" t="s">
        <v>30</v>
      </c>
      <c r="B6" s="67"/>
      <c r="C6" s="67"/>
      <c r="D6" s="67"/>
      <c r="E6" s="67"/>
      <c r="F6" s="67"/>
      <c r="G6" s="67"/>
      <c r="H6" s="67"/>
      <c r="I6" s="67"/>
      <c r="J6" s="67"/>
      <c r="K6" s="6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1"/>
      <c r="AT6" s="1"/>
      <c r="AU6" s="1"/>
      <c r="AV6" s="1"/>
      <c r="AW6" s="1"/>
      <c r="AX6" s="1"/>
      <c r="AY6" s="1"/>
      <c r="AZ6" s="1"/>
    </row>
    <row r="7" spans="1:52" s="2" customFormat="1" ht="15.75" x14ac:dyDescent="0.25">
      <c r="A7" s="69">
        <v>42413</v>
      </c>
      <c r="B7" s="70"/>
      <c r="C7" s="70"/>
      <c r="D7" s="70"/>
      <c r="E7" s="70"/>
      <c r="F7" s="70"/>
      <c r="G7" s="70"/>
      <c r="H7" s="70"/>
      <c r="I7" s="70"/>
      <c r="J7" s="70"/>
      <c r="K7" s="7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1"/>
      <c r="AT7" s="1"/>
      <c r="AU7" s="1"/>
      <c r="AV7" s="1"/>
      <c r="AW7" s="1"/>
      <c r="AX7" s="1"/>
      <c r="AY7" s="1"/>
      <c r="AZ7" s="1"/>
    </row>
    <row r="8" spans="1:52" s="2" customFormat="1" ht="16.5" thickBot="1" x14ac:dyDescent="0.3">
      <c r="A8" s="66" t="s">
        <v>51</v>
      </c>
      <c r="B8" s="67"/>
      <c r="C8" s="67"/>
      <c r="D8" s="67"/>
      <c r="E8" s="67"/>
      <c r="F8" s="67"/>
      <c r="G8" s="67"/>
      <c r="H8" s="67"/>
      <c r="I8" s="67"/>
      <c r="J8" s="67"/>
      <c r="K8" s="68"/>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1"/>
      <c r="AT8" s="1"/>
      <c r="AU8" s="1"/>
      <c r="AV8" s="1"/>
      <c r="AW8" s="1"/>
      <c r="AX8" s="1"/>
      <c r="AY8" s="1"/>
      <c r="AZ8" s="1"/>
    </row>
    <row r="9" spans="1:52" s="2" customFormat="1" ht="39" thickBot="1" x14ac:dyDescent="0.3">
      <c r="A9" s="4" t="s">
        <v>3</v>
      </c>
      <c r="B9" s="5" t="s">
        <v>4</v>
      </c>
      <c r="C9" s="5" t="s">
        <v>5</v>
      </c>
      <c r="D9" s="5" t="s">
        <v>6</v>
      </c>
      <c r="E9" s="5" t="s">
        <v>7</v>
      </c>
      <c r="F9" s="76" t="s">
        <v>8</v>
      </c>
      <c r="G9" s="77"/>
      <c r="H9" s="5" t="s">
        <v>34</v>
      </c>
      <c r="I9" s="5" t="s">
        <v>9</v>
      </c>
      <c r="J9" s="5" t="s">
        <v>10</v>
      </c>
      <c r="K9" s="6" t="s">
        <v>11</v>
      </c>
      <c r="L9" s="7"/>
      <c r="M9" s="7"/>
      <c r="N9" s="7"/>
      <c r="O9" s="7"/>
      <c r="P9" s="7"/>
      <c r="Q9" s="7"/>
      <c r="R9" s="7"/>
      <c r="S9" s="7"/>
      <c r="T9" s="7"/>
      <c r="U9" s="7"/>
      <c r="V9" s="7"/>
      <c r="W9" s="7"/>
      <c r="X9" s="7"/>
      <c r="Y9" s="7"/>
      <c r="Z9" s="7"/>
      <c r="AA9" s="7"/>
      <c r="AB9" s="7"/>
      <c r="AC9" s="7"/>
      <c r="AD9" s="7"/>
      <c r="AE9" s="7"/>
      <c r="AF9" s="7"/>
      <c r="AG9" s="7"/>
      <c r="AH9" s="7"/>
      <c r="AI9" s="7"/>
      <c r="AJ9" s="7"/>
      <c r="AK9" s="7"/>
      <c r="AL9" s="7" t="s">
        <v>12</v>
      </c>
      <c r="AM9" s="7"/>
      <c r="AN9" s="7"/>
      <c r="AO9" s="7"/>
      <c r="AP9" s="3"/>
      <c r="AQ9" s="3"/>
      <c r="AR9" s="3"/>
      <c r="AS9" s="1"/>
      <c r="AT9" s="1"/>
      <c r="AU9" s="1"/>
      <c r="AV9" s="1"/>
      <c r="AW9" s="1"/>
      <c r="AX9" s="1"/>
      <c r="AY9" s="1"/>
      <c r="AZ9" s="1"/>
    </row>
    <row r="10" spans="1:52" s="2" customFormat="1" ht="17.25" customHeight="1" x14ac:dyDescent="0.25">
      <c r="A10" s="34" t="s">
        <v>49</v>
      </c>
      <c r="B10" s="51" t="s">
        <v>48</v>
      </c>
      <c r="C10" s="52">
        <v>75</v>
      </c>
      <c r="D10" s="53">
        <f>IF(I10=" "," ",O10)</f>
        <v>90</v>
      </c>
      <c r="E10" s="54">
        <v>197.5</v>
      </c>
      <c r="F10" s="72" t="s">
        <v>47</v>
      </c>
      <c r="G10" s="73"/>
      <c r="H10" s="102" t="s">
        <v>68</v>
      </c>
      <c r="I10" s="56" t="s">
        <v>67</v>
      </c>
      <c r="J10" s="12" t="str">
        <f>IF(C10=0," ",IF(I10=0," ",IF(I10="GR",AQ10,AM10)))</f>
        <v>GİRMEDİ</v>
      </c>
      <c r="K10" s="13">
        <f>IF(C10=0," ",IF(I10=0," ",P10))</f>
        <v>2.1944444444444446</v>
      </c>
      <c r="L10" s="14"/>
      <c r="M10" s="14" t="s">
        <v>14</v>
      </c>
      <c r="N10" s="15">
        <f>IF(I10&lt;90,0,IF(I10&lt;=100,4,0))</f>
        <v>0</v>
      </c>
      <c r="O10" s="16">
        <f>IF(I10=" ",C10,(C10+15))</f>
        <v>90</v>
      </c>
      <c r="P10" s="16">
        <f>IF(I10="BAŞARILI",(E10/O10),IF(I10&gt;0,(((AL10*15)+E10)/O10),E10))</f>
        <v>2.1944444444444446</v>
      </c>
      <c r="Q10" s="17">
        <v>3.5</v>
      </c>
      <c r="R10" s="17" t="s">
        <v>15</v>
      </c>
      <c r="S10" s="18">
        <f>IF(I10&lt;85,0,IF(I10&lt;=89,3.5,0))</f>
        <v>0</v>
      </c>
      <c r="T10" s="17">
        <v>3</v>
      </c>
      <c r="U10" s="17" t="s">
        <v>16</v>
      </c>
      <c r="V10" s="18">
        <f>IF(I10&lt;80,0,IF(I10&lt;=84,3,0))</f>
        <v>0</v>
      </c>
      <c r="W10" s="17">
        <v>2.5</v>
      </c>
      <c r="X10" s="17" t="s">
        <v>17</v>
      </c>
      <c r="Y10" s="18">
        <f>IF(I10&lt;75,0,IF(I10&lt;=79,2.5,0))</f>
        <v>0</v>
      </c>
      <c r="Z10" s="17">
        <v>2</v>
      </c>
      <c r="AA10" s="17" t="s">
        <v>18</v>
      </c>
      <c r="AB10" s="18">
        <f>IF(I10&lt;65,0,IF(I10&lt;=74,2,0))</f>
        <v>0</v>
      </c>
      <c r="AC10" s="17">
        <v>1.5</v>
      </c>
      <c r="AD10" s="17" t="s">
        <v>19</v>
      </c>
      <c r="AE10" s="18">
        <f>IF(I10&lt;58,0,IF(I10&lt;=64,1.5,0))</f>
        <v>0</v>
      </c>
      <c r="AF10" s="17">
        <v>1</v>
      </c>
      <c r="AG10" s="17" t="s">
        <v>20</v>
      </c>
      <c r="AH10" s="18">
        <f>IF(I10&lt;50,0,IF(I10&lt;=57,1,0))</f>
        <v>0</v>
      </c>
      <c r="AI10" s="17">
        <v>0</v>
      </c>
      <c r="AJ10" s="17" t="s">
        <v>21</v>
      </c>
      <c r="AK10" s="18">
        <f>IF(I10&lt;0,0,IF(I10&lt;=49,0,0))</f>
        <v>0</v>
      </c>
      <c r="AL10" s="18">
        <f>SUM(S10,V10,Y10,AB10,AE10,AH10,AK10,N10)</f>
        <v>0</v>
      </c>
      <c r="AM10" s="19" t="str">
        <f>IF(I10=" "," ",IF(AL10&lt;2,"GİREMEZ(AKTS)",IF(O10&lt;89,"GİREMEZ(AKTS)",IF(P10&gt;=AN10,"YETERLİ","GİREMEZ(ORTALAMA)"))))</f>
        <v>GİREMEZ(AKTS)</v>
      </c>
      <c r="AN10" s="18">
        <f>IF(LEFT(A10,1)="0",2,2.5)</f>
        <v>2.5</v>
      </c>
      <c r="AO10" s="18"/>
      <c r="AP10" s="20"/>
      <c r="AQ10" s="20" t="s">
        <v>22</v>
      </c>
      <c r="AR10" s="20"/>
      <c r="AS10" s="21"/>
      <c r="AT10" s="21"/>
      <c r="AU10" s="21"/>
      <c r="AV10" s="21"/>
      <c r="AW10" s="21"/>
      <c r="AX10" s="21"/>
      <c r="AY10" s="21"/>
      <c r="AZ10" s="1"/>
    </row>
    <row r="11" spans="1:52" ht="15.75" x14ac:dyDescent="0.25">
      <c r="A11" s="34" t="s">
        <v>59</v>
      </c>
      <c r="B11" s="41" t="s">
        <v>58</v>
      </c>
      <c r="C11" s="52">
        <v>75</v>
      </c>
      <c r="D11" s="53"/>
      <c r="E11" s="55">
        <v>243.5</v>
      </c>
      <c r="F11" s="74" t="s">
        <v>27</v>
      </c>
      <c r="G11" s="75"/>
      <c r="H11" s="101" t="s">
        <v>68</v>
      </c>
      <c r="I11" s="53">
        <v>50</v>
      </c>
      <c r="J11" s="12"/>
      <c r="K11" s="13">
        <f t="shared" ref="K11:K16" si="0">IF(C11=0," ",IF(I11=0," ",P11))</f>
        <v>2.8722222222222222</v>
      </c>
      <c r="L11" s="14"/>
      <c r="M11" s="14" t="s">
        <v>14</v>
      </c>
      <c r="N11" s="15">
        <f t="shared" ref="N11:N26" si="1">IF(I11&lt;90,0,IF(I11&lt;=100,4,0))</f>
        <v>0</v>
      </c>
      <c r="O11" s="16">
        <f t="shared" ref="O11:O26" si="2">IF(I11=" ",C11,(C11+15))</f>
        <v>90</v>
      </c>
      <c r="P11" s="16">
        <f t="shared" ref="P11:P26" si="3">IF(I11="BAŞARILI",(E11/O11),IF(I11&gt;0,(((AL11*15)+E11)/O11),E11))</f>
        <v>2.8722222222222222</v>
      </c>
      <c r="Q11" s="17">
        <v>3.5</v>
      </c>
      <c r="R11" s="17" t="s">
        <v>15</v>
      </c>
      <c r="S11" s="18">
        <f t="shared" ref="S11:S26" si="4">IF(I11&lt;85,0,IF(I11&lt;=89,3.5,0))</f>
        <v>0</v>
      </c>
      <c r="T11" s="17">
        <v>3</v>
      </c>
      <c r="U11" s="17" t="s">
        <v>16</v>
      </c>
      <c r="V11" s="18">
        <f t="shared" ref="V11:V26" si="5">IF(I11&lt;80,0,IF(I11&lt;=84,3,0))</f>
        <v>0</v>
      </c>
      <c r="W11" s="17">
        <v>2.5</v>
      </c>
      <c r="X11" s="17" t="s">
        <v>17</v>
      </c>
      <c r="Y11" s="18">
        <f t="shared" ref="Y11:Y26" si="6">IF(I11&lt;75,0,IF(I11&lt;=79,2.5,0))</f>
        <v>0</v>
      </c>
      <c r="Z11" s="17">
        <v>2</v>
      </c>
      <c r="AA11" s="17" t="s">
        <v>18</v>
      </c>
      <c r="AB11" s="18">
        <f t="shared" ref="AB11:AB26" si="7">IF(I11&lt;65,0,IF(I11&lt;=74,2,0))</f>
        <v>0</v>
      </c>
      <c r="AC11" s="17">
        <v>1.5</v>
      </c>
      <c r="AD11" s="17" t="s">
        <v>19</v>
      </c>
      <c r="AE11" s="18">
        <f t="shared" ref="AE11:AE26" si="8">IF(I11&lt;58,0,IF(I11&lt;=64,1.5,0))</f>
        <v>0</v>
      </c>
      <c r="AF11" s="17">
        <v>1</v>
      </c>
      <c r="AG11" s="17" t="s">
        <v>20</v>
      </c>
      <c r="AH11" s="18">
        <f t="shared" ref="AH11:AH26" si="9">IF(I11&lt;50,0,IF(I11&lt;=57,1,0))</f>
        <v>1</v>
      </c>
      <c r="AI11" s="17">
        <v>0</v>
      </c>
      <c r="AJ11" s="17" t="s">
        <v>21</v>
      </c>
      <c r="AK11" s="18">
        <f t="shared" ref="AK11:AK26" si="10">IF(I11&lt;0,0,IF(I11&lt;=49,0,0))</f>
        <v>0</v>
      </c>
      <c r="AL11" s="18">
        <f t="shared" ref="AL11:AL26" si="11">SUM(S11,V11,Y11,AB11,AE11,AH11,AK11,N11)</f>
        <v>1</v>
      </c>
      <c r="AM11" s="19" t="str">
        <f t="shared" ref="AM11:AM26" si="12">IF(I11=" "," ",IF(AL11&lt;2,"GİREMEZ(AKTS)",IF(O11&lt;89,"GİREMEZ(AKTS)",IF(P11&gt;=AN11,"YETERLİ","GİREMEZ(ORTALAMA)"))))</f>
        <v>GİREMEZ(AKTS)</v>
      </c>
      <c r="AN11" s="18">
        <f t="shared" ref="AN11:AN26" si="13">IF(LEFT(A11,1)="0",2,2.5)</f>
        <v>2.5</v>
      </c>
      <c r="AQ11" s="20" t="s">
        <v>22</v>
      </c>
    </row>
    <row r="12" spans="1:52" ht="15.75" x14ac:dyDescent="0.25">
      <c r="A12" s="34" t="s">
        <v>60</v>
      </c>
      <c r="B12" s="41" t="s">
        <v>57</v>
      </c>
      <c r="C12" s="52">
        <v>75</v>
      </c>
      <c r="D12" s="53"/>
      <c r="E12" s="55">
        <v>202</v>
      </c>
      <c r="F12" s="74" t="s">
        <v>27</v>
      </c>
      <c r="G12" s="75"/>
      <c r="H12" s="50" t="s">
        <v>66</v>
      </c>
      <c r="I12" s="53">
        <v>95</v>
      </c>
      <c r="J12" s="42"/>
      <c r="K12" s="13">
        <f t="shared" si="0"/>
        <v>2.911111111111111</v>
      </c>
      <c r="L12" s="14"/>
      <c r="M12" s="14" t="s">
        <v>14</v>
      </c>
      <c r="N12" s="15">
        <f t="shared" si="1"/>
        <v>4</v>
      </c>
      <c r="O12" s="16">
        <f t="shared" si="2"/>
        <v>90</v>
      </c>
      <c r="P12" s="16">
        <f t="shared" si="3"/>
        <v>2.911111111111111</v>
      </c>
      <c r="Q12" s="17">
        <v>3.5</v>
      </c>
      <c r="R12" s="17" t="s">
        <v>15</v>
      </c>
      <c r="S12" s="18">
        <f t="shared" si="4"/>
        <v>0</v>
      </c>
      <c r="T12" s="17">
        <v>3</v>
      </c>
      <c r="U12" s="17" t="s">
        <v>16</v>
      </c>
      <c r="V12" s="18">
        <f t="shared" si="5"/>
        <v>0</v>
      </c>
      <c r="W12" s="17">
        <v>2.5</v>
      </c>
      <c r="X12" s="17" t="s">
        <v>17</v>
      </c>
      <c r="Y12" s="18">
        <f t="shared" si="6"/>
        <v>0</v>
      </c>
      <c r="Z12" s="17">
        <v>2</v>
      </c>
      <c r="AA12" s="17" t="s">
        <v>18</v>
      </c>
      <c r="AB12" s="18">
        <f t="shared" si="7"/>
        <v>0</v>
      </c>
      <c r="AC12" s="17">
        <v>1.5</v>
      </c>
      <c r="AD12" s="17" t="s">
        <v>19</v>
      </c>
      <c r="AE12" s="18">
        <f t="shared" si="8"/>
        <v>0</v>
      </c>
      <c r="AF12" s="17">
        <v>1</v>
      </c>
      <c r="AG12" s="17" t="s">
        <v>20</v>
      </c>
      <c r="AH12" s="18">
        <f t="shared" si="9"/>
        <v>0</v>
      </c>
      <c r="AI12" s="17">
        <v>0</v>
      </c>
      <c r="AJ12" s="17" t="s">
        <v>21</v>
      </c>
      <c r="AK12" s="18">
        <f t="shared" si="10"/>
        <v>0</v>
      </c>
      <c r="AL12" s="18">
        <f t="shared" si="11"/>
        <v>4</v>
      </c>
      <c r="AM12" s="19" t="str">
        <f t="shared" si="12"/>
        <v>YETERLİ</v>
      </c>
      <c r="AN12" s="18">
        <f t="shared" si="13"/>
        <v>2.5</v>
      </c>
      <c r="AQ12" s="20" t="s">
        <v>22</v>
      </c>
    </row>
    <row r="13" spans="1:52" ht="15.75" x14ac:dyDescent="0.25">
      <c r="A13" s="34" t="s">
        <v>61</v>
      </c>
      <c r="B13" s="51" t="s">
        <v>52</v>
      </c>
      <c r="C13" s="52">
        <v>82</v>
      </c>
      <c r="D13" s="53"/>
      <c r="E13" s="55">
        <v>200.5</v>
      </c>
      <c r="F13" s="74" t="s">
        <v>27</v>
      </c>
      <c r="G13" s="75"/>
      <c r="H13" s="101" t="s">
        <v>68</v>
      </c>
      <c r="I13" s="53">
        <v>50</v>
      </c>
      <c r="J13" s="12"/>
      <c r="K13" s="13">
        <f t="shared" si="0"/>
        <v>2.2216494845360826</v>
      </c>
      <c r="L13" s="14"/>
      <c r="M13" s="14" t="s">
        <v>14</v>
      </c>
      <c r="N13" s="15">
        <f t="shared" si="1"/>
        <v>0</v>
      </c>
      <c r="O13" s="16">
        <f t="shared" si="2"/>
        <v>97</v>
      </c>
      <c r="P13" s="16">
        <f t="shared" si="3"/>
        <v>2.2216494845360826</v>
      </c>
      <c r="Q13" s="17">
        <v>3.5</v>
      </c>
      <c r="R13" s="17" t="s">
        <v>15</v>
      </c>
      <c r="S13" s="18">
        <f t="shared" si="4"/>
        <v>0</v>
      </c>
      <c r="T13" s="17">
        <v>3</v>
      </c>
      <c r="U13" s="17" t="s">
        <v>16</v>
      </c>
      <c r="V13" s="18">
        <f t="shared" si="5"/>
        <v>0</v>
      </c>
      <c r="W13" s="17">
        <v>2.5</v>
      </c>
      <c r="X13" s="17" t="s">
        <v>17</v>
      </c>
      <c r="Y13" s="18">
        <f t="shared" si="6"/>
        <v>0</v>
      </c>
      <c r="Z13" s="17">
        <v>2</v>
      </c>
      <c r="AA13" s="17" t="s">
        <v>18</v>
      </c>
      <c r="AB13" s="18">
        <f t="shared" si="7"/>
        <v>0</v>
      </c>
      <c r="AC13" s="17">
        <v>1.5</v>
      </c>
      <c r="AD13" s="17" t="s">
        <v>19</v>
      </c>
      <c r="AE13" s="18">
        <f t="shared" si="8"/>
        <v>0</v>
      </c>
      <c r="AF13" s="17">
        <v>1</v>
      </c>
      <c r="AG13" s="17" t="s">
        <v>20</v>
      </c>
      <c r="AH13" s="18">
        <f t="shared" si="9"/>
        <v>1</v>
      </c>
      <c r="AI13" s="17">
        <v>0</v>
      </c>
      <c r="AJ13" s="17" t="s">
        <v>21</v>
      </c>
      <c r="AK13" s="18">
        <f t="shared" si="10"/>
        <v>0</v>
      </c>
      <c r="AL13" s="18">
        <f t="shared" si="11"/>
        <v>1</v>
      </c>
      <c r="AM13" s="19" t="str">
        <f t="shared" si="12"/>
        <v>GİREMEZ(AKTS)</v>
      </c>
      <c r="AN13" s="18">
        <f t="shared" si="13"/>
        <v>2.5</v>
      </c>
      <c r="AQ13" s="20" t="s">
        <v>22</v>
      </c>
    </row>
    <row r="14" spans="1:52" ht="15.75" x14ac:dyDescent="0.25">
      <c r="A14" s="34" t="s">
        <v>62</v>
      </c>
      <c r="B14" s="51" t="s">
        <v>55</v>
      </c>
      <c r="C14" s="52">
        <v>82</v>
      </c>
      <c r="D14" s="53">
        <f t="shared" ref="D14:D26" si="14">IF(I14=" "," ",O14)</f>
        <v>97</v>
      </c>
      <c r="E14" s="55">
        <v>175</v>
      </c>
      <c r="F14" s="74" t="s">
        <v>27</v>
      </c>
      <c r="G14" s="75"/>
      <c r="H14" s="101" t="s">
        <v>68</v>
      </c>
      <c r="I14" s="53">
        <v>50</v>
      </c>
      <c r="J14" s="12" t="str">
        <f t="shared" ref="J14:J26" si="15">IF(C14=0," ",IF(I14=0," ",IF(I14="GR",AQ14,AM14)))</f>
        <v>GİREMEZ(AKTS)</v>
      </c>
      <c r="K14" s="13">
        <f t="shared" si="0"/>
        <v>1.9587628865979381</v>
      </c>
      <c r="L14" s="14"/>
      <c r="M14" s="14" t="s">
        <v>14</v>
      </c>
      <c r="N14" s="15">
        <f t="shared" si="1"/>
        <v>0</v>
      </c>
      <c r="O14" s="16">
        <f t="shared" si="2"/>
        <v>97</v>
      </c>
      <c r="P14" s="16">
        <f t="shared" si="3"/>
        <v>1.9587628865979381</v>
      </c>
      <c r="Q14" s="17">
        <v>3.5</v>
      </c>
      <c r="R14" s="17" t="s">
        <v>15</v>
      </c>
      <c r="S14" s="18">
        <f t="shared" si="4"/>
        <v>0</v>
      </c>
      <c r="T14" s="17">
        <v>3</v>
      </c>
      <c r="U14" s="17" t="s">
        <v>16</v>
      </c>
      <c r="V14" s="18">
        <f t="shared" si="5"/>
        <v>0</v>
      </c>
      <c r="W14" s="17">
        <v>2.5</v>
      </c>
      <c r="X14" s="17" t="s">
        <v>17</v>
      </c>
      <c r="Y14" s="18">
        <f t="shared" si="6"/>
        <v>0</v>
      </c>
      <c r="Z14" s="17">
        <v>2</v>
      </c>
      <c r="AA14" s="17" t="s">
        <v>18</v>
      </c>
      <c r="AB14" s="18">
        <f t="shared" si="7"/>
        <v>0</v>
      </c>
      <c r="AC14" s="17">
        <v>1.5</v>
      </c>
      <c r="AD14" s="17" t="s">
        <v>19</v>
      </c>
      <c r="AE14" s="18">
        <f t="shared" si="8"/>
        <v>0</v>
      </c>
      <c r="AF14" s="17">
        <v>1</v>
      </c>
      <c r="AG14" s="17" t="s">
        <v>20</v>
      </c>
      <c r="AH14" s="18">
        <f t="shared" si="9"/>
        <v>1</v>
      </c>
      <c r="AI14" s="17">
        <v>0</v>
      </c>
      <c r="AJ14" s="17" t="s">
        <v>21</v>
      </c>
      <c r="AK14" s="18">
        <f t="shared" si="10"/>
        <v>0</v>
      </c>
      <c r="AL14" s="18">
        <f t="shared" si="11"/>
        <v>1</v>
      </c>
      <c r="AM14" s="19" t="str">
        <f t="shared" si="12"/>
        <v>GİREMEZ(AKTS)</v>
      </c>
      <c r="AN14" s="18">
        <f t="shared" si="13"/>
        <v>2.5</v>
      </c>
      <c r="AQ14" s="20" t="s">
        <v>22</v>
      </c>
    </row>
    <row r="15" spans="1:52" ht="15.75" x14ac:dyDescent="0.25">
      <c r="A15" s="34" t="s">
        <v>63</v>
      </c>
      <c r="B15" s="51" t="s">
        <v>53</v>
      </c>
      <c r="C15" s="52">
        <v>75</v>
      </c>
      <c r="D15" s="53">
        <f t="shared" si="14"/>
        <v>90</v>
      </c>
      <c r="E15" s="55">
        <v>201.5</v>
      </c>
      <c r="F15" s="59" t="s">
        <v>54</v>
      </c>
      <c r="G15" s="59"/>
      <c r="H15" s="58" t="s">
        <v>66</v>
      </c>
      <c r="I15" s="53">
        <v>95</v>
      </c>
      <c r="J15" s="12" t="str">
        <f t="shared" si="15"/>
        <v>YETERLİ</v>
      </c>
      <c r="K15" s="13">
        <f t="shared" si="0"/>
        <v>2.9055555555555554</v>
      </c>
      <c r="L15" s="14"/>
      <c r="M15" s="14" t="s">
        <v>14</v>
      </c>
      <c r="N15" s="15">
        <f t="shared" si="1"/>
        <v>4</v>
      </c>
      <c r="O15" s="16">
        <f t="shared" si="2"/>
        <v>90</v>
      </c>
      <c r="P15" s="16">
        <f t="shared" si="3"/>
        <v>2.9055555555555554</v>
      </c>
      <c r="Q15" s="17">
        <v>3.5</v>
      </c>
      <c r="R15" s="17" t="s">
        <v>15</v>
      </c>
      <c r="S15" s="18">
        <f t="shared" si="4"/>
        <v>0</v>
      </c>
      <c r="T15" s="17">
        <v>3</v>
      </c>
      <c r="U15" s="17" t="s">
        <v>16</v>
      </c>
      <c r="V15" s="18">
        <f t="shared" si="5"/>
        <v>0</v>
      </c>
      <c r="W15" s="17">
        <v>2.5</v>
      </c>
      <c r="X15" s="17" t="s">
        <v>17</v>
      </c>
      <c r="Y15" s="18">
        <f t="shared" si="6"/>
        <v>0</v>
      </c>
      <c r="Z15" s="17">
        <v>2</v>
      </c>
      <c r="AA15" s="17" t="s">
        <v>18</v>
      </c>
      <c r="AB15" s="18">
        <f t="shared" si="7"/>
        <v>0</v>
      </c>
      <c r="AC15" s="17">
        <v>1.5</v>
      </c>
      <c r="AD15" s="17" t="s">
        <v>19</v>
      </c>
      <c r="AE15" s="18">
        <f t="shared" si="8"/>
        <v>0</v>
      </c>
      <c r="AF15" s="17">
        <v>1</v>
      </c>
      <c r="AG15" s="17" t="s">
        <v>20</v>
      </c>
      <c r="AH15" s="18">
        <f t="shared" si="9"/>
        <v>0</v>
      </c>
      <c r="AI15" s="17">
        <v>0</v>
      </c>
      <c r="AJ15" s="17" t="s">
        <v>21</v>
      </c>
      <c r="AK15" s="18">
        <f t="shared" si="10"/>
        <v>0</v>
      </c>
      <c r="AL15" s="18">
        <f t="shared" si="11"/>
        <v>4</v>
      </c>
      <c r="AM15" s="19" t="str">
        <f t="shared" si="12"/>
        <v>YETERLİ</v>
      </c>
      <c r="AN15" s="18">
        <f t="shared" si="13"/>
        <v>2.5</v>
      </c>
      <c r="AQ15" s="20" t="s">
        <v>22</v>
      </c>
    </row>
    <row r="16" spans="1:52" ht="15.75" x14ac:dyDescent="0.25">
      <c r="A16" s="34" t="s">
        <v>64</v>
      </c>
      <c r="B16" s="51" t="s">
        <v>56</v>
      </c>
      <c r="C16" s="52">
        <v>82</v>
      </c>
      <c r="D16" s="53">
        <f t="shared" si="14"/>
        <v>97</v>
      </c>
      <c r="E16" s="55">
        <v>215</v>
      </c>
      <c r="F16" s="59" t="s">
        <v>28</v>
      </c>
      <c r="G16" s="59"/>
      <c r="H16" s="58" t="s">
        <v>66</v>
      </c>
      <c r="I16" s="53">
        <v>95</v>
      </c>
      <c r="J16" s="12" t="str">
        <f t="shared" si="15"/>
        <v>YETERLİ</v>
      </c>
      <c r="K16" s="13">
        <f t="shared" si="0"/>
        <v>2.8350515463917527</v>
      </c>
      <c r="L16" s="14"/>
      <c r="M16" s="14" t="s">
        <v>14</v>
      </c>
      <c r="N16" s="15">
        <f t="shared" si="1"/>
        <v>4</v>
      </c>
      <c r="O16" s="16">
        <f t="shared" si="2"/>
        <v>97</v>
      </c>
      <c r="P16" s="16">
        <f t="shared" si="3"/>
        <v>2.8350515463917527</v>
      </c>
      <c r="Q16" s="17">
        <v>3.5</v>
      </c>
      <c r="R16" s="17" t="s">
        <v>15</v>
      </c>
      <c r="S16" s="18">
        <f t="shared" si="4"/>
        <v>0</v>
      </c>
      <c r="T16" s="17">
        <v>3</v>
      </c>
      <c r="U16" s="17" t="s">
        <v>16</v>
      </c>
      <c r="V16" s="18">
        <f t="shared" si="5"/>
        <v>0</v>
      </c>
      <c r="W16" s="17">
        <v>2.5</v>
      </c>
      <c r="X16" s="17" t="s">
        <v>17</v>
      </c>
      <c r="Y16" s="18">
        <f t="shared" si="6"/>
        <v>0</v>
      </c>
      <c r="Z16" s="17">
        <v>2</v>
      </c>
      <c r="AA16" s="17" t="s">
        <v>18</v>
      </c>
      <c r="AB16" s="18">
        <f t="shared" si="7"/>
        <v>0</v>
      </c>
      <c r="AC16" s="17">
        <v>1.5</v>
      </c>
      <c r="AD16" s="17" t="s">
        <v>19</v>
      </c>
      <c r="AE16" s="18">
        <f t="shared" si="8"/>
        <v>0</v>
      </c>
      <c r="AF16" s="17">
        <v>1</v>
      </c>
      <c r="AG16" s="17" t="s">
        <v>20</v>
      </c>
      <c r="AH16" s="18">
        <f t="shared" si="9"/>
        <v>0</v>
      </c>
      <c r="AI16" s="17">
        <v>0</v>
      </c>
      <c r="AJ16" s="17" t="s">
        <v>21</v>
      </c>
      <c r="AK16" s="18">
        <f t="shared" si="10"/>
        <v>0</v>
      </c>
      <c r="AL16" s="18">
        <f t="shared" si="11"/>
        <v>4</v>
      </c>
      <c r="AM16" s="19" t="str">
        <f t="shared" si="12"/>
        <v>YETERLİ</v>
      </c>
      <c r="AN16" s="18">
        <f t="shared" si="13"/>
        <v>2.5</v>
      </c>
      <c r="AQ16" s="20" t="s">
        <v>22</v>
      </c>
    </row>
    <row r="17" spans="1:43" ht="15.75" x14ac:dyDescent="0.25">
      <c r="A17" s="8" t="s">
        <v>13</v>
      </c>
      <c r="B17" s="9" t="s">
        <v>13</v>
      </c>
      <c r="C17" s="10"/>
      <c r="D17" s="11" t="str">
        <f t="shared" si="14"/>
        <v xml:space="preserve"> </v>
      </c>
      <c r="E17" s="31"/>
      <c r="F17" s="78"/>
      <c r="G17" s="78"/>
      <c r="H17" s="49"/>
      <c r="I17" s="11" t="s">
        <v>13</v>
      </c>
      <c r="J17" s="12" t="str">
        <f t="shared" si="15"/>
        <v xml:space="preserve"> </v>
      </c>
      <c r="K17" s="13" t="str">
        <f t="shared" ref="K17:K26" si="16">IF(C17=0," ",IF(I17=0," ",P17))</f>
        <v xml:space="preserve"> </v>
      </c>
      <c r="L17" s="14"/>
      <c r="M17" s="14" t="s">
        <v>14</v>
      </c>
      <c r="N17" s="15">
        <f t="shared" si="1"/>
        <v>0</v>
      </c>
      <c r="O17" s="16">
        <f t="shared" si="2"/>
        <v>0</v>
      </c>
      <c r="P17" s="16" t="e">
        <f t="shared" si="3"/>
        <v>#DIV/0!</v>
      </c>
      <c r="Q17" s="17">
        <v>3.5</v>
      </c>
      <c r="R17" s="17" t="s">
        <v>15</v>
      </c>
      <c r="S17" s="18">
        <f t="shared" si="4"/>
        <v>0</v>
      </c>
      <c r="T17" s="17">
        <v>3</v>
      </c>
      <c r="U17" s="17" t="s">
        <v>16</v>
      </c>
      <c r="V17" s="18">
        <f t="shared" si="5"/>
        <v>0</v>
      </c>
      <c r="W17" s="17">
        <v>2.5</v>
      </c>
      <c r="X17" s="17" t="s">
        <v>17</v>
      </c>
      <c r="Y17" s="18">
        <f t="shared" si="6"/>
        <v>0</v>
      </c>
      <c r="Z17" s="17">
        <v>2</v>
      </c>
      <c r="AA17" s="17" t="s">
        <v>18</v>
      </c>
      <c r="AB17" s="18">
        <f t="shared" si="7"/>
        <v>0</v>
      </c>
      <c r="AC17" s="17">
        <v>1.5</v>
      </c>
      <c r="AD17" s="17" t="s">
        <v>19</v>
      </c>
      <c r="AE17" s="18">
        <f t="shared" si="8"/>
        <v>0</v>
      </c>
      <c r="AF17" s="17">
        <v>1</v>
      </c>
      <c r="AG17" s="17" t="s">
        <v>20</v>
      </c>
      <c r="AH17" s="18">
        <f t="shared" si="9"/>
        <v>0</v>
      </c>
      <c r="AI17" s="17">
        <v>0</v>
      </c>
      <c r="AJ17" s="17" t="s">
        <v>21</v>
      </c>
      <c r="AK17" s="18">
        <f t="shared" si="10"/>
        <v>0</v>
      </c>
      <c r="AL17" s="18">
        <f t="shared" si="11"/>
        <v>0</v>
      </c>
      <c r="AM17" s="19" t="str">
        <f t="shared" si="12"/>
        <v xml:space="preserve"> </v>
      </c>
      <c r="AN17" s="18">
        <f t="shared" si="13"/>
        <v>2.5</v>
      </c>
      <c r="AQ17" s="20" t="s">
        <v>22</v>
      </c>
    </row>
    <row r="18" spans="1:43" ht="15.75" x14ac:dyDescent="0.25">
      <c r="A18" s="8" t="s">
        <v>13</v>
      </c>
      <c r="B18" s="9" t="s">
        <v>13</v>
      </c>
      <c r="C18" s="10"/>
      <c r="D18" s="11" t="str">
        <f t="shared" si="14"/>
        <v xml:space="preserve"> </v>
      </c>
      <c r="E18" s="31"/>
      <c r="F18" s="78"/>
      <c r="G18" s="78"/>
      <c r="H18" s="49"/>
      <c r="I18" s="11" t="s">
        <v>13</v>
      </c>
      <c r="J18" s="12" t="str">
        <f t="shared" si="15"/>
        <v xml:space="preserve"> </v>
      </c>
      <c r="K18" s="13" t="str">
        <f t="shared" si="16"/>
        <v xml:space="preserve"> </v>
      </c>
      <c r="L18" s="14"/>
      <c r="M18" s="14" t="s">
        <v>14</v>
      </c>
      <c r="N18" s="15">
        <f t="shared" si="1"/>
        <v>0</v>
      </c>
      <c r="O18" s="16">
        <f t="shared" si="2"/>
        <v>0</v>
      </c>
      <c r="P18" s="16" t="e">
        <f t="shared" si="3"/>
        <v>#DIV/0!</v>
      </c>
      <c r="Q18" s="17">
        <v>3.5</v>
      </c>
      <c r="R18" s="17" t="s">
        <v>15</v>
      </c>
      <c r="S18" s="18">
        <f t="shared" si="4"/>
        <v>0</v>
      </c>
      <c r="T18" s="17">
        <v>3</v>
      </c>
      <c r="U18" s="17" t="s">
        <v>16</v>
      </c>
      <c r="V18" s="18">
        <f t="shared" si="5"/>
        <v>0</v>
      </c>
      <c r="W18" s="17">
        <v>2.5</v>
      </c>
      <c r="X18" s="17" t="s">
        <v>17</v>
      </c>
      <c r="Y18" s="18">
        <f t="shared" si="6"/>
        <v>0</v>
      </c>
      <c r="Z18" s="17">
        <v>2</v>
      </c>
      <c r="AA18" s="17" t="s">
        <v>18</v>
      </c>
      <c r="AB18" s="18">
        <f t="shared" si="7"/>
        <v>0</v>
      </c>
      <c r="AC18" s="17">
        <v>1.5</v>
      </c>
      <c r="AD18" s="17" t="s">
        <v>19</v>
      </c>
      <c r="AE18" s="18">
        <f t="shared" si="8"/>
        <v>0</v>
      </c>
      <c r="AF18" s="17">
        <v>1</v>
      </c>
      <c r="AG18" s="17" t="s">
        <v>20</v>
      </c>
      <c r="AH18" s="18">
        <f t="shared" si="9"/>
        <v>0</v>
      </c>
      <c r="AI18" s="17">
        <v>0</v>
      </c>
      <c r="AJ18" s="17" t="s">
        <v>21</v>
      </c>
      <c r="AK18" s="18">
        <f t="shared" si="10"/>
        <v>0</v>
      </c>
      <c r="AL18" s="18">
        <f t="shared" si="11"/>
        <v>0</v>
      </c>
      <c r="AM18" s="19" t="str">
        <f t="shared" si="12"/>
        <v xml:space="preserve"> </v>
      </c>
      <c r="AN18" s="18">
        <f t="shared" si="13"/>
        <v>2.5</v>
      </c>
      <c r="AQ18" s="20" t="s">
        <v>22</v>
      </c>
    </row>
    <row r="19" spans="1:43" ht="15.75" x14ac:dyDescent="0.25">
      <c r="A19" s="8" t="s">
        <v>13</v>
      </c>
      <c r="B19" s="9" t="s">
        <v>13</v>
      </c>
      <c r="C19" s="10"/>
      <c r="D19" s="11" t="str">
        <f t="shared" si="14"/>
        <v xml:space="preserve"> </v>
      </c>
      <c r="E19" s="31"/>
      <c r="F19" s="78"/>
      <c r="G19" s="78"/>
      <c r="H19" s="49"/>
      <c r="I19" s="11" t="s">
        <v>13</v>
      </c>
      <c r="J19" s="12" t="str">
        <f t="shared" si="15"/>
        <v xml:space="preserve"> </v>
      </c>
      <c r="K19" s="13" t="str">
        <f t="shared" si="16"/>
        <v xml:space="preserve"> </v>
      </c>
      <c r="L19" s="14"/>
      <c r="M19" s="14" t="s">
        <v>14</v>
      </c>
      <c r="N19" s="15">
        <f t="shared" si="1"/>
        <v>0</v>
      </c>
      <c r="O19" s="16">
        <f t="shared" si="2"/>
        <v>0</v>
      </c>
      <c r="P19" s="16" t="e">
        <f t="shared" si="3"/>
        <v>#DIV/0!</v>
      </c>
      <c r="Q19" s="17">
        <v>3.5</v>
      </c>
      <c r="R19" s="17" t="s">
        <v>15</v>
      </c>
      <c r="S19" s="18">
        <f t="shared" si="4"/>
        <v>0</v>
      </c>
      <c r="T19" s="17">
        <v>3</v>
      </c>
      <c r="U19" s="17" t="s">
        <v>16</v>
      </c>
      <c r="V19" s="18">
        <f t="shared" si="5"/>
        <v>0</v>
      </c>
      <c r="W19" s="17">
        <v>2.5</v>
      </c>
      <c r="X19" s="17" t="s">
        <v>17</v>
      </c>
      <c r="Y19" s="18">
        <f t="shared" si="6"/>
        <v>0</v>
      </c>
      <c r="Z19" s="17">
        <v>2</v>
      </c>
      <c r="AA19" s="17" t="s">
        <v>18</v>
      </c>
      <c r="AB19" s="18">
        <f t="shared" si="7"/>
        <v>0</v>
      </c>
      <c r="AC19" s="17">
        <v>1.5</v>
      </c>
      <c r="AD19" s="17" t="s">
        <v>19</v>
      </c>
      <c r="AE19" s="18">
        <f t="shared" si="8"/>
        <v>0</v>
      </c>
      <c r="AF19" s="17">
        <v>1</v>
      </c>
      <c r="AG19" s="17" t="s">
        <v>20</v>
      </c>
      <c r="AH19" s="18">
        <f t="shared" si="9"/>
        <v>0</v>
      </c>
      <c r="AI19" s="17">
        <v>0</v>
      </c>
      <c r="AJ19" s="17" t="s">
        <v>21</v>
      </c>
      <c r="AK19" s="18">
        <f t="shared" si="10"/>
        <v>0</v>
      </c>
      <c r="AL19" s="18">
        <f t="shared" si="11"/>
        <v>0</v>
      </c>
      <c r="AM19" s="19" t="str">
        <f t="shared" si="12"/>
        <v xml:space="preserve"> </v>
      </c>
      <c r="AN19" s="18">
        <f t="shared" si="13"/>
        <v>2.5</v>
      </c>
      <c r="AQ19" s="20" t="s">
        <v>22</v>
      </c>
    </row>
    <row r="20" spans="1:43" ht="15.75" x14ac:dyDescent="0.25">
      <c r="A20" s="8" t="s">
        <v>13</v>
      </c>
      <c r="B20" s="9" t="s">
        <v>13</v>
      </c>
      <c r="C20" s="10"/>
      <c r="D20" s="11" t="str">
        <f t="shared" si="14"/>
        <v xml:space="preserve"> </v>
      </c>
      <c r="E20" s="31"/>
      <c r="F20" s="78"/>
      <c r="G20" s="78"/>
      <c r="H20" s="49"/>
      <c r="I20" s="11" t="s">
        <v>13</v>
      </c>
      <c r="J20" s="12" t="str">
        <f t="shared" si="15"/>
        <v xml:space="preserve"> </v>
      </c>
      <c r="K20" s="13" t="str">
        <f t="shared" si="16"/>
        <v xml:space="preserve"> </v>
      </c>
      <c r="L20" s="14"/>
      <c r="M20" s="14" t="s">
        <v>14</v>
      </c>
      <c r="N20" s="15">
        <f t="shared" si="1"/>
        <v>0</v>
      </c>
      <c r="O20" s="16">
        <f t="shared" si="2"/>
        <v>0</v>
      </c>
      <c r="P20" s="16" t="e">
        <f t="shared" si="3"/>
        <v>#DIV/0!</v>
      </c>
      <c r="Q20" s="17">
        <v>3.5</v>
      </c>
      <c r="R20" s="17" t="s">
        <v>15</v>
      </c>
      <c r="S20" s="18">
        <f t="shared" si="4"/>
        <v>0</v>
      </c>
      <c r="T20" s="17">
        <v>3</v>
      </c>
      <c r="U20" s="17" t="s">
        <v>16</v>
      </c>
      <c r="V20" s="18">
        <f t="shared" si="5"/>
        <v>0</v>
      </c>
      <c r="W20" s="17">
        <v>2.5</v>
      </c>
      <c r="X20" s="17" t="s">
        <v>17</v>
      </c>
      <c r="Y20" s="18">
        <f t="shared" si="6"/>
        <v>0</v>
      </c>
      <c r="Z20" s="17">
        <v>2</v>
      </c>
      <c r="AA20" s="17" t="s">
        <v>18</v>
      </c>
      <c r="AB20" s="18">
        <f t="shared" si="7"/>
        <v>0</v>
      </c>
      <c r="AC20" s="17">
        <v>1.5</v>
      </c>
      <c r="AD20" s="17" t="s">
        <v>19</v>
      </c>
      <c r="AE20" s="18">
        <f t="shared" si="8"/>
        <v>0</v>
      </c>
      <c r="AF20" s="17">
        <v>1</v>
      </c>
      <c r="AG20" s="17" t="s">
        <v>20</v>
      </c>
      <c r="AH20" s="18">
        <f t="shared" si="9"/>
        <v>0</v>
      </c>
      <c r="AI20" s="17">
        <v>0</v>
      </c>
      <c r="AJ20" s="17" t="s">
        <v>21</v>
      </c>
      <c r="AK20" s="18">
        <f t="shared" si="10"/>
        <v>0</v>
      </c>
      <c r="AL20" s="18">
        <f t="shared" si="11"/>
        <v>0</v>
      </c>
      <c r="AM20" s="19" t="str">
        <f t="shared" si="12"/>
        <v xml:space="preserve"> </v>
      </c>
      <c r="AN20" s="18">
        <f t="shared" si="13"/>
        <v>2.5</v>
      </c>
      <c r="AQ20" s="20" t="s">
        <v>22</v>
      </c>
    </row>
    <row r="21" spans="1:43" ht="15.75" x14ac:dyDescent="0.25">
      <c r="A21" s="8" t="s">
        <v>13</v>
      </c>
      <c r="B21" s="9" t="s">
        <v>13</v>
      </c>
      <c r="C21" s="10"/>
      <c r="D21" s="11" t="str">
        <f t="shared" si="14"/>
        <v xml:space="preserve"> </v>
      </c>
      <c r="E21" s="31"/>
      <c r="F21" s="78"/>
      <c r="G21" s="78"/>
      <c r="H21" s="49"/>
      <c r="I21" s="11" t="s">
        <v>13</v>
      </c>
      <c r="J21" s="12" t="str">
        <f t="shared" si="15"/>
        <v xml:space="preserve"> </v>
      </c>
      <c r="K21" s="13" t="str">
        <f t="shared" si="16"/>
        <v xml:space="preserve"> </v>
      </c>
      <c r="L21" s="14"/>
      <c r="M21" s="14" t="s">
        <v>14</v>
      </c>
      <c r="N21" s="15">
        <f t="shared" si="1"/>
        <v>0</v>
      </c>
      <c r="O21" s="16">
        <f t="shared" si="2"/>
        <v>0</v>
      </c>
      <c r="P21" s="16" t="e">
        <f t="shared" si="3"/>
        <v>#DIV/0!</v>
      </c>
      <c r="Q21" s="17">
        <v>3.5</v>
      </c>
      <c r="R21" s="17" t="s">
        <v>15</v>
      </c>
      <c r="S21" s="18">
        <f t="shared" si="4"/>
        <v>0</v>
      </c>
      <c r="T21" s="17">
        <v>3</v>
      </c>
      <c r="U21" s="17" t="s">
        <v>16</v>
      </c>
      <c r="V21" s="18">
        <f t="shared" si="5"/>
        <v>0</v>
      </c>
      <c r="W21" s="17">
        <v>2.5</v>
      </c>
      <c r="X21" s="17" t="s">
        <v>17</v>
      </c>
      <c r="Y21" s="18">
        <f t="shared" si="6"/>
        <v>0</v>
      </c>
      <c r="Z21" s="17">
        <v>2</v>
      </c>
      <c r="AA21" s="17" t="s">
        <v>18</v>
      </c>
      <c r="AB21" s="18">
        <f t="shared" si="7"/>
        <v>0</v>
      </c>
      <c r="AC21" s="17">
        <v>1.5</v>
      </c>
      <c r="AD21" s="17" t="s">
        <v>19</v>
      </c>
      <c r="AE21" s="18">
        <f t="shared" si="8"/>
        <v>0</v>
      </c>
      <c r="AF21" s="17">
        <v>1</v>
      </c>
      <c r="AG21" s="17" t="s">
        <v>20</v>
      </c>
      <c r="AH21" s="18">
        <f t="shared" si="9"/>
        <v>0</v>
      </c>
      <c r="AI21" s="17">
        <v>0</v>
      </c>
      <c r="AJ21" s="17" t="s">
        <v>21</v>
      </c>
      <c r="AK21" s="18">
        <f t="shared" si="10"/>
        <v>0</v>
      </c>
      <c r="AL21" s="18">
        <f t="shared" si="11"/>
        <v>0</v>
      </c>
      <c r="AM21" s="19" t="str">
        <f t="shared" si="12"/>
        <v xml:space="preserve"> </v>
      </c>
      <c r="AN21" s="18">
        <f t="shared" si="13"/>
        <v>2.5</v>
      </c>
      <c r="AQ21" s="20" t="s">
        <v>22</v>
      </c>
    </row>
    <row r="22" spans="1:43" ht="15.75" x14ac:dyDescent="0.25">
      <c r="A22" s="8" t="s">
        <v>13</v>
      </c>
      <c r="B22" s="9" t="s">
        <v>13</v>
      </c>
      <c r="C22" s="10"/>
      <c r="D22" s="11" t="str">
        <f t="shared" si="14"/>
        <v xml:space="preserve"> </v>
      </c>
      <c r="E22" s="31"/>
      <c r="F22" s="78"/>
      <c r="G22" s="78"/>
      <c r="H22" s="49"/>
      <c r="I22" s="11" t="s">
        <v>13</v>
      </c>
      <c r="J22" s="12" t="str">
        <f t="shared" si="15"/>
        <v xml:space="preserve"> </v>
      </c>
      <c r="K22" s="13" t="str">
        <f t="shared" si="16"/>
        <v xml:space="preserve"> </v>
      </c>
      <c r="L22" s="14"/>
      <c r="M22" s="14" t="s">
        <v>14</v>
      </c>
      <c r="N22" s="15">
        <f t="shared" si="1"/>
        <v>0</v>
      </c>
      <c r="O22" s="16">
        <f t="shared" si="2"/>
        <v>0</v>
      </c>
      <c r="P22" s="16" t="e">
        <f t="shared" si="3"/>
        <v>#DIV/0!</v>
      </c>
      <c r="Q22" s="17">
        <v>3.5</v>
      </c>
      <c r="R22" s="17" t="s">
        <v>15</v>
      </c>
      <c r="S22" s="18">
        <f t="shared" si="4"/>
        <v>0</v>
      </c>
      <c r="T22" s="17">
        <v>3</v>
      </c>
      <c r="U22" s="17" t="s">
        <v>16</v>
      </c>
      <c r="V22" s="18">
        <f t="shared" si="5"/>
        <v>0</v>
      </c>
      <c r="W22" s="17">
        <v>2.5</v>
      </c>
      <c r="X22" s="17" t="s">
        <v>17</v>
      </c>
      <c r="Y22" s="18">
        <f t="shared" si="6"/>
        <v>0</v>
      </c>
      <c r="Z22" s="17">
        <v>2</v>
      </c>
      <c r="AA22" s="17" t="s">
        <v>18</v>
      </c>
      <c r="AB22" s="18">
        <f t="shared" si="7"/>
        <v>0</v>
      </c>
      <c r="AC22" s="17">
        <v>1.5</v>
      </c>
      <c r="AD22" s="17" t="s">
        <v>19</v>
      </c>
      <c r="AE22" s="18">
        <f t="shared" si="8"/>
        <v>0</v>
      </c>
      <c r="AF22" s="17">
        <v>1</v>
      </c>
      <c r="AG22" s="17" t="s">
        <v>20</v>
      </c>
      <c r="AH22" s="18">
        <f t="shared" si="9"/>
        <v>0</v>
      </c>
      <c r="AI22" s="17">
        <v>0</v>
      </c>
      <c r="AJ22" s="17" t="s">
        <v>21</v>
      </c>
      <c r="AK22" s="18">
        <f t="shared" si="10"/>
        <v>0</v>
      </c>
      <c r="AL22" s="18">
        <f t="shared" si="11"/>
        <v>0</v>
      </c>
      <c r="AM22" s="19" t="str">
        <f t="shared" si="12"/>
        <v xml:space="preserve"> </v>
      </c>
      <c r="AN22" s="18">
        <f t="shared" si="13"/>
        <v>2.5</v>
      </c>
      <c r="AQ22" s="20" t="s">
        <v>22</v>
      </c>
    </row>
    <row r="23" spans="1:43" ht="15.75" x14ac:dyDescent="0.25">
      <c r="A23" s="8" t="s">
        <v>13</v>
      </c>
      <c r="B23" s="9" t="s">
        <v>13</v>
      </c>
      <c r="C23" s="10"/>
      <c r="D23" s="11" t="str">
        <f t="shared" si="14"/>
        <v xml:space="preserve"> </v>
      </c>
      <c r="E23" s="31"/>
      <c r="F23" s="78"/>
      <c r="G23" s="78"/>
      <c r="H23" s="49"/>
      <c r="I23" s="11" t="s">
        <v>13</v>
      </c>
      <c r="J23" s="12" t="str">
        <f t="shared" si="15"/>
        <v xml:space="preserve"> </v>
      </c>
      <c r="K23" s="13" t="str">
        <f t="shared" si="16"/>
        <v xml:space="preserve"> </v>
      </c>
      <c r="L23" s="14"/>
      <c r="M23" s="14" t="s">
        <v>14</v>
      </c>
      <c r="N23" s="15">
        <f t="shared" si="1"/>
        <v>0</v>
      </c>
      <c r="O23" s="16">
        <f t="shared" si="2"/>
        <v>0</v>
      </c>
      <c r="P23" s="16" t="e">
        <f t="shared" si="3"/>
        <v>#DIV/0!</v>
      </c>
      <c r="Q23" s="17">
        <v>3.5</v>
      </c>
      <c r="R23" s="17" t="s">
        <v>15</v>
      </c>
      <c r="S23" s="18">
        <f t="shared" si="4"/>
        <v>0</v>
      </c>
      <c r="T23" s="17">
        <v>3</v>
      </c>
      <c r="U23" s="17" t="s">
        <v>16</v>
      </c>
      <c r="V23" s="18">
        <f t="shared" si="5"/>
        <v>0</v>
      </c>
      <c r="W23" s="17">
        <v>2.5</v>
      </c>
      <c r="X23" s="17" t="s">
        <v>17</v>
      </c>
      <c r="Y23" s="18">
        <f t="shared" si="6"/>
        <v>0</v>
      </c>
      <c r="Z23" s="17">
        <v>2</v>
      </c>
      <c r="AA23" s="17" t="s">
        <v>18</v>
      </c>
      <c r="AB23" s="18">
        <f t="shared" si="7"/>
        <v>0</v>
      </c>
      <c r="AC23" s="17">
        <v>1.5</v>
      </c>
      <c r="AD23" s="17" t="s">
        <v>19</v>
      </c>
      <c r="AE23" s="18">
        <f t="shared" si="8"/>
        <v>0</v>
      </c>
      <c r="AF23" s="17">
        <v>1</v>
      </c>
      <c r="AG23" s="17" t="s">
        <v>20</v>
      </c>
      <c r="AH23" s="18">
        <f t="shared" si="9"/>
        <v>0</v>
      </c>
      <c r="AI23" s="17">
        <v>0</v>
      </c>
      <c r="AJ23" s="17" t="s">
        <v>21</v>
      </c>
      <c r="AK23" s="18">
        <f t="shared" si="10"/>
        <v>0</v>
      </c>
      <c r="AL23" s="18">
        <f t="shared" si="11"/>
        <v>0</v>
      </c>
      <c r="AM23" s="19" t="str">
        <f t="shared" si="12"/>
        <v xml:space="preserve"> </v>
      </c>
      <c r="AN23" s="18">
        <f t="shared" si="13"/>
        <v>2.5</v>
      </c>
      <c r="AQ23" s="20" t="s">
        <v>22</v>
      </c>
    </row>
    <row r="24" spans="1:43" ht="15.75" x14ac:dyDescent="0.25">
      <c r="A24" s="8" t="s">
        <v>13</v>
      </c>
      <c r="B24" s="9" t="s">
        <v>13</v>
      </c>
      <c r="C24" s="10"/>
      <c r="D24" s="11" t="str">
        <f t="shared" si="14"/>
        <v xml:space="preserve"> </v>
      </c>
      <c r="E24" s="31"/>
      <c r="F24" s="78"/>
      <c r="G24" s="78"/>
      <c r="H24" s="49"/>
      <c r="I24" s="11" t="s">
        <v>13</v>
      </c>
      <c r="J24" s="12" t="str">
        <f t="shared" si="15"/>
        <v xml:space="preserve"> </v>
      </c>
      <c r="K24" s="13" t="str">
        <f t="shared" si="16"/>
        <v xml:space="preserve"> </v>
      </c>
      <c r="L24" s="14"/>
      <c r="M24" s="14" t="s">
        <v>14</v>
      </c>
      <c r="N24" s="15">
        <f t="shared" si="1"/>
        <v>0</v>
      </c>
      <c r="O24" s="16">
        <f t="shared" si="2"/>
        <v>0</v>
      </c>
      <c r="P24" s="16" t="e">
        <f t="shared" si="3"/>
        <v>#DIV/0!</v>
      </c>
      <c r="Q24" s="17">
        <v>3.5</v>
      </c>
      <c r="R24" s="17" t="s">
        <v>15</v>
      </c>
      <c r="S24" s="18">
        <f t="shared" si="4"/>
        <v>0</v>
      </c>
      <c r="T24" s="17">
        <v>3</v>
      </c>
      <c r="U24" s="17" t="s">
        <v>16</v>
      </c>
      <c r="V24" s="18">
        <f t="shared" si="5"/>
        <v>0</v>
      </c>
      <c r="W24" s="17">
        <v>2.5</v>
      </c>
      <c r="X24" s="17" t="s">
        <v>17</v>
      </c>
      <c r="Y24" s="18">
        <f t="shared" si="6"/>
        <v>0</v>
      </c>
      <c r="Z24" s="17">
        <v>2</v>
      </c>
      <c r="AA24" s="17" t="s">
        <v>18</v>
      </c>
      <c r="AB24" s="18">
        <f t="shared" si="7"/>
        <v>0</v>
      </c>
      <c r="AC24" s="17">
        <v>1.5</v>
      </c>
      <c r="AD24" s="17" t="s">
        <v>19</v>
      </c>
      <c r="AE24" s="18">
        <f t="shared" si="8"/>
        <v>0</v>
      </c>
      <c r="AF24" s="17">
        <v>1</v>
      </c>
      <c r="AG24" s="17" t="s">
        <v>20</v>
      </c>
      <c r="AH24" s="18">
        <f t="shared" si="9"/>
        <v>0</v>
      </c>
      <c r="AI24" s="17">
        <v>0</v>
      </c>
      <c r="AJ24" s="17" t="s">
        <v>21</v>
      </c>
      <c r="AK24" s="18">
        <f t="shared" si="10"/>
        <v>0</v>
      </c>
      <c r="AL24" s="18">
        <f t="shared" si="11"/>
        <v>0</v>
      </c>
      <c r="AM24" s="19" t="str">
        <f t="shared" si="12"/>
        <v xml:space="preserve"> </v>
      </c>
      <c r="AN24" s="18">
        <f t="shared" si="13"/>
        <v>2.5</v>
      </c>
      <c r="AQ24" s="20" t="s">
        <v>22</v>
      </c>
    </row>
    <row r="25" spans="1:43" ht="15.75" x14ac:dyDescent="0.25">
      <c r="A25" s="8" t="s">
        <v>13</v>
      </c>
      <c r="B25" s="9" t="s">
        <v>13</v>
      </c>
      <c r="C25" s="10"/>
      <c r="D25" s="11" t="str">
        <f t="shared" si="14"/>
        <v xml:space="preserve"> </v>
      </c>
      <c r="E25" s="31"/>
      <c r="F25" s="78"/>
      <c r="G25" s="78"/>
      <c r="H25" s="49"/>
      <c r="I25" s="11" t="s">
        <v>13</v>
      </c>
      <c r="J25" s="12" t="str">
        <f t="shared" si="15"/>
        <v xml:space="preserve"> </v>
      </c>
      <c r="K25" s="13" t="str">
        <f t="shared" si="16"/>
        <v xml:space="preserve"> </v>
      </c>
      <c r="L25" s="14"/>
      <c r="M25" s="14" t="s">
        <v>14</v>
      </c>
      <c r="N25" s="15">
        <f t="shared" si="1"/>
        <v>0</v>
      </c>
      <c r="O25" s="16">
        <v>15</v>
      </c>
      <c r="P25" s="16">
        <f t="shared" si="3"/>
        <v>0</v>
      </c>
      <c r="Q25" s="17">
        <v>3.5</v>
      </c>
      <c r="R25" s="17" t="s">
        <v>15</v>
      </c>
      <c r="S25" s="18">
        <f t="shared" si="4"/>
        <v>0</v>
      </c>
      <c r="T25" s="17">
        <v>3</v>
      </c>
      <c r="U25" s="17" t="s">
        <v>16</v>
      </c>
      <c r="V25" s="18">
        <f t="shared" si="5"/>
        <v>0</v>
      </c>
      <c r="W25" s="17">
        <v>2.5</v>
      </c>
      <c r="X25" s="17" t="s">
        <v>17</v>
      </c>
      <c r="Y25" s="18">
        <f t="shared" si="6"/>
        <v>0</v>
      </c>
      <c r="Z25" s="17">
        <v>2</v>
      </c>
      <c r="AA25" s="17" t="s">
        <v>18</v>
      </c>
      <c r="AB25" s="18">
        <f t="shared" si="7"/>
        <v>0</v>
      </c>
      <c r="AC25" s="17">
        <v>1.5</v>
      </c>
      <c r="AD25" s="17" t="s">
        <v>19</v>
      </c>
      <c r="AE25" s="18">
        <f t="shared" si="8"/>
        <v>0</v>
      </c>
      <c r="AF25" s="17">
        <v>1</v>
      </c>
      <c r="AG25" s="17" t="s">
        <v>20</v>
      </c>
      <c r="AH25" s="18">
        <f t="shared" si="9"/>
        <v>0</v>
      </c>
      <c r="AI25" s="17">
        <v>0</v>
      </c>
      <c r="AJ25" s="17" t="s">
        <v>21</v>
      </c>
      <c r="AK25" s="18">
        <f t="shared" si="10"/>
        <v>0</v>
      </c>
      <c r="AL25" s="18">
        <f t="shared" si="11"/>
        <v>0</v>
      </c>
      <c r="AM25" s="19" t="str">
        <f t="shared" si="12"/>
        <v xml:space="preserve"> </v>
      </c>
      <c r="AN25" s="18">
        <f t="shared" si="13"/>
        <v>2.5</v>
      </c>
      <c r="AQ25" s="20" t="s">
        <v>22</v>
      </c>
    </row>
    <row r="26" spans="1:43" ht="16.5" thickBot="1" x14ac:dyDescent="0.3">
      <c r="A26" s="8" t="s">
        <v>13</v>
      </c>
      <c r="B26" s="9" t="s">
        <v>13</v>
      </c>
      <c r="C26" s="10"/>
      <c r="D26" s="11" t="str">
        <f t="shared" si="14"/>
        <v xml:space="preserve"> </v>
      </c>
      <c r="E26" s="32"/>
      <c r="F26" s="79"/>
      <c r="G26" s="80"/>
      <c r="H26" s="48"/>
      <c r="I26" s="33" t="s">
        <v>13</v>
      </c>
      <c r="J26" s="12" t="str">
        <f t="shared" si="15"/>
        <v xml:space="preserve"> </v>
      </c>
      <c r="K26" s="13" t="str">
        <f t="shared" si="16"/>
        <v xml:space="preserve"> </v>
      </c>
      <c r="L26" s="14"/>
      <c r="M26" s="14" t="s">
        <v>14</v>
      </c>
      <c r="N26" s="15">
        <f t="shared" si="1"/>
        <v>0</v>
      </c>
      <c r="O26" s="16">
        <f t="shared" si="2"/>
        <v>0</v>
      </c>
      <c r="P26" s="16" t="e">
        <f t="shared" si="3"/>
        <v>#DIV/0!</v>
      </c>
      <c r="Q26" s="17">
        <v>3.5</v>
      </c>
      <c r="R26" s="17" t="s">
        <v>15</v>
      </c>
      <c r="S26" s="18">
        <f t="shared" si="4"/>
        <v>0</v>
      </c>
      <c r="T26" s="17">
        <v>3</v>
      </c>
      <c r="U26" s="17" t="s">
        <v>16</v>
      </c>
      <c r="V26" s="18">
        <f t="shared" si="5"/>
        <v>0</v>
      </c>
      <c r="W26" s="17">
        <v>2.5</v>
      </c>
      <c r="X26" s="17" t="s">
        <v>17</v>
      </c>
      <c r="Y26" s="18">
        <f t="shared" si="6"/>
        <v>0</v>
      </c>
      <c r="Z26" s="17">
        <v>2</v>
      </c>
      <c r="AA26" s="17" t="s">
        <v>18</v>
      </c>
      <c r="AB26" s="18">
        <f t="shared" si="7"/>
        <v>0</v>
      </c>
      <c r="AC26" s="17">
        <v>1.5</v>
      </c>
      <c r="AD26" s="17" t="s">
        <v>19</v>
      </c>
      <c r="AE26" s="18">
        <f t="shared" si="8"/>
        <v>0</v>
      </c>
      <c r="AF26" s="17">
        <v>1</v>
      </c>
      <c r="AG26" s="17" t="s">
        <v>20</v>
      </c>
      <c r="AH26" s="18">
        <f t="shared" si="9"/>
        <v>0</v>
      </c>
      <c r="AI26" s="17">
        <v>0</v>
      </c>
      <c r="AJ26" s="17" t="s">
        <v>21</v>
      </c>
      <c r="AK26" s="18">
        <f t="shared" si="10"/>
        <v>0</v>
      </c>
      <c r="AL26" s="18">
        <f t="shared" si="11"/>
        <v>0</v>
      </c>
      <c r="AM26" s="19" t="str">
        <f t="shared" si="12"/>
        <v xml:space="preserve"> </v>
      </c>
      <c r="AN26" s="18">
        <f t="shared" si="13"/>
        <v>2.5</v>
      </c>
      <c r="AQ26" s="20" t="s">
        <v>22</v>
      </c>
    </row>
    <row r="27" spans="1:43" x14ac:dyDescent="0.25">
      <c r="A27" s="83" t="s">
        <v>23</v>
      </c>
      <c r="B27" s="84"/>
      <c r="C27" s="22"/>
      <c r="D27" s="84" t="s">
        <v>23</v>
      </c>
      <c r="E27" s="85"/>
      <c r="F27" s="85"/>
      <c r="G27" s="23"/>
      <c r="H27" s="23"/>
      <c r="I27" s="85" t="s">
        <v>23</v>
      </c>
      <c r="J27" s="84"/>
      <c r="K27" s="95"/>
    </row>
    <row r="28" spans="1:43" x14ac:dyDescent="0.25">
      <c r="A28" s="81" t="s">
        <v>26</v>
      </c>
      <c r="B28" s="81"/>
      <c r="C28" s="45"/>
      <c r="D28" s="82" t="s">
        <v>47</v>
      </c>
      <c r="E28" s="82"/>
      <c r="F28" s="82"/>
      <c r="G28" s="24"/>
      <c r="H28" s="24"/>
      <c r="I28" s="82" t="s">
        <v>54</v>
      </c>
      <c r="J28" s="82"/>
      <c r="K28" s="89"/>
    </row>
    <row r="29" spans="1:43" x14ac:dyDescent="0.25">
      <c r="A29" s="25"/>
      <c r="B29" s="45"/>
      <c r="C29" s="45"/>
      <c r="D29" s="26"/>
      <c r="E29" s="26"/>
      <c r="F29" s="26"/>
      <c r="G29" s="45"/>
      <c r="H29" s="45"/>
      <c r="I29" s="45"/>
      <c r="J29" s="45"/>
      <c r="K29" s="46"/>
    </row>
    <row r="30" spans="1:43" x14ac:dyDescent="0.25">
      <c r="A30" s="25"/>
      <c r="B30" s="45"/>
      <c r="C30" s="45"/>
      <c r="D30" s="26"/>
      <c r="E30" s="26"/>
      <c r="F30" s="26"/>
      <c r="G30" s="45"/>
      <c r="H30" s="45"/>
      <c r="I30" s="45"/>
      <c r="J30" s="45"/>
      <c r="K30" s="46"/>
    </row>
    <row r="31" spans="1:43" x14ac:dyDescent="0.25">
      <c r="A31" s="25"/>
      <c r="B31" s="45"/>
      <c r="C31" s="45"/>
      <c r="D31" s="26"/>
      <c r="E31" s="26"/>
      <c r="F31" s="26"/>
      <c r="G31" s="45"/>
      <c r="H31" s="45"/>
      <c r="I31" s="45"/>
      <c r="J31" s="45"/>
      <c r="K31" s="46"/>
    </row>
    <row r="32" spans="1:43" x14ac:dyDescent="0.25">
      <c r="A32" s="90"/>
      <c r="B32" s="90"/>
      <c r="C32" s="45"/>
      <c r="D32" s="85" t="s">
        <v>23</v>
      </c>
      <c r="E32" s="85"/>
      <c r="F32" s="85"/>
      <c r="G32" s="45"/>
      <c r="H32" s="45"/>
      <c r="I32" s="96" t="s">
        <v>23</v>
      </c>
      <c r="J32" s="96"/>
      <c r="K32" s="97"/>
    </row>
    <row r="33" spans="1:44" x14ac:dyDescent="0.25">
      <c r="A33" s="90"/>
      <c r="B33" s="90"/>
      <c r="C33" s="45"/>
      <c r="D33" s="82" t="s">
        <v>28</v>
      </c>
      <c r="E33" s="82"/>
      <c r="F33" s="82"/>
      <c r="G33" s="45"/>
      <c r="H33" s="45"/>
      <c r="I33" s="90" t="s">
        <v>27</v>
      </c>
      <c r="J33" s="90"/>
      <c r="K33" s="91"/>
    </row>
    <row r="34" spans="1:44" x14ac:dyDescent="0.25">
      <c r="A34" s="44"/>
      <c r="B34" s="44"/>
      <c r="C34" s="24"/>
      <c r="D34" s="44"/>
      <c r="E34" s="44"/>
      <c r="F34" s="44"/>
      <c r="G34" s="24"/>
      <c r="H34" s="24"/>
      <c r="I34" s="44"/>
      <c r="J34" s="44"/>
      <c r="K34" s="47"/>
    </row>
    <row r="35" spans="1:44" x14ac:dyDescent="0.25">
      <c r="A35" s="44"/>
      <c r="B35" s="44"/>
      <c r="C35" s="24"/>
      <c r="D35" s="44"/>
      <c r="E35" s="44"/>
      <c r="F35" s="44"/>
      <c r="G35" s="24"/>
      <c r="H35" s="24"/>
      <c r="I35" s="44"/>
      <c r="J35" s="44"/>
      <c r="K35" s="47"/>
    </row>
    <row r="36" spans="1:44" x14ac:dyDescent="0.25">
      <c r="A36" s="44"/>
      <c r="B36" s="44"/>
      <c r="C36" s="24"/>
      <c r="D36" s="44"/>
      <c r="E36" s="44"/>
      <c r="F36" s="44"/>
      <c r="G36" s="24"/>
      <c r="H36" s="24"/>
      <c r="I36" s="44"/>
      <c r="J36" s="44"/>
      <c r="K36" s="47"/>
    </row>
    <row r="37" spans="1:44" x14ac:dyDescent="0.25">
      <c r="A37" s="98" t="s">
        <v>31</v>
      </c>
      <c r="B37" s="99"/>
      <c r="C37" s="99"/>
      <c r="D37" s="99"/>
      <c r="E37" s="99"/>
      <c r="F37" s="99"/>
      <c r="G37" s="99"/>
      <c r="H37" s="99"/>
      <c r="I37" s="99"/>
      <c r="J37" s="99"/>
      <c r="K37" s="100"/>
    </row>
    <row r="38" spans="1:44" x14ac:dyDescent="0.25">
      <c r="A38" s="92" t="s">
        <v>35</v>
      </c>
      <c r="B38" s="93"/>
      <c r="C38" s="93"/>
      <c r="D38" s="93"/>
      <c r="E38" s="93"/>
      <c r="F38" s="93"/>
      <c r="G38" s="93"/>
      <c r="H38" s="93"/>
      <c r="I38" s="93"/>
      <c r="J38" s="93"/>
      <c r="K38" s="93"/>
      <c r="L38" s="94"/>
      <c r="AR38" s="43"/>
    </row>
    <row r="39" spans="1:44" ht="83.25" customHeight="1" thickBot="1" x14ac:dyDescent="0.3">
      <c r="A39" s="86" t="s">
        <v>32</v>
      </c>
      <c r="B39" s="87"/>
      <c r="C39" s="87"/>
      <c r="D39" s="87"/>
      <c r="E39" s="87"/>
      <c r="F39" s="87"/>
      <c r="G39" s="87"/>
      <c r="H39" s="87"/>
      <c r="I39" s="87"/>
      <c r="J39" s="87"/>
      <c r="K39" s="88"/>
    </row>
  </sheetData>
  <mergeCells count="41">
    <mergeCell ref="A37:K37"/>
    <mergeCell ref="A38:L38"/>
    <mergeCell ref="A39:K39"/>
    <mergeCell ref="A32:B32"/>
    <mergeCell ref="D32:F32"/>
    <mergeCell ref="I32:K32"/>
    <mergeCell ref="A33:B33"/>
    <mergeCell ref="D33:F33"/>
    <mergeCell ref="I33:K33"/>
    <mergeCell ref="A28:B28"/>
    <mergeCell ref="D28:F28"/>
    <mergeCell ref="I28:K28"/>
    <mergeCell ref="F19:G19"/>
    <mergeCell ref="F20:G20"/>
    <mergeCell ref="F21:G21"/>
    <mergeCell ref="F22:G22"/>
    <mergeCell ref="F23:G23"/>
    <mergeCell ref="F24:G24"/>
    <mergeCell ref="F25:G25"/>
    <mergeCell ref="F26:G26"/>
    <mergeCell ref="A27:B27"/>
    <mergeCell ref="D27:F27"/>
    <mergeCell ref="I27:K27"/>
    <mergeCell ref="F18:G18"/>
    <mergeCell ref="A7:K7"/>
    <mergeCell ref="A8:K8"/>
    <mergeCell ref="F9:G9"/>
    <mergeCell ref="F10:G10"/>
    <mergeCell ref="F11:G11"/>
    <mergeCell ref="F12:G12"/>
    <mergeCell ref="F13:G13"/>
    <mergeCell ref="F14:G14"/>
    <mergeCell ref="F15:G15"/>
    <mergeCell ref="F16:G16"/>
    <mergeCell ref="F17:G17"/>
    <mergeCell ref="A6:K6"/>
    <mergeCell ref="A1:K1"/>
    <mergeCell ref="A2:K2"/>
    <mergeCell ref="A3:K3"/>
    <mergeCell ref="A4:K4"/>
    <mergeCell ref="A5:K5"/>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ULUSLARARASI TİCARET 1. GRUP</vt:lpstr>
      <vt:lpstr>ULUSLARARASI TİCARET 2. GRUP</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2016-02-17T07:59:22Z</dcterms:modified>
</cp:coreProperties>
</file>