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570" windowHeight="8175"/>
  </bookViews>
  <sheets>
    <sheet name="ORTADOĞU ÇALIŞMALARI 1. GRUP" sheetId="1" r:id="rId1"/>
  </sheets>
  <calcPr calcId="152511"/>
</workbook>
</file>

<file path=xl/calcChain.xml><?xml version="1.0" encoding="utf-8"?>
<calcChain xmlns="http://schemas.openxmlformats.org/spreadsheetml/2006/main">
  <c r="AM40" i="1" l="1"/>
  <c r="AJ40" i="1"/>
  <c r="AG40" i="1"/>
  <c r="AD40" i="1"/>
  <c r="AA40" i="1"/>
  <c r="X40" i="1"/>
  <c r="U40" i="1"/>
  <c r="R40" i="1"/>
  <c r="AK40" i="1" s="1"/>
  <c r="AL40" i="1" s="1"/>
  <c r="O40" i="1"/>
  <c r="N40" i="1"/>
  <c r="M40" i="1"/>
  <c r="AM39" i="1"/>
  <c r="AJ39" i="1"/>
  <c r="AG39" i="1"/>
  <c r="AD39" i="1"/>
  <c r="AA39" i="1"/>
  <c r="X39" i="1"/>
  <c r="U39" i="1"/>
  <c r="R39" i="1"/>
  <c r="AK39" i="1" s="1"/>
  <c r="AL39" i="1" s="1"/>
  <c r="O39" i="1"/>
  <c r="N39" i="1"/>
  <c r="M39" i="1"/>
  <c r="AM38" i="1"/>
  <c r="AJ38" i="1"/>
  <c r="AG38" i="1"/>
  <c r="AD38" i="1"/>
  <c r="AA38" i="1"/>
  <c r="X38" i="1"/>
  <c r="U38" i="1"/>
  <c r="AK38" i="1" s="1"/>
  <c r="AL38" i="1" s="1"/>
  <c r="R38" i="1"/>
  <c r="O38" i="1"/>
  <c r="N38" i="1"/>
  <c r="M38" i="1"/>
  <c r="AM37" i="1"/>
  <c r="AK37" i="1"/>
  <c r="AL37" i="1" s="1"/>
  <c r="AJ37" i="1"/>
  <c r="AG37" i="1"/>
  <c r="AD37" i="1"/>
  <c r="AA37" i="1"/>
  <c r="X37" i="1"/>
  <c r="U37" i="1"/>
  <c r="R37" i="1"/>
  <c r="O37" i="1"/>
  <c r="N37" i="1"/>
  <c r="M37" i="1"/>
  <c r="AM36" i="1"/>
  <c r="AJ36" i="1"/>
  <c r="AG36" i="1"/>
  <c r="AD36" i="1"/>
  <c r="AA36" i="1"/>
  <c r="X36" i="1"/>
  <c r="U36" i="1"/>
  <c r="R36" i="1"/>
  <c r="AK36" i="1" s="1"/>
  <c r="AL36" i="1" s="1"/>
  <c r="O36" i="1"/>
  <c r="N36" i="1"/>
  <c r="M36" i="1"/>
  <c r="AM35" i="1"/>
  <c r="AJ35" i="1"/>
  <c r="AG35" i="1"/>
  <c r="AD35" i="1"/>
  <c r="AA35" i="1"/>
  <c r="X35" i="1"/>
  <c r="U35" i="1"/>
  <c r="R35" i="1"/>
  <c r="AK35" i="1" s="1"/>
  <c r="AL35" i="1" s="1"/>
  <c r="O35" i="1"/>
  <c r="N35" i="1"/>
  <c r="M35" i="1"/>
  <c r="AM34" i="1"/>
  <c r="AJ34" i="1"/>
  <c r="AG34" i="1"/>
  <c r="AD34" i="1"/>
  <c r="AA34" i="1"/>
  <c r="X34" i="1"/>
  <c r="AK34" i="1" s="1"/>
  <c r="AL34" i="1" s="1"/>
  <c r="U34" i="1"/>
  <c r="R34" i="1"/>
  <c r="O34" i="1"/>
  <c r="N34" i="1"/>
  <c r="M34" i="1"/>
  <c r="AM33" i="1"/>
  <c r="AK33" i="1"/>
  <c r="AL33" i="1" s="1"/>
  <c r="AJ33" i="1"/>
  <c r="AG33" i="1"/>
  <c r="AD33" i="1"/>
  <c r="AA33" i="1"/>
  <c r="X33" i="1"/>
  <c r="U33" i="1"/>
  <c r="R33" i="1"/>
  <c r="O33" i="1"/>
  <c r="N33" i="1"/>
  <c r="M33" i="1"/>
  <c r="AM32" i="1"/>
  <c r="AJ32" i="1"/>
  <c r="AG32" i="1"/>
  <c r="AD32" i="1"/>
  <c r="AA32" i="1"/>
  <c r="X32" i="1"/>
  <c r="U32" i="1"/>
  <c r="R32" i="1"/>
  <c r="AK32" i="1" s="1"/>
  <c r="AL32" i="1" s="1"/>
  <c r="O32" i="1"/>
  <c r="N32" i="1"/>
  <c r="M32" i="1"/>
  <c r="AM31" i="1"/>
  <c r="AJ31" i="1"/>
  <c r="AG31" i="1"/>
  <c r="AD31" i="1"/>
  <c r="AA31" i="1"/>
  <c r="X31" i="1"/>
  <c r="U31" i="1"/>
  <c r="R31" i="1"/>
  <c r="N31" i="1"/>
  <c r="M31" i="1"/>
  <c r="AM30" i="1"/>
  <c r="AJ30" i="1"/>
  <c r="AG30" i="1"/>
  <c r="AD30" i="1"/>
  <c r="AA30" i="1"/>
  <c r="X30" i="1"/>
  <c r="U30" i="1"/>
  <c r="R30" i="1"/>
  <c r="AK30" i="1" s="1"/>
  <c r="N30" i="1"/>
  <c r="M30" i="1"/>
  <c r="AM29" i="1"/>
  <c r="AL29" i="1"/>
  <c r="AJ29" i="1"/>
  <c r="AG29" i="1"/>
  <c r="AD29" i="1"/>
  <c r="AA29" i="1"/>
  <c r="AK29" i="1" s="1"/>
  <c r="O29" i="1" s="1"/>
  <c r="X29" i="1"/>
  <c r="U29" i="1"/>
  <c r="R29" i="1"/>
  <c r="N29" i="1"/>
  <c r="M29" i="1"/>
  <c r="J29" i="1"/>
  <c r="I29" i="1"/>
  <c r="D29" i="1"/>
  <c r="AM28" i="1"/>
  <c r="AL28" i="1"/>
  <c r="AJ28" i="1"/>
  <c r="AG28" i="1"/>
  <c r="AD28" i="1"/>
  <c r="AA28" i="1"/>
  <c r="AK28" i="1" s="1"/>
  <c r="O28" i="1" s="1"/>
  <c r="X28" i="1"/>
  <c r="U28" i="1"/>
  <c r="R28" i="1"/>
  <c r="N28" i="1"/>
  <c r="M28" i="1"/>
  <c r="J28" i="1"/>
  <c r="I28" i="1"/>
  <c r="D28" i="1"/>
  <c r="AM27" i="1"/>
  <c r="AL27" i="1"/>
  <c r="AJ27" i="1"/>
  <c r="AG27" i="1"/>
  <c r="AD27" i="1"/>
  <c r="AA27" i="1"/>
  <c r="AK27" i="1" s="1"/>
  <c r="O27" i="1" s="1"/>
  <c r="X27" i="1"/>
  <c r="U27" i="1"/>
  <c r="R27" i="1"/>
  <c r="N27" i="1"/>
  <c r="M27" i="1"/>
  <c r="J27" i="1"/>
  <c r="I27" i="1"/>
  <c r="D27" i="1"/>
  <c r="AM26" i="1"/>
  <c r="AL26" i="1"/>
  <c r="AJ26" i="1"/>
  <c r="AG26" i="1"/>
  <c r="AD26" i="1"/>
  <c r="AA26" i="1"/>
  <c r="AK26" i="1" s="1"/>
  <c r="O26" i="1" s="1"/>
  <c r="X26" i="1"/>
  <c r="U26" i="1"/>
  <c r="R26" i="1"/>
  <c r="N26" i="1"/>
  <c r="M26" i="1"/>
  <c r="J26" i="1"/>
  <c r="I26" i="1"/>
  <c r="D26" i="1"/>
  <c r="AM25" i="1"/>
  <c r="AL25" i="1"/>
  <c r="AJ25" i="1"/>
  <c r="AG25" i="1"/>
  <c r="AD25" i="1"/>
  <c r="AA25" i="1"/>
  <c r="AK25" i="1" s="1"/>
  <c r="O25" i="1" s="1"/>
  <c r="X25" i="1"/>
  <c r="U25" i="1"/>
  <c r="R25" i="1"/>
  <c r="M25" i="1"/>
  <c r="J25" i="1"/>
  <c r="I25" i="1"/>
  <c r="D25" i="1"/>
  <c r="AM24" i="1"/>
  <c r="AL24" i="1"/>
  <c r="AJ24" i="1"/>
  <c r="AG24" i="1"/>
  <c r="AD24" i="1"/>
  <c r="AA24" i="1"/>
  <c r="X24" i="1"/>
  <c r="AK24" i="1" s="1"/>
  <c r="O24" i="1" s="1"/>
  <c r="U24" i="1"/>
  <c r="R24" i="1"/>
  <c r="N24" i="1"/>
  <c r="M24" i="1"/>
  <c r="J24" i="1"/>
  <c r="I24" i="1"/>
  <c r="D24" i="1"/>
  <c r="AM23" i="1"/>
  <c r="AL23" i="1"/>
  <c r="AJ23" i="1"/>
  <c r="AG23" i="1"/>
  <c r="AD23" i="1"/>
  <c r="AA23" i="1"/>
  <c r="X23" i="1"/>
  <c r="AK23" i="1" s="1"/>
  <c r="O23" i="1" s="1"/>
  <c r="U23" i="1"/>
  <c r="R23" i="1"/>
  <c r="N23" i="1"/>
  <c r="M23" i="1"/>
  <c r="J23" i="1"/>
  <c r="I23" i="1"/>
  <c r="D23" i="1"/>
  <c r="AM22" i="1"/>
  <c r="AL22" i="1"/>
  <c r="AJ22" i="1"/>
  <c r="AG22" i="1"/>
  <c r="AD22" i="1"/>
  <c r="AA22" i="1"/>
  <c r="X22" i="1"/>
  <c r="AK22" i="1" s="1"/>
  <c r="O22" i="1" s="1"/>
  <c r="U22" i="1"/>
  <c r="R22" i="1"/>
  <c r="N22" i="1"/>
  <c r="M22" i="1"/>
  <c r="J22" i="1"/>
  <c r="I22" i="1"/>
  <c r="D22" i="1"/>
  <c r="AM21" i="1"/>
  <c r="AL21" i="1"/>
  <c r="AJ21" i="1"/>
  <c r="AG21" i="1"/>
  <c r="AD21" i="1"/>
  <c r="AA21" i="1"/>
  <c r="X21" i="1"/>
  <c r="AK21" i="1" s="1"/>
  <c r="O21" i="1" s="1"/>
  <c r="U21" i="1"/>
  <c r="R21" i="1"/>
  <c r="N21" i="1"/>
  <c r="M21" i="1"/>
  <c r="J21" i="1"/>
  <c r="I21" i="1"/>
  <c r="D21" i="1"/>
  <c r="AM20" i="1"/>
  <c r="AL20" i="1"/>
  <c r="AJ20" i="1"/>
  <c r="AG20" i="1"/>
  <c r="AD20" i="1"/>
  <c r="AA20" i="1"/>
  <c r="X20" i="1"/>
  <c r="AK20" i="1" s="1"/>
  <c r="O20" i="1" s="1"/>
  <c r="U20" i="1"/>
  <c r="R20" i="1"/>
  <c r="N20" i="1"/>
  <c r="M20" i="1"/>
  <c r="J20" i="1"/>
  <c r="I20" i="1"/>
  <c r="D20" i="1"/>
  <c r="AM19" i="1"/>
  <c r="AL19" i="1"/>
  <c r="AJ19" i="1"/>
  <c r="AG19" i="1"/>
  <c r="AD19" i="1"/>
  <c r="AA19" i="1"/>
  <c r="X19" i="1"/>
  <c r="AK19" i="1" s="1"/>
  <c r="O19" i="1" s="1"/>
  <c r="U19" i="1"/>
  <c r="R19" i="1"/>
  <c r="N19" i="1"/>
  <c r="M19" i="1"/>
  <c r="J19" i="1"/>
  <c r="I19" i="1"/>
  <c r="D19" i="1"/>
  <c r="AM18" i="1"/>
  <c r="AL18" i="1"/>
  <c r="AJ18" i="1"/>
  <c r="AG18" i="1"/>
  <c r="AD18" i="1"/>
  <c r="AA18" i="1"/>
  <c r="X18" i="1"/>
  <c r="AK18" i="1" s="1"/>
  <c r="O18" i="1" s="1"/>
  <c r="U18" i="1"/>
  <c r="R18" i="1"/>
  <c r="N18" i="1"/>
  <c r="M18" i="1"/>
  <c r="J18" i="1"/>
  <c r="I18" i="1"/>
  <c r="D18" i="1"/>
  <c r="AM17" i="1"/>
  <c r="AL17" i="1"/>
  <c r="AJ17" i="1"/>
  <c r="AG17" i="1"/>
  <c r="AD17" i="1"/>
  <c r="AA17" i="1"/>
  <c r="X17" i="1"/>
  <c r="AK17" i="1" s="1"/>
  <c r="O17" i="1" s="1"/>
  <c r="U17" i="1"/>
  <c r="R17" i="1"/>
  <c r="N17" i="1"/>
  <c r="M17" i="1"/>
  <c r="J17" i="1"/>
  <c r="I17" i="1"/>
  <c r="D17" i="1"/>
  <c r="AM16" i="1"/>
  <c r="AL16" i="1"/>
  <c r="I16" i="1" s="1"/>
  <c r="AJ16" i="1"/>
  <c r="AG16" i="1"/>
  <c r="AD16" i="1"/>
  <c r="AA16" i="1"/>
  <c r="X16" i="1"/>
  <c r="AK16" i="1" s="1"/>
  <c r="U16" i="1"/>
  <c r="R16" i="1"/>
  <c r="N16" i="1"/>
  <c r="M16" i="1"/>
  <c r="D16" i="1"/>
  <c r="AM15" i="1"/>
  <c r="AL15" i="1"/>
  <c r="I15" i="1" s="1"/>
  <c r="AJ15" i="1"/>
  <c r="AG15" i="1"/>
  <c r="AD15" i="1"/>
  <c r="AA15" i="1"/>
  <c r="X15" i="1"/>
  <c r="AK15" i="1" s="1"/>
  <c r="U15" i="1"/>
  <c r="R15" i="1"/>
  <c r="N15" i="1"/>
  <c r="M15" i="1"/>
  <c r="D15" i="1"/>
  <c r="AM14" i="1"/>
  <c r="AL14" i="1"/>
  <c r="AJ14" i="1"/>
  <c r="AG14" i="1"/>
  <c r="AD14" i="1"/>
  <c r="AA14" i="1"/>
  <c r="X14" i="1"/>
  <c r="AK14" i="1" s="1"/>
  <c r="U14" i="1"/>
  <c r="R14" i="1"/>
  <c r="N14" i="1"/>
  <c r="M14" i="1"/>
  <c r="I14" i="1"/>
  <c r="D14" i="1"/>
  <c r="AM13" i="1"/>
  <c r="AL13" i="1"/>
  <c r="AJ13" i="1"/>
  <c r="AG13" i="1"/>
  <c r="AD13" i="1"/>
  <c r="AA13" i="1"/>
  <c r="X13" i="1"/>
  <c r="AK13" i="1" s="1"/>
  <c r="O13" i="1" s="1"/>
  <c r="J13" i="1" s="1"/>
  <c r="U13" i="1"/>
  <c r="R13" i="1"/>
  <c r="N13" i="1"/>
  <c r="M13" i="1"/>
  <c r="I13" i="1"/>
  <c r="D13" i="1"/>
  <c r="AM12" i="1"/>
  <c r="AJ12" i="1"/>
  <c r="AG12" i="1"/>
  <c r="AD12" i="1"/>
  <c r="AA12" i="1"/>
  <c r="X12" i="1"/>
  <c r="U12" i="1"/>
  <c r="R12" i="1"/>
  <c r="N12" i="1"/>
  <c r="D12" i="1" s="1"/>
  <c r="M12" i="1"/>
  <c r="AM11" i="1"/>
  <c r="AJ11" i="1"/>
  <c r="AG11" i="1"/>
  <c r="AD11" i="1"/>
  <c r="AA11" i="1"/>
  <c r="X11" i="1"/>
  <c r="U11" i="1"/>
  <c r="R11" i="1"/>
  <c r="N11" i="1"/>
  <c r="D11" i="1" s="1"/>
  <c r="M11" i="1"/>
  <c r="AM10" i="1"/>
  <c r="AL10" i="1"/>
  <c r="I10" i="1" s="1"/>
  <c r="AJ10" i="1"/>
  <c r="AG10" i="1"/>
  <c r="AD10" i="1"/>
  <c r="AA10" i="1"/>
  <c r="X10" i="1"/>
  <c r="AK10" i="1" s="1"/>
  <c r="U10" i="1"/>
  <c r="R10" i="1"/>
  <c r="N10" i="1"/>
  <c r="M10" i="1"/>
  <c r="D10" i="1"/>
  <c r="AK31" i="1" l="1"/>
  <c r="AK11" i="1"/>
  <c r="AK12" i="1"/>
  <c r="O14" i="1"/>
  <c r="J14" i="1" s="1"/>
  <c r="O15" i="1"/>
  <c r="J15" i="1" s="1"/>
  <c r="O16" i="1"/>
  <c r="J16" i="1" s="1"/>
  <c r="O10" i="1"/>
  <c r="J10" i="1" s="1"/>
  <c r="O30" i="1"/>
  <c r="AL30" i="1"/>
  <c r="AL31" i="1"/>
  <c r="O31" i="1"/>
  <c r="O11" i="1" l="1"/>
  <c r="J11" i="1" s="1"/>
  <c r="AL11" i="1"/>
  <c r="I11" i="1" s="1"/>
  <c r="O12" i="1"/>
  <c r="J12" i="1" s="1"/>
  <c r="AL12" i="1"/>
  <c r="I12" i="1" s="1"/>
</calcChain>
</file>

<file path=xl/sharedStrings.xml><?xml version="1.0" encoding="utf-8"?>
<sst xmlns="http://schemas.openxmlformats.org/spreadsheetml/2006/main" count="347" uniqueCount="40">
  <si>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</si>
  <si>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</si>
  <si>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</si>
  <si>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</si>
  <si>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</si>
  <si>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</si>
  <si>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</si>
  <si>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</si>
  <si>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</si>
  <si>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</si>
  <si>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</si>
  <si>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</si>
  <si>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</si>
  <si>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</si>
  <si>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</si>
  <si>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</si>
  <si>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</si>
  <si>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</si>
  <si>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</si>
  <si>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</si>
  <si>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</si>
  <si>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</si>
  <si>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</si>
  <si>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</si>
  <si>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</si>
  <si>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</si>
  <si>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</si>
  <si>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</si>
  <si>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2014-2015 / GÜZ YARIYILI SONU</t>
  </si>
  <si>
    <t>1360E49010</t>
  </si>
  <si>
    <t>Erol Jozef MOTOLA</t>
  </si>
  <si>
    <t>Doç. Dr. Tuncay KARDAŞ</t>
  </si>
  <si>
    <t>Prof. Dr. Ertan EFEGİL</t>
  </si>
  <si>
    <t>1360E49011</t>
  </si>
  <si>
    <t>Santıago ESPINOSA GARCIA</t>
  </si>
  <si>
    <t>Yd. Doç. Dr. Murat YEŞİLTAŞ</t>
  </si>
  <si>
    <t>Emre ÖZDİN</t>
  </si>
  <si>
    <t>1260E49504</t>
  </si>
  <si>
    <t>UZAKTAN EĞİTİM ORTADOĞU ÇALIŞMALARI TEZSİZ YÜKSEK LİSANS</t>
  </si>
  <si>
    <t>Yrd. Doç. Dr. Murat YEŞİLTAŞ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</si>
</sst>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charset val="162"/>
      <scheme val="minor"/>
    </font>
    <font>
      <b/>
      <sz val="11"/>
      <color theme="1"/>
      <name val="Calibri"/>
      <family val="2"/>
      <charset val="162"/>
      <scheme val="minor"/>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9">
    <xf numFmtId="0" fontId="0" fillId="0" borderId="0" xfId="0"/>
    <xf numFmtId="0" fontId="2" fillId="0" borderId="0" xfId="0" applyFont="1" applyProtection="1">
      <protection hidden="1"/>
    </xf>
    <xf numFmtId="0" fontId="2" fillId="0" borderId="0" xfId="0" applyFont="1"/>
    <xf numFmtId="0" fontId="3" fillId="0" borderId="0" xfId="0" applyFont="1" applyProtection="1">
      <protection hidden="1"/>
    </xf>
    <xf numFmtId="0" fontId="3" fillId="0" borderId="0" xfId="0" applyFont="1" applyBorder="1" applyProtection="1">
      <protection hidden="1"/>
    </xf>
    <xf numFmtId="164" fontId="5"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vertical="center" wrapText="1"/>
      <protection hidden="1"/>
    </xf>
    <xf numFmtId="0" fontId="3" fillId="2" borderId="0" xfId="0" applyFont="1" applyFill="1" applyBorder="1" applyProtection="1">
      <protection hidden="1"/>
    </xf>
    <xf numFmtId="0" fontId="3" fillId="3"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3" fillId="0" borderId="0" xfId="0" applyFont="1" applyFill="1" applyBorder="1" applyProtection="1">
      <protection hidden="1"/>
    </xf>
    <xf numFmtId="164" fontId="3" fillId="4" borderId="0" xfId="0" applyNumberFormat="1" applyFont="1" applyFill="1" applyBorder="1" applyProtection="1">
      <protection hidden="1"/>
    </xf>
    <xf numFmtId="0" fontId="3" fillId="0" borderId="0" xfId="0" applyFont="1" applyFill="1" applyProtection="1">
      <protection hidden="1"/>
    </xf>
    <xf numFmtId="0" fontId="7" fillId="0" borderId="0" xfId="0" applyFont="1" applyFill="1" applyProtection="1">
      <protection hidden="1"/>
    </xf>
    <xf numFmtId="0" fontId="1" fillId="0" borderId="2" xfId="0" applyFont="1" applyFill="1" applyBorder="1" applyAlignment="1" applyProtection="1">
      <alignment horizontal="center"/>
      <protection hidden="1"/>
    </xf>
    <xf numFmtId="0" fontId="9"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9"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11" xfId="0" applyFont="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11" fontId="11" fillId="2" borderId="6" xfId="0" applyNumberFormat="1" applyFont="1" applyFill="1" applyBorder="1" applyAlignment="1">
      <alignment horizontal="center" vertical="center"/>
    </xf>
    <xf numFmtId="0" fontId="11" fillId="2" borderId="6" xfId="0" applyFont="1" applyFill="1" applyBorder="1" applyAlignment="1">
      <alignment horizontal="left" vertical="center"/>
    </xf>
    <xf numFmtId="0" fontId="11" fillId="2" borderId="6"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wrapText="1"/>
      <protection hidden="1"/>
    </xf>
    <xf numFmtId="0" fontId="5" fillId="2" borderId="12" xfId="0" applyNumberFormat="1"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164" fontId="5" fillId="2" borderId="7" xfId="0" applyNumberFormat="1" applyFont="1" applyFill="1" applyBorder="1" applyAlignment="1" applyProtection="1">
      <alignment horizontal="center" vertical="center"/>
      <protection hidden="1"/>
    </xf>
    <xf numFmtId="0" fontId="5" fillId="2" borderId="6"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11" fillId="2" borderId="12" xfId="0" applyFont="1" applyFill="1" applyBorder="1" applyAlignment="1">
      <alignment horizontal="left" vertical="center"/>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14" fontId="9" fillId="0" borderId="4"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5"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center" vertical="center" wrapText="1"/>
      <protection hidden="1"/>
    </xf>
    <xf numFmtId="0" fontId="0" fillId="0" borderId="11" xfId="0" applyBorder="1"/>
    <xf numFmtId="0" fontId="11" fillId="2" borderId="6" xfId="0" applyFont="1" applyFill="1" applyBorder="1" applyAlignment="1">
      <alignment horizontal="left" vertical="center"/>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1" fillId="2" borderId="13" xfId="0" applyFont="1" applyFill="1" applyBorder="1" applyAlignment="1">
      <alignment horizontal="left" vertical="center"/>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7686675" y="257175"/>
          <a:ext cx="1562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5810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7686675" y="257175"/>
          <a:ext cx="1562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5810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7686675" y="257175"/>
          <a:ext cx="1562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5810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7686675" y="257175"/>
          <a:ext cx="1562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5810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7686675" y="257175"/>
          <a:ext cx="1562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5810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6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7175"/>
          <a:ext cx="15621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57175"/>
          <a:ext cx="5810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tabSelected="1" workbookViewId="0">
      <selection sqref="A1:J1"/>
    </sheetView>
  </sheetViews>
  <sheetFormatPr defaultRowHeight="15" x14ac:dyDescent="0.25"/>
  <cols>
    <col min="1" max="1" width="11.85546875" customWidth="1"/>
    <col min="2" max="2" width="24.140625" customWidth="1"/>
    <col min="3" max="3" width="10.140625" customWidth="1"/>
    <col min="4" max="4" width="9.140625" customWidth="1"/>
    <col min="5" max="5" width="12.85546875" customWidth="1"/>
    <col min="6" max="6" width="29" customWidth="1"/>
    <col min="7" max="7" width="9.140625" hidden="1" customWidth="1"/>
    <col min="8" max="8" width="8.7109375" customWidth="1"/>
    <col min="9" max="9" width="27.710937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 min="257" max="257" width="11.85546875" customWidth="1"/>
    <col min="258" max="258" width="18.7109375" customWidth="1"/>
    <col min="259" max="259" width="10.140625" customWidth="1"/>
    <col min="260" max="260" width="9.140625" customWidth="1"/>
    <col min="261" max="261" width="12.85546875" customWidth="1"/>
    <col min="262" max="262" width="29" customWidth="1"/>
    <col min="263" max="263" width="0" hidden="1" customWidth="1"/>
    <col min="264" max="264" width="8.7109375" customWidth="1"/>
    <col min="265" max="265" width="27.7109375" customWidth="1"/>
    <col min="266" max="266" width="12.140625" customWidth="1"/>
    <col min="267" max="306" width="0" hidden="1" customWidth="1"/>
    <col min="513" max="513" width="11.85546875" customWidth="1"/>
    <col min="514" max="514" width="18.7109375" customWidth="1"/>
    <col min="515" max="515" width="10.140625" customWidth="1"/>
    <col min="516" max="516" width="9.140625" customWidth="1"/>
    <col min="517" max="517" width="12.85546875" customWidth="1"/>
    <col min="518" max="518" width="29" customWidth="1"/>
    <col min="519" max="519" width="0" hidden="1" customWidth="1"/>
    <col min="520" max="520" width="8.7109375" customWidth="1"/>
    <col min="521" max="521" width="27.7109375" customWidth="1"/>
    <col min="522" max="522" width="12.140625" customWidth="1"/>
    <col min="523" max="562" width="0" hidden="1" customWidth="1"/>
    <col min="769" max="769" width="11.85546875" customWidth="1"/>
    <col min="770" max="770" width="18.7109375" customWidth="1"/>
    <col min="771" max="771" width="10.140625" customWidth="1"/>
    <col min="772" max="772" width="9.140625" customWidth="1"/>
    <col min="773" max="773" width="12.85546875" customWidth="1"/>
    <col min="774" max="774" width="29" customWidth="1"/>
    <col min="775" max="775" width="0" hidden="1" customWidth="1"/>
    <col min="776" max="776" width="8.7109375" customWidth="1"/>
    <col min="777" max="777" width="27.7109375" customWidth="1"/>
    <col min="778" max="778" width="12.140625" customWidth="1"/>
    <col min="779" max="818" width="0" hidden="1" customWidth="1"/>
    <col min="1025" max="1025" width="11.85546875" customWidth="1"/>
    <col min="1026" max="1026" width="18.7109375" customWidth="1"/>
    <col min="1027" max="1027" width="10.140625" customWidth="1"/>
    <col min="1028" max="1028" width="9.140625" customWidth="1"/>
    <col min="1029" max="1029" width="12.85546875" customWidth="1"/>
    <col min="1030" max="1030" width="29" customWidth="1"/>
    <col min="1031" max="1031" width="0" hidden="1" customWidth="1"/>
    <col min="1032" max="1032" width="8.7109375" customWidth="1"/>
    <col min="1033" max="1033" width="27.7109375" customWidth="1"/>
    <col min="1034" max="1034" width="12.140625" customWidth="1"/>
    <col min="1035" max="1074" width="0" hidden="1" customWidth="1"/>
    <col min="1281" max="1281" width="11.85546875" customWidth="1"/>
    <col min="1282" max="1282" width="18.7109375" customWidth="1"/>
    <col min="1283" max="1283" width="10.140625" customWidth="1"/>
    <col min="1284" max="1284" width="9.140625" customWidth="1"/>
    <col min="1285" max="1285" width="12.85546875" customWidth="1"/>
    <col min="1286" max="1286" width="29" customWidth="1"/>
    <col min="1287" max="1287" width="0" hidden="1" customWidth="1"/>
    <col min="1288" max="1288" width="8.7109375" customWidth="1"/>
    <col min="1289" max="1289" width="27.7109375" customWidth="1"/>
    <col min="1290" max="1290" width="12.140625" customWidth="1"/>
    <col min="1291" max="1330" width="0" hidden="1" customWidth="1"/>
    <col min="1537" max="1537" width="11.85546875" customWidth="1"/>
    <col min="1538" max="1538" width="18.7109375" customWidth="1"/>
    <col min="1539" max="1539" width="10.140625" customWidth="1"/>
    <col min="1540" max="1540" width="9.140625" customWidth="1"/>
    <col min="1541" max="1541" width="12.85546875" customWidth="1"/>
    <col min="1542" max="1542" width="29" customWidth="1"/>
    <col min="1543" max="1543" width="0" hidden="1" customWidth="1"/>
    <col min="1544" max="1544" width="8.7109375" customWidth="1"/>
    <col min="1545" max="1545" width="27.7109375" customWidth="1"/>
    <col min="1546" max="1546" width="12.140625" customWidth="1"/>
    <col min="1547" max="1586" width="0" hidden="1" customWidth="1"/>
    <col min="1793" max="1793" width="11.85546875" customWidth="1"/>
    <col min="1794" max="1794" width="18.7109375" customWidth="1"/>
    <col min="1795" max="1795" width="10.140625" customWidth="1"/>
    <col min="1796" max="1796" width="9.140625" customWidth="1"/>
    <col min="1797" max="1797" width="12.85546875" customWidth="1"/>
    <col min="1798" max="1798" width="29" customWidth="1"/>
    <col min="1799" max="1799" width="0" hidden="1" customWidth="1"/>
    <col min="1800" max="1800" width="8.7109375" customWidth="1"/>
    <col min="1801" max="1801" width="27.7109375" customWidth="1"/>
    <col min="1802" max="1802" width="12.140625" customWidth="1"/>
    <col min="1803" max="1842" width="0" hidden="1" customWidth="1"/>
    <col min="2049" max="2049" width="11.85546875" customWidth="1"/>
    <col min="2050" max="2050" width="18.7109375" customWidth="1"/>
    <col min="2051" max="2051" width="10.140625" customWidth="1"/>
    <col min="2052" max="2052" width="9.140625" customWidth="1"/>
    <col min="2053" max="2053" width="12.85546875" customWidth="1"/>
    <col min="2054" max="2054" width="29" customWidth="1"/>
    <col min="2055" max="2055" width="0" hidden="1" customWidth="1"/>
    <col min="2056" max="2056" width="8.7109375" customWidth="1"/>
    <col min="2057" max="2057" width="27.7109375" customWidth="1"/>
    <col min="2058" max="2058" width="12.140625" customWidth="1"/>
    <col min="2059" max="2098" width="0" hidden="1" customWidth="1"/>
    <col min="2305" max="2305" width="11.85546875" customWidth="1"/>
    <col min="2306" max="2306" width="18.7109375" customWidth="1"/>
    <col min="2307" max="2307" width="10.140625" customWidth="1"/>
    <col min="2308" max="2308" width="9.140625" customWidth="1"/>
    <col min="2309" max="2309" width="12.85546875" customWidth="1"/>
    <col min="2310" max="2310" width="29" customWidth="1"/>
    <col min="2311" max="2311" width="0" hidden="1" customWidth="1"/>
    <col min="2312" max="2312" width="8.7109375" customWidth="1"/>
    <col min="2313" max="2313" width="27.7109375" customWidth="1"/>
    <col min="2314" max="2314" width="12.140625" customWidth="1"/>
    <col min="2315" max="2354" width="0" hidden="1" customWidth="1"/>
    <col min="2561" max="2561" width="11.85546875" customWidth="1"/>
    <col min="2562" max="2562" width="18.7109375" customWidth="1"/>
    <col min="2563" max="2563" width="10.140625" customWidth="1"/>
    <col min="2564" max="2564" width="9.140625" customWidth="1"/>
    <col min="2565" max="2565" width="12.85546875" customWidth="1"/>
    <col min="2566" max="2566" width="29" customWidth="1"/>
    <col min="2567" max="2567" width="0" hidden="1" customWidth="1"/>
    <col min="2568" max="2568" width="8.7109375" customWidth="1"/>
    <col min="2569" max="2569" width="27.7109375" customWidth="1"/>
    <col min="2570" max="2570" width="12.140625" customWidth="1"/>
    <col min="2571" max="2610" width="0" hidden="1" customWidth="1"/>
    <col min="2817" max="2817" width="11.85546875" customWidth="1"/>
    <col min="2818" max="2818" width="18.7109375" customWidth="1"/>
    <col min="2819" max="2819" width="10.140625" customWidth="1"/>
    <col min="2820" max="2820" width="9.140625" customWidth="1"/>
    <col min="2821" max="2821" width="12.85546875" customWidth="1"/>
    <col min="2822" max="2822" width="29" customWidth="1"/>
    <col min="2823" max="2823" width="0" hidden="1" customWidth="1"/>
    <col min="2824" max="2824" width="8.7109375" customWidth="1"/>
    <col min="2825" max="2825" width="27.7109375" customWidth="1"/>
    <col min="2826" max="2826" width="12.140625" customWidth="1"/>
    <col min="2827" max="2866" width="0" hidden="1" customWidth="1"/>
    <col min="3073" max="3073" width="11.85546875" customWidth="1"/>
    <col min="3074" max="3074" width="18.7109375" customWidth="1"/>
    <col min="3075" max="3075" width="10.140625" customWidth="1"/>
    <col min="3076" max="3076" width="9.140625" customWidth="1"/>
    <col min="3077" max="3077" width="12.85546875" customWidth="1"/>
    <col min="3078" max="3078" width="29" customWidth="1"/>
    <col min="3079" max="3079" width="0" hidden="1" customWidth="1"/>
    <col min="3080" max="3080" width="8.7109375" customWidth="1"/>
    <col min="3081" max="3081" width="27.7109375" customWidth="1"/>
    <col min="3082" max="3082" width="12.140625" customWidth="1"/>
    <col min="3083" max="3122" width="0" hidden="1" customWidth="1"/>
    <col min="3329" max="3329" width="11.85546875" customWidth="1"/>
    <col min="3330" max="3330" width="18.7109375" customWidth="1"/>
    <col min="3331" max="3331" width="10.140625" customWidth="1"/>
    <col min="3332" max="3332" width="9.140625" customWidth="1"/>
    <col min="3333" max="3333" width="12.85546875" customWidth="1"/>
    <col min="3334" max="3334" width="29" customWidth="1"/>
    <col min="3335" max="3335" width="0" hidden="1" customWidth="1"/>
    <col min="3336" max="3336" width="8.7109375" customWidth="1"/>
    <col min="3337" max="3337" width="27.7109375" customWidth="1"/>
    <col min="3338" max="3338" width="12.140625" customWidth="1"/>
    <col min="3339" max="3378" width="0" hidden="1" customWidth="1"/>
    <col min="3585" max="3585" width="11.85546875" customWidth="1"/>
    <col min="3586" max="3586" width="18.7109375" customWidth="1"/>
    <col min="3587" max="3587" width="10.140625" customWidth="1"/>
    <col min="3588" max="3588" width="9.140625" customWidth="1"/>
    <col min="3589" max="3589" width="12.85546875" customWidth="1"/>
    <col min="3590" max="3590" width="29" customWidth="1"/>
    <col min="3591" max="3591" width="0" hidden="1" customWidth="1"/>
    <col min="3592" max="3592" width="8.7109375" customWidth="1"/>
    <col min="3593" max="3593" width="27.7109375" customWidth="1"/>
    <col min="3594" max="3594" width="12.140625" customWidth="1"/>
    <col min="3595" max="3634" width="0" hidden="1" customWidth="1"/>
    <col min="3841" max="3841" width="11.85546875" customWidth="1"/>
    <col min="3842" max="3842" width="18.7109375" customWidth="1"/>
    <col min="3843" max="3843" width="10.140625" customWidth="1"/>
    <col min="3844" max="3844" width="9.140625" customWidth="1"/>
    <col min="3845" max="3845" width="12.85546875" customWidth="1"/>
    <col min="3846" max="3846" width="29" customWidth="1"/>
    <col min="3847" max="3847" width="0" hidden="1" customWidth="1"/>
    <col min="3848" max="3848" width="8.7109375" customWidth="1"/>
    <col min="3849" max="3849" width="27.7109375" customWidth="1"/>
    <col min="3850" max="3850" width="12.140625" customWidth="1"/>
    <col min="3851" max="3890" width="0" hidden="1" customWidth="1"/>
    <col min="4097" max="4097" width="11.85546875" customWidth="1"/>
    <col min="4098" max="4098" width="18.7109375" customWidth="1"/>
    <col min="4099" max="4099" width="10.140625" customWidth="1"/>
    <col min="4100" max="4100" width="9.140625" customWidth="1"/>
    <col min="4101" max="4101" width="12.85546875" customWidth="1"/>
    <col min="4102" max="4102" width="29" customWidth="1"/>
    <col min="4103" max="4103" width="0" hidden="1" customWidth="1"/>
    <col min="4104" max="4104" width="8.7109375" customWidth="1"/>
    <col min="4105" max="4105" width="27.7109375" customWidth="1"/>
    <col min="4106" max="4106" width="12.140625" customWidth="1"/>
    <col min="4107" max="4146" width="0" hidden="1" customWidth="1"/>
    <col min="4353" max="4353" width="11.85546875" customWidth="1"/>
    <col min="4354" max="4354" width="18.7109375" customWidth="1"/>
    <col min="4355" max="4355" width="10.140625" customWidth="1"/>
    <col min="4356" max="4356" width="9.140625" customWidth="1"/>
    <col min="4357" max="4357" width="12.85546875" customWidth="1"/>
    <col min="4358" max="4358" width="29" customWidth="1"/>
    <col min="4359" max="4359" width="0" hidden="1" customWidth="1"/>
    <col min="4360" max="4360" width="8.7109375" customWidth="1"/>
    <col min="4361" max="4361" width="27.7109375" customWidth="1"/>
    <col min="4362" max="4362" width="12.140625" customWidth="1"/>
    <col min="4363" max="4402" width="0" hidden="1" customWidth="1"/>
    <col min="4609" max="4609" width="11.85546875" customWidth="1"/>
    <col min="4610" max="4610" width="18.7109375" customWidth="1"/>
    <col min="4611" max="4611" width="10.140625" customWidth="1"/>
    <col min="4612" max="4612" width="9.140625" customWidth="1"/>
    <col min="4613" max="4613" width="12.85546875" customWidth="1"/>
    <col min="4614" max="4614" width="29" customWidth="1"/>
    <col min="4615" max="4615" width="0" hidden="1" customWidth="1"/>
    <col min="4616" max="4616" width="8.7109375" customWidth="1"/>
    <col min="4617" max="4617" width="27.7109375" customWidth="1"/>
    <col min="4618" max="4618" width="12.140625" customWidth="1"/>
    <col min="4619" max="4658" width="0" hidden="1" customWidth="1"/>
    <col min="4865" max="4865" width="11.85546875" customWidth="1"/>
    <col min="4866" max="4866" width="18.7109375" customWidth="1"/>
    <col min="4867" max="4867" width="10.140625" customWidth="1"/>
    <col min="4868" max="4868" width="9.140625" customWidth="1"/>
    <col min="4869" max="4869" width="12.85546875" customWidth="1"/>
    <col min="4870" max="4870" width="29" customWidth="1"/>
    <col min="4871" max="4871" width="0" hidden="1" customWidth="1"/>
    <col min="4872" max="4872" width="8.7109375" customWidth="1"/>
    <col min="4873" max="4873" width="27.7109375" customWidth="1"/>
    <col min="4874" max="4874" width="12.140625" customWidth="1"/>
    <col min="4875" max="4914" width="0" hidden="1" customWidth="1"/>
    <col min="5121" max="5121" width="11.85546875" customWidth="1"/>
    <col min="5122" max="5122" width="18.7109375" customWidth="1"/>
    <col min="5123" max="5123" width="10.140625" customWidth="1"/>
    <col min="5124" max="5124" width="9.140625" customWidth="1"/>
    <col min="5125" max="5125" width="12.85546875" customWidth="1"/>
    <col min="5126" max="5126" width="29" customWidth="1"/>
    <col min="5127" max="5127" width="0" hidden="1" customWidth="1"/>
    <col min="5128" max="5128" width="8.7109375" customWidth="1"/>
    <col min="5129" max="5129" width="27.7109375" customWidth="1"/>
    <col min="5130" max="5130" width="12.140625" customWidth="1"/>
    <col min="5131" max="5170" width="0" hidden="1" customWidth="1"/>
    <col min="5377" max="5377" width="11.85546875" customWidth="1"/>
    <col min="5378" max="5378" width="18.7109375" customWidth="1"/>
    <col min="5379" max="5379" width="10.140625" customWidth="1"/>
    <col min="5380" max="5380" width="9.140625" customWidth="1"/>
    <col min="5381" max="5381" width="12.85546875" customWidth="1"/>
    <col min="5382" max="5382" width="29" customWidth="1"/>
    <col min="5383" max="5383" width="0" hidden="1" customWidth="1"/>
    <col min="5384" max="5384" width="8.7109375" customWidth="1"/>
    <col min="5385" max="5385" width="27.7109375" customWidth="1"/>
    <col min="5386" max="5386" width="12.140625" customWidth="1"/>
    <col min="5387" max="5426" width="0" hidden="1" customWidth="1"/>
    <col min="5633" max="5633" width="11.85546875" customWidth="1"/>
    <col min="5634" max="5634" width="18.7109375" customWidth="1"/>
    <col min="5635" max="5635" width="10.140625" customWidth="1"/>
    <col min="5636" max="5636" width="9.140625" customWidth="1"/>
    <col min="5637" max="5637" width="12.85546875" customWidth="1"/>
    <col min="5638" max="5638" width="29" customWidth="1"/>
    <col min="5639" max="5639" width="0" hidden="1" customWidth="1"/>
    <col min="5640" max="5640" width="8.7109375" customWidth="1"/>
    <col min="5641" max="5641" width="27.7109375" customWidth="1"/>
    <col min="5642" max="5642" width="12.140625" customWidth="1"/>
    <col min="5643" max="5682" width="0" hidden="1" customWidth="1"/>
    <col min="5889" max="5889" width="11.85546875" customWidth="1"/>
    <col min="5890" max="5890" width="18.7109375" customWidth="1"/>
    <col min="5891" max="5891" width="10.140625" customWidth="1"/>
    <col min="5892" max="5892" width="9.140625" customWidth="1"/>
    <col min="5893" max="5893" width="12.85546875" customWidth="1"/>
    <col min="5894" max="5894" width="29" customWidth="1"/>
    <col min="5895" max="5895" width="0" hidden="1" customWidth="1"/>
    <col min="5896" max="5896" width="8.7109375" customWidth="1"/>
    <col min="5897" max="5897" width="27.7109375" customWidth="1"/>
    <col min="5898" max="5898" width="12.140625" customWidth="1"/>
    <col min="5899" max="5938" width="0" hidden="1" customWidth="1"/>
    <col min="6145" max="6145" width="11.85546875" customWidth="1"/>
    <col min="6146" max="6146" width="18.7109375" customWidth="1"/>
    <col min="6147" max="6147" width="10.140625" customWidth="1"/>
    <col min="6148" max="6148" width="9.140625" customWidth="1"/>
    <col min="6149" max="6149" width="12.85546875" customWidth="1"/>
    <col min="6150" max="6150" width="29" customWidth="1"/>
    <col min="6151" max="6151" width="0" hidden="1" customWidth="1"/>
    <col min="6152" max="6152" width="8.7109375" customWidth="1"/>
    <col min="6153" max="6153" width="27.7109375" customWidth="1"/>
    <col min="6154" max="6154" width="12.140625" customWidth="1"/>
    <col min="6155" max="6194" width="0" hidden="1" customWidth="1"/>
    <col min="6401" max="6401" width="11.85546875" customWidth="1"/>
    <col min="6402" max="6402" width="18.7109375" customWidth="1"/>
    <col min="6403" max="6403" width="10.140625" customWidth="1"/>
    <col min="6404" max="6404" width="9.140625" customWidth="1"/>
    <col min="6405" max="6405" width="12.85546875" customWidth="1"/>
    <col min="6406" max="6406" width="29" customWidth="1"/>
    <col min="6407" max="6407" width="0" hidden="1" customWidth="1"/>
    <col min="6408" max="6408" width="8.7109375" customWidth="1"/>
    <col min="6409" max="6409" width="27.7109375" customWidth="1"/>
    <col min="6410" max="6410" width="12.140625" customWidth="1"/>
    <col min="6411" max="6450" width="0" hidden="1" customWidth="1"/>
    <col min="6657" max="6657" width="11.85546875" customWidth="1"/>
    <col min="6658" max="6658" width="18.7109375" customWidth="1"/>
    <col min="6659" max="6659" width="10.140625" customWidth="1"/>
    <col min="6660" max="6660" width="9.140625" customWidth="1"/>
    <col min="6661" max="6661" width="12.85546875" customWidth="1"/>
    <col min="6662" max="6662" width="29" customWidth="1"/>
    <col min="6663" max="6663" width="0" hidden="1" customWidth="1"/>
    <col min="6664" max="6664" width="8.7109375" customWidth="1"/>
    <col min="6665" max="6665" width="27.7109375" customWidth="1"/>
    <col min="6666" max="6666" width="12.140625" customWidth="1"/>
    <col min="6667" max="6706" width="0" hidden="1" customWidth="1"/>
    <col min="6913" max="6913" width="11.85546875" customWidth="1"/>
    <col min="6914" max="6914" width="18.7109375" customWidth="1"/>
    <col min="6915" max="6915" width="10.140625" customWidth="1"/>
    <col min="6916" max="6916" width="9.140625" customWidth="1"/>
    <col min="6917" max="6917" width="12.85546875" customWidth="1"/>
    <col min="6918" max="6918" width="29" customWidth="1"/>
    <col min="6919" max="6919" width="0" hidden="1" customWidth="1"/>
    <col min="6920" max="6920" width="8.7109375" customWidth="1"/>
    <col min="6921" max="6921" width="27.7109375" customWidth="1"/>
    <col min="6922" max="6922" width="12.140625" customWidth="1"/>
    <col min="6923" max="6962" width="0" hidden="1" customWidth="1"/>
    <col min="7169" max="7169" width="11.85546875" customWidth="1"/>
    <col min="7170" max="7170" width="18.7109375" customWidth="1"/>
    <col min="7171" max="7171" width="10.140625" customWidth="1"/>
    <col min="7172" max="7172" width="9.140625" customWidth="1"/>
    <col min="7173" max="7173" width="12.85546875" customWidth="1"/>
    <col min="7174" max="7174" width="29" customWidth="1"/>
    <col min="7175" max="7175" width="0" hidden="1" customWidth="1"/>
    <col min="7176" max="7176" width="8.7109375" customWidth="1"/>
    <col min="7177" max="7177" width="27.7109375" customWidth="1"/>
    <col min="7178" max="7178" width="12.140625" customWidth="1"/>
    <col min="7179" max="7218" width="0" hidden="1" customWidth="1"/>
    <col min="7425" max="7425" width="11.85546875" customWidth="1"/>
    <col min="7426" max="7426" width="18.7109375" customWidth="1"/>
    <col min="7427" max="7427" width="10.140625" customWidth="1"/>
    <col min="7428" max="7428" width="9.140625" customWidth="1"/>
    <col min="7429" max="7429" width="12.85546875" customWidth="1"/>
    <col min="7430" max="7430" width="29" customWidth="1"/>
    <col min="7431" max="7431" width="0" hidden="1" customWidth="1"/>
    <col min="7432" max="7432" width="8.7109375" customWidth="1"/>
    <col min="7433" max="7433" width="27.7109375" customWidth="1"/>
    <col min="7434" max="7434" width="12.140625" customWidth="1"/>
    <col min="7435" max="7474" width="0" hidden="1" customWidth="1"/>
    <col min="7681" max="7681" width="11.85546875" customWidth="1"/>
    <col min="7682" max="7682" width="18.7109375" customWidth="1"/>
    <col min="7683" max="7683" width="10.140625" customWidth="1"/>
    <col min="7684" max="7684" width="9.140625" customWidth="1"/>
    <col min="7685" max="7685" width="12.85546875" customWidth="1"/>
    <col min="7686" max="7686" width="29" customWidth="1"/>
    <col min="7687" max="7687" width="0" hidden="1" customWidth="1"/>
    <col min="7688" max="7688" width="8.7109375" customWidth="1"/>
    <col min="7689" max="7689" width="27.7109375" customWidth="1"/>
    <col min="7690" max="7690" width="12.140625" customWidth="1"/>
    <col min="7691" max="7730" width="0" hidden="1" customWidth="1"/>
    <col min="7937" max="7937" width="11.85546875" customWidth="1"/>
    <col min="7938" max="7938" width="18.7109375" customWidth="1"/>
    <col min="7939" max="7939" width="10.140625" customWidth="1"/>
    <col min="7940" max="7940" width="9.140625" customWidth="1"/>
    <col min="7941" max="7941" width="12.85546875" customWidth="1"/>
    <col min="7942" max="7942" width="29" customWidth="1"/>
    <col min="7943" max="7943" width="0" hidden="1" customWidth="1"/>
    <col min="7944" max="7944" width="8.7109375" customWidth="1"/>
    <col min="7945" max="7945" width="27.7109375" customWidth="1"/>
    <col min="7946" max="7946" width="12.140625" customWidth="1"/>
    <col min="7947" max="7986" width="0" hidden="1" customWidth="1"/>
    <col min="8193" max="8193" width="11.85546875" customWidth="1"/>
    <col min="8194" max="8194" width="18.7109375" customWidth="1"/>
    <col min="8195" max="8195" width="10.140625" customWidth="1"/>
    <col min="8196" max="8196" width="9.140625" customWidth="1"/>
    <col min="8197" max="8197" width="12.85546875" customWidth="1"/>
    <col min="8198" max="8198" width="29" customWidth="1"/>
    <col min="8199" max="8199" width="0" hidden="1" customWidth="1"/>
    <col min="8200" max="8200" width="8.7109375" customWidth="1"/>
    <col min="8201" max="8201" width="27.7109375" customWidth="1"/>
    <col min="8202" max="8202" width="12.140625" customWidth="1"/>
    <col min="8203" max="8242" width="0" hidden="1" customWidth="1"/>
    <col min="8449" max="8449" width="11.85546875" customWidth="1"/>
    <col min="8450" max="8450" width="18.7109375" customWidth="1"/>
    <col min="8451" max="8451" width="10.140625" customWidth="1"/>
    <col min="8452" max="8452" width="9.140625" customWidth="1"/>
    <col min="8453" max="8453" width="12.85546875" customWidth="1"/>
    <col min="8454" max="8454" width="29" customWidth="1"/>
    <col min="8455" max="8455" width="0" hidden="1" customWidth="1"/>
    <col min="8456" max="8456" width="8.7109375" customWidth="1"/>
    <col min="8457" max="8457" width="27.7109375" customWidth="1"/>
    <col min="8458" max="8458" width="12.140625" customWidth="1"/>
    <col min="8459" max="8498" width="0" hidden="1" customWidth="1"/>
    <col min="8705" max="8705" width="11.85546875" customWidth="1"/>
    <col min="8706" max="8706" width="18.7109375" customWidth="1"/>
    <col min="8707" max="8707" width="10.140625" customWidth="1"/>
    <col min="8708" max="8708" width="9.140625" customWidth="1"/>
    <col min="8709" max="8709" width="12.85546875" customWidth="1"/>
    <col min="8710" max="8710" width="29" customWidth="1"/>
    <col min="8711" max="8711" width="0" hidden="1" customWidth="1"/>
    <col min="8712" max="8712" width="8.7109375" customWidth="1"/>
    <col min="8713" max="8713" width="27.7109375" customWidth="1"/>
    <col min="8714" max="8714" width="12.140625" customWidth="1"/>
    <col min="8715" max="8754" width="0" hidden="1" customWidth="1"/>
    <col min="8961" max="8961" width="11.85546875" customWidth="1"/>
    <col min="8962" max="8962" width="18.7109375" customWidth="1"/>
    <col min="8963" max="8963" width="10.140625" customWidth="1"/>
    <col min="8964" max="8964" width="9.140625" customWidth="1"/>
    <col min="8965" max="8965" width="12.85546875" customWidth="1"/>
    <col min="8966" max="8966" width="29" customWidth="1"/>
    <col min="8967" max="8967" width="0" hidden="1" customWidth="1"/>
    <col min="8968" max="8968" width="8.7109375" customWidth="1"/>
    <col min="8969" max="8969" width="27.7109375" customWidth="1"/>
    <col min="8970" max="8970" width="12.140625" customWidth="1"/>
    <col min="8971" max="9010" width="0" hidden="1" customWidth="1"/>
    <col min="9217" max="9217" width="11.85546875" customWidth="1"/>
    <col min="9218" max="9218" width="18.7109375" customWidth="1"/>
    <col min="9219" max="9219" width="10.140625" customWidth="1"/>
    <col min="9220" max="9220" width="9.140625" customWidth="1"/>
    <col min="9221" max="9221" width="12.85546875" customWidth="1"/>
    <col min="9222" max="9222" width="29" customWidth="1"/>
    <col min="9223" max="9223" width="0" hidden="1" customWidth="1"/>
    <col min="9224" max="9224" width="8.7109375" customWidth="1"/>
    <col min="9225" max="9225" width="27.7109375" customWidth="1"/>
    <col min="9226" max="9226" width="12.140625" customWidth="1"/>
    <col min="9227" max="9266" width="0" hidden="1" customWidth="1"/>
    <col min="9473" max="9473" width="11.85546875" customWidth="1"/>
    <col min="9474" max="9474" width="18.7109375" customWidth="1"/>
    <col min="9475" max="9475" width="10.140625" customWidth="1"/>
    <col min="9476" max="9476" width="9.140625" customWidth="1"/>
    <col min="9477" max="9477" width="12.85546875" customWidth="1"/>
    <col min="9478" max="9478" width="29" customWidth="1"/>
    <col min="9479" max="9479" width="0" hidden="1" customWidth="1"/>
    <col min="9480" max="9480" width="8.7109375" customWidth="1"/>
    <col min="9481" max="9481" width="27.7109375" customWidth="1"/>
    <col min="9482" max="9482" width="12.140625" customWidth="1"/>
    <col min="9483" max="9522" width="0" hidden="1" customWidth="1"/>
    <col min="9729" max="9729" width="11.85546875" customWidth="1"/>
    <col min="9730" max="9730" width="18.7109375" customWidth="1"/>
    <col min="9731" max="9731" width="10.140625" customWidth="1"/>
    <col min="9732" max="9732" width="9.140625" customWidth="1"/>
    <col min="9733" max="9733" width="12.85546875" customWidth="1"/>
    <col min="9734" max="9734" width="29" customWidth="1"/>
    <col min="9735" max="9735" width="0" hidden="1" customWidth="1"/>
    <col min="9736" max="9736" width="8.7109375" customWidth="1"/>
    <col min="9737" max="9737" width="27.7109375" customWidth="1"/>
    <col min="9738" max="9738" width="12.140625" customWidth="1"/>
    <col min="9739" max="9778" width="0" hidden="1" customWidth="1"/>
    <col min="9985" max="9985" width="11.85546875" customWidth="1"/>
    <col min="9986" max="9986" width="18.7109375" customWidth="1"/>
    <col min="9987" max="9987" width="10.140625" customWidth="1"/>
    <col min="9988" max="9988" width="9.140625" customWidth="1"/>
    <col min="9989" max="9989" width="12.85546875" customWidth="1"/>
    <col min="9990" max="9990" width="29" customWidth="1"/>
    <col min="9991" max="9991" width="0" hidden="1" customWidth="1"/>
    <col min="9992" max="9992" width="8.7109375" customWidth="1"/>
    <col min="9993" max="9993" width="27.7109375" customWidth="1"/>
    <col min="9994" max="9994" width="12.140625" customWidth="1"/>
    <col min="9995" max="10034" width="0" hidden="1" customWidth="1"/>
    <col min="10241" max="10241" width="11.85546875" customWidth="1"/>
    <col min="10242" max="10242" width="18.7109375" customWidth="1"/>
    <col min="10243" max="10243" width="10.140625" customWidth="1"/>
    <col min="10244" max="10244" width="9.140625" customWidth="1"/>
    <col min="10245" max="10245" width="12.85546875" customWidth="1"/>
    <col min="10246" max="10246" width="29" customWidth="1"/>
    <col min="10247" max="10247" width="0" hidden="1" customWidth="1"/>
    <col min="10248" max="10248" width="8.7109375" customWidth="1"/>
    <col min="10249" max="10249" width="27.7109375" customWidth="1"/>
    <col min="10250" max="10250" width="12.140625" customWidth="1"/>
    <col min="10251" max="10290" width="0" hidden="1" customWidth="1"/>
    <col min="10497" max="10497" width="11.85546875" customWidth="1"/>
    <col min="10498" max="10498" width="18.7109375" customWidth="1"/>
    <col min="10499" max="10499" width="10.140625" customWidth="1"/>
    <col min="10500" max="10500" width="9.140625" customWidth="1"/>
    <col min="10501" max="10501" width="12.85546875" customWidth="1"/>
    <col min="10502" max="10502" width="29" customWidth="1"/>
    <col min="10503" max="10503" width="0" hidden="1" customWidth="1"/>
    <col min="10504" max="10504" width="8.7109375" customWidth="1"/>
    <col min="10505" max="10505" width="27.7109375" customWidth="1"/>
    <col min="10506" max="10506" width="12.140625" customWidth="1"/>
    <col min="10507" max="10546" width="0" hidden="1" customWidth="1"/>
    <col min="10753" max="10753" width="11.85546875" customWidth="1"/>
    <col min="10754" max="10754" width="18.7109375" customWidth="1"/>
    <col min="10755" max="10755" width="10.140625" customWidth="1"/>
    <col min="10756" max="10756" width="9.140625" customWidth="1"/>
    <col min="10757" max="10757" width="12.85546875" customWidth="1"/>
    <col min="10758" max="10758" width="29" customWidth="1"/>
    <col min="10759" max="10759" width="0" hidden="1" customWidth="1"/>
    <col min="10760" max="10760" width="8.7109375" customWidth="1"/>
    <col min="10761" max="10761" width="27.7109375" customWidth="1"/>
    <col min="10762" max="10762" width="12.140625" customWidth="1"/>
    <col min="10763" max="10802" width="0" hidden="1" customWidth="1"/>
    <col min="11009" max="11009" width="11.85546875" customWidth="1"/>
    <col min="11010" max="11010" width="18.7109375" customWidth="1"/>
    <col min="11011" max="11011" width="10.140625" customWidth="1"/>
    <col min="11012" max="11012" width="9.140625" customWidth="1"/>
    <col min="11013" max="11013" width="12.85546875" customWidth="1"/>
    <col min="11014" max="11014" width="29" customWidth="1"/>
    <col min="11015" max="11015" width="0" hidden="1" customWidth="1"/>
    <col min="11016" max="11016" width="8.7109375" customWidth="1"/>
    <col min="11017" max="11017" width="27.7109375" customWidth="1"/>
    <col min="11018" max="11018" width="12.140625" customWidth="1"/>
    <col min="11019" max="11058" width="0" hidden="1" customWidth="1"/>
    <col min="11265" max="11265" width="11.85546875" customWidth="1"/>
    <col min="11266" max="11266" width="18.7109375" customWidth="1"/>
    <col min="11267" max="11267" width="10.140625" customWidth="1"/>
    <col min="11268" max="11268" width="9.140625" customWidth="1"/>
    <col min="11269" max="11269" width="12.85546875" customWidth="1"/>
    <col min="11270" max="11270" width="29" customWidth="1"/>
    <col min="11271" max="11271" width="0" hidden="1" customWidth="1"/>
    <col min="11272" max="11272" width="8.7109375" customWidth="1"/>
    <col min="11273" max="11273" width="27.7109375" customWidth="1"/>
    <col min="11274" max="11274" width="12.140625" customWidth="1"/>
    <col min="11275" max="11314" width="0" hidden="1" customWidth="1"/>
    <col min="11521" max="11521" width="11.85546875" customWidth="1"/>
    <col min="11522" max="11522" width="18.7109375" customWidth="1"/>
    <col min="11523" max="11523" width="10.140625" customWidth="1"/>
    <col min="11524" max="11524" width="9.140625" customWidth="1"/>
    <col min="11525" max="11525" width="12.85546875" customWidth="1"/>
    <col min="11526" max="11526" width="29" customWidth="1"/>
    <col min="11527" max="11527" width="0" hidden="1" customWidth="1"/>
    <col min="11528" max="11528" width="8.7109375" customWidth="1"/>
    <col min="11529" max="11529" width="27.7109375" customWidth="1"/>
    <col min="11530" max="11530" width="12.140625" customWidth="1"/>
    <col min="11531" max="11570" width="0" hidden="1" customWidth="1"/>
    <col min="11777" max="11777" width="11.85546875" customWidth="1"/>
    <col min="11778" max="11778" width="18.7109375" customWidth="1"/>
    <col min="11779" max="11779" width="10.140625" customWidth="1"/>
    <col min="11780" max="11780" width="9.140625" customWidth="1"/>
    <col min="11781" max="11781" width="12.85546875" customWidth="1"/>
    <col min="11782" max="11782" width="29" customWidth="1"/>
    <col min="11783" max="11783" width="0" hidden="1" customWidth="1"/>
    <col min="11784" max="11784" width="8.7109375" customWidth="1"/>
    <col min="11785" max="11785" width="27.7109375" customWidth="1"/>
    <col min="11786" max="11786" width="12.140625" customWidth="1"/>
    <col min="11787" max="11826" width="0" hidden="1" customWidth="1"/>
    <col min="12033" max="12033" width="11.85546875" customWidth="1"/>
    <col min="12034" max="12034" width="18.7109375" customWidth="1"/>
    <col min="12035" max="12035" width="10.140625" customWidth="1"/>
    <col min="12036" max="12036" width="9.140625" customWidth="1"/>
    <col min="12037" max="12037" width="12.85546875" customWidth="1"/>
    <col min="12038" max="12038" width="29" customWidth="1"/>
    <col min="12039" max="12039" width="0" hidden="1" customWidth="1"/>
    <col min="12040" max="12040" width="8.7109375" customWidth="1"/>
    <col min="12041" max="12041" width="27.7109375" customWidth="1"/>
    <col min="12042" max="12042" width="12.140625" customWidth="1"/>
    <col min="12043" max="12082" width="0" hidden="1" customWidth="1"/>
    <col min="12289" max="12289" width="11.85546875" customWidth="1"/>
    <col min="12290" max="12290" width="18.7109375" customWidth="1"/>
    <col min="12291" max="12291" width="10.140625" customWidth="1"/>
    <col min="12292" max="12292" width="9.140625" customWidth="1"/>
    <col min="12293" max="12293" width="12.85546875" customWidth="1"/>
    <col min="12294" max="12294" width="29" customWidth="1"/>
    <col min="12295" max="12295" width="0" hidden="1" customWidth="1"/>
    <col min="12296" max="12296" width="8.7109375" customWidth="1"/>
    <col min="12297" max="12297" width="27.7109375" customWidth="1"/>
    <col min="12298" max="12298" width="12.140625" customWidth="1"/>
    <col min="12299" max="12338" width="0" hidden="1" customWidth="1"/>
    <col min="12545" max="12545" width="11.85546875" customWidth="1"/>
    <col min="12546" max="12546" width="18.7109375" customWidth="1"/>
    <col min="12547" max="12547" width="10.140625" customWidth="1"/>
    <col min="12548" max="12548" width="9.140625" customWidth="1"/>
    <col min="12549" max="12549" width="12.85546875" customWidth="1"/>
    <col min="12550" max="12550" width="29" customWidth="1"/>
    <col min="12551" max="12551" width="0" hidden="1" customWidth="1"/>
    <col min="12552" max="12552" width="8.7109375" customWidth="1"/>
    <col min="12553" max="12553" width="27.7109375" customWidth="1"/>
    <col min="12554" max="12554" width="12.140625" customWidth="1"/>
    <col min="12555" max="12594" width="0" hidden="1" customWidth="1"/>
    <col min="12801" max="12801" width="11.85546875" customWidth="1"/>
    <col min="12802" max="12802" width="18.7109375" customWidth="1"/>
    <col min="12803" max="12803" width="10.140625" customWidth="1"/>
    <col min="12804" max="12804" width="9.140625" customWidth="1"/>
    <col min="12805" max="12805" width="12.85546875" customWidth="1"/>
    <col min="12806" max="12806" width="29" customWidth="1"/>
    <col min="12807" max="12807" width="0" hidden="1" customWidth="1"/>
    <col min="12808" max="12808" width="8.7109375" customWidth="1"/>
    <col min="12809" max="12809" width="27.7109375" customWidth="1"/>
    <col min="12810" max="12810" width="12.140625" customWidth="1"/>
    <col min="12811" max="12850" width="0" hidden="1" customWidth="1"/>
    <col min="13057" max="13057" width="11.85546875" customWidth="1"/>
    <col min="13058" max="13058" width="18.7109375" customWidth="1"/>
    <col min="13059" max="13059" width="10.140625" customWidth="1"/>
    <col min="13060" max="13060" width="9.140625" customWidth="1"/>
    <col min="13061" max="13061" width="12.85546875" customWidth="1"/>
    <col min="13062" max="13062" width="29" customWidth="1"/>
    <col min="13063" max="13063" width="0" hidden="1" customWidth="1"/>
    <col min="13064" max="13064" width="8.7109375" customWidth="1"/>
    <col min="13065" max="13065" width="27.7109375" customWidth="1"/>
    <col min="13066" max="13066" width="12.140625" customWidth="1"/>
    <col min="13067" max="13106" width="0" hidden="1" customWidth="1"/>
    <col min="13313" max="13313" width="11.85546875" customWidth="1"/>
    <col min="13314" max="13314" width="18.7109375" customWidth="1"/>
    <col min="13315" max="13315" width="10.140625" customWidth="1"/>
    <col min="13316" max="13316" width="9.140625" customWidth="1"/>
    <col min="13317" max="13317" width="12.85546875" customWidth="1"/>
    <col min="13318" max="13318" width="29" customWidth="1"/>
    <col min="13319" max="13319" width="0" hidden="1" customWidth="1"/>
    <col min="13320" max="13320" width="8.7109375" customWidth="1"/>
    <col min="13321" max="13321" width="27.7109375" customWidth="1"/>
    <col min="13322" max="13322" width="12.140625" customWidth="1"/>
    <col min="13323" max="13362" width="0" hidden="1" customWidth="1"/>
    <col min="13569" max="13569" width="11.85546875" customWidth="1"/>
    <col min="13570" max="13570" width="18.7109375" customWidth="1"/>
    <col min="13571" max="13571" width="10.140625" customWidth="1"/>
    <col min="13572" max="13572" width="9.140625" customWidth="1"/>
    <col min="13573" max="13573" width="12.85546875" customWidth="1"/>
    <col min="13574" max="13574" width="29" customWidth="1"/>
    <col min="13575" max="13575" width="0" hidden="1" customWidth="1"/>
    <col min="13576" max="13576" width="8.7109375" customWidth="1"/>
    <col min="13577" max="13577" width="27.7109375" customWidth="1"/>
    <col min="13578" max="13578" width="12.140625" customWidth="1"/>
    <col min="13579" max="13618" width="0" hidden="1" customWidth="1"/>
    <col min="13825" max="13825" width="11.85546875" customWidth="1"/>
    <col min="13826" max="13826" width="18.7109375" customWidth="1"/>
    <col min="13827" max="13827" width="10.140625" customWidth="1"/>
    <col min="13828" max="13828" width="9.140625" customWidth="1"/>
    <col min="13829" max="13829" width="12.85546875" customWidth="1"/>
    <col min="13830" max="13830" width="29" customWidth="1"/>
    <col min="13831" max="13831" width="0" hidden="1" customWidth="1"/>
    <col min="13832" max="13832" width="8.7109375" customWidth="1"/>
    <col min="13833" max="13833" width="27.7109375" customWidth="1"/>
    <col min="13834" max="13834" width="12.140625" customWidth="1"/>
    <col min="13835" max="13874" width="0" hidden="1" customWidth="1"/>
    <col min="14081" max="14081" width="11.85546875" customWidth="1"/>
    <col min="14082" max="14082" width="18.7109375" customWidth="1"/>
    <col min="14083" max="14083" width="10.140625" customWidth="1"/>
    <col min="14084" max="14084" width="9.140625" customWidth="1"/>
    <col min="14085" max="14085" width="12.85546875" customWidth="1"/>
    <col min="14086" max="14086" width="29" customWidth="1"/>
    <col min="14087" max="14087" width="0" hidden="1" customWidth="1"/>
    <col min="14088" max="14088" width="8.7109375" customWidth="1"/>
    <col min="14089" max="14089" width="27.7109375" customWidth="1"/>
    <col min="14090" max="14090" width="12.140625" customWidth="1"/>
    <col min="14091" max="14130" width="0" hidden="1" customWidth="1"/>
    <col min="14337" max="14337" width="11.85546875" customWidth="1"/>
    <col min="14338" max="14338" width="18.7109375" customWidth="1"/>
    <col min="14339" max="14339" width="10.140625" customWidth="1"/>
    <col min="14340" max="14340" width="9.140625" customWidth="1"/>
    <col min="14341" max="14341" width="12.85546875" customWidth="1"/>
    <col min="14342" max="14342" width="29" customWidth="1"/>
    <col min="14343" max="14343" width="0" hidden="1" customWidth="1"/>
    <col min="14344" max="14344" width="8.7109375" customWidth="1"/>
    <col min="14345" max="14345" width="27.7109375" customWidth="1"/>
    <col min="14346" max="14346" width="12.140625" customWidth="1"/>
    <col min="14347" max="14386" width="0" hidden="1" customWidth="1"/>
    <col min="14593" max="14593" width="11.85546875" customWidth="1"/>
    <col min="14594" max="14594" width="18.7109375" customWidth="1"/>
    <col min="14595" max="14595" width="10.140625" customWidth="1"/>
    <col min="14596" max="14596" width="9.140625" customWidth="1"/>
    <col min="14597" max="14597" width="12.85546875" customWidth="1"/>
    <col min="14598" max="14598" width="29" customWidth="1"/>
    <col min="14599" max="14599" width="0" hidden="1" customWidth="1"/>
    <col min="14600" max="14600" width="8.7109375" customWidth="1"/>
    <col min="14601" max="14601" width="27.7109375" customWidth="1"/>
    <col min="14602" max="14602" width="12.140625" customWidth="1"/>
    <col min="14603" max="14642" width="0" hidden="1" customWidth="1"/>
    <col min="14849" max="14849" width="11.85546875" customWidth="1"/>
    <col min="14850" max="14850" width="18.7109375" customWidth="1"/>
    <col min="14851" max="14851" width="10.140625" customWidth="1"/>
    <col min="14852" max="14852" width="9.140625" customWidth="1"/>
    <col min="14853" max="14853" width="12.85546875" customWidth="1"/>
    <col min="14854" max="14854" width="29" customWidth="1"/>
    <col min="14855" max="14855" width="0" hidden="1" customWidth="1"/>
    <col min="14856" max="14856" width="8.7109375" customWidth="1"/>
    <col min="14857" max="14857" width="27.7109375" customWidth="1"/>
    <col min="14858" max="14858" width="12.140625" customWidth="1"/>
    <col min="14859" max="14898" width="0" hidden="1" customWidth="1"/>
    <col min="15105" max="15105" width="11.85546875" customWidth="1"/>
    <col min="15106" max="15106" width="18.7109375" customWidth="1"/>
    <col min="15107" max="15107" width="10.140625" customWidth="1"/>
    <col min="15108" max="15108" width="9.140625" customWidth="1"/>
    <col min="15109" max="15109" width="12.85546875" customWidth="1"/>
    <col min="15110" max="15110" width="29" customWidth="1"/>
    <col min="15111" max="15111" width="0" hidden="1" customWidth="1"/>
    <col min="15112" max="15112" width="8.7109375" customWidth="1"/>
    <col min="15113" max="15113" width="27.7109375" customWidth="1"/>
    <col min="15114" max="15114" width="12.140625" customWidth="1"/>
    <col min="15115" max="15154" width="0" hidden="1" customWidth="1"/>
    <col min="15361" max="15361" width="11.85546875" customWidth="1"/>
    <col min="15362" max="15362" width="18.7109375" customWidth="1"/>
    <col min="15363" max="15363" width="10.140625" customWidth="1"/>
    <col min="15364" max="15364" width="9.140625" customWidth="1"/>
    <col min="15365" max="15365" width="12.85546875" customWidth="1"/>
    <col min="15366" max="15366" width="29" customWidth="1"/>
    <col min="15367" max="15367" width="0" hidden="1" customWidth="1"/>
    <col min="15368" max="15368" width="8.7109375" customWidth="1"/>
    <col min="15369" max="15369" width="27.7109375" customWidth="1"/>
    <col min="15370" max="15370" width="12.140625" customWidth="1"/>
    <col min="15371" max="15410" width="0" hidden="1" customWidth="1"/>
    <col min="15617" max="15617" width="11.85546875" customWidth="1"/>
    <col min="15618" max="15618" width="18.7109375" customWidth="1"/>
    <col min="15619" max="15619" width="10.140625" customWidth="1"/>
    <col min="15620" max="15620" width="9.140625" customWidth="1"/>
    <col min="15621" max="15621" width="12.85546875" customWidth="1"/>
    <col min="15622" max="15622" width="29" customWidth="1"/>
    <col min="15623" max="15623" width="0" hidden="1" customWidth="1"/>
    <col min="15624" max="15624" width="8.7109375" customWidth="1"/>
    <col min="15625" max="15625" width="27.7109375" customWidth="1"/>
    <col min="15626" max="15626" width="12.140625" customWidth="1"/>
    <col min="15627" max="15666" width="0" hidden="1" customWidth="1"/>
    <col min="15873" max="15873" width="11.85546875" customWidth="1"/>
    <col min="15874" max="15874" width="18.7109375" customWidth="1"/>
    <col min="15875" max="15875" width="10.140625" customWidth="1"/>
    <col min="15876" max="15876" width="9.140625" customWidth="1"/>
    <col min="15877" max="15877" width="12.85546875" customWidth="1"/>
    <col min="15878" max="15878" width="29" customWidth="1"/>
    <col min="15879" max="15879" width="0" hidden="1" customWidth="1"/>
    <col min="15880" max="15880" width="8.7109375" customWidth="1"/>
    <col min="15881" max="15881" width="27.7109375" customWidth="1"/>
    <col min="15882" max="15882" width="12.140625" customWidth="1"/>
    <col min="15883" max="15922" width="0" hidden="1" customWidth="1"/>
    <col min="16129" max="16129" width="11.85546875" customWidth="1"/>
    <col min="16130" max="16130" width="18.7109375" customWidth="1"/>
    <col min="16131" max="16131" width="10.140625" customWidth="1"/>
    <col min="16132" max="16132" width="9.140625" customWidth="1"/>
    <col min="16133" max="16133" width="12.85546875" customWidth="1"/>
    <col min="16134" max="16134" width="29" customWidth="1"/>
    <col min="16135" max="16135" width="0" hidden="1" customWidth="1"/>
    <col min="16136" max="16136" width="8.7109375" customWidth="1"/>
    <col min="16137" max="16137" width="27.7109375" customWidth="1"/>
    <col min="16138" max="16138" width="12.140625" customWidth="1"/>
    <col min="16139" max="16178" width="0" hidden="1" customWidth="1"/>
  </cols>
  <sheetData>
    <row r="1" spans="1:51" s="2" customFormat="1" ht="15.75" x14ac:dyDescent="0.25">
      <c r="A1" s="36" t="s">
        <v>0</v>
      </c>
      <c r="B1" s="37"/>
      <c r="C1" s="37"/>
      <c r="D1" s="37"/>
      <c r="E1" s="37"/>
      <c r="F1" s="37"/>
      <c r="G1" s="37"/>
      <c r="H1" s="37"/>
      <c r="I1" s="37"/>
      <c r="J1" s="3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39" t="s">
        <v>1</v>
      </c>
      <c r="B2" s="40"/>
      <c r="C2" s="40"/>
      <c r="D2" s="40"/>
      <c r="E2" s="40"/>
      <c r="F2" s="40"/>
      <c r="G2" s="40"/>
      <c r="H2" s="40"/>
      <c r="I2" s="40"/>
      <c r="J2" s="4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39" t="s">
        <v>2</v>
      </c>
      <c r="B3" s="40"/>
      <c r="C3" s="40"/>
      <c r="D3" s="40"/>
      <c r="E3" s="40"/>
      <c r="F3" s="40"/>
      <c r="G3" s="40"/>
      <c r="H3" s="40"/>
      <c r="I3" s="40"/>
      <c r="J3" s="4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39" t="s">
        <v>28</v>
      </c>
      <c r="B4" s="40"/>
      <c r="C4" s="40"/>
      <c r="D4" s="40"/>
      <c r="E4" s="40"/>
      <c r="F4" s="40"/>
      <c r="G4" s="40"/>
      <c r="H4" s="40"/>
      <c r="I4" s="40"/>
      <c r="J4" s="4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42" t="s">
        <v>38</v>
      </c>
      <c r="B5" s="43"/>
      <c r="C5" s="43"/>
      <c r="D5" s="43"/>
      <c r="E5" s="43"/>
      <c r="F5" s="43"/>
      <c r="G5" s="43"/>
      <c r="H5" s="43"/>
      <c r="I5" s="43"/>
      <c r="J5" s="4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42" t="s">
        <v>3</v>
      </c>
      <c r="B6" s="43"/>
      <c r="C6" s="43"/>
      <c r="D6" s="43"/>
      <c r="E6" s="43"/>
      <c r="F6" s="43"/>
      <c r="G6" s="43"/>
      <c r="H6" s="43"/>
      <c r="I6" s="43"/>
      <c r="J6" s="4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45">
        <v>42035</v>
      </c>
      <c r="B7" s="46"/>
      <c r="C7" s="46"/>
      <c r="D7" s="46"/>
      <c r="E7" s="46"/>
      <c r="F7" s="46"/>
      <c r="G7" s="46"/>
      <c r="H7" s="46"/>
      <c r="I7" s="46"/>
      <c r="J7" s="4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42" t="s">
        <v>4</v>
      </c>
      <c r="B8" s="43"/>
      <c r="C8" s="43"/>
      <c r="D8" s="43"/>
      <c r="E8" s="43"/>
      <c r="F8" s="43"/>
      <c r="G8" s="43"/>
      <c r="H8" s="43"/>
      <c r="I8" s="43"/>
      <c r="J8" s="4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23" t="s">
        <v>5</v>
      </c>
      <c r="B9" s="23" t="s">
        <v>6</v>
      </c>
      <c r="C9" s="23" t="s">
        <v>7</v>
      </c>
      <c r="D9" s="23" t="s">
        <v>8</v>
      </c>
      <c r="E9" s="23" t="s">
        <v>9</v>
      </c>
      <c r="F9" s="48" t="s">
        <v>10</v>
      </c>
      <c r="G9" s="49"/>
      <c r="H9" s="23" t="s">
        <v>11</v>
      </c>
      <c r="I9" s="23" t="s">
        <v>12</v>
      </c>
      <c r="J9" s="24"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20.100000000000001" customHeight="1" x14ac:dyDescent="0.25">
      <c r="A10" s="25" t="s">
        <v>33</v>
      </c>
      <c r="B10" s="26" t="s">
        <v>34</v>
      </c>
      <c r="C10" s="27">
        <v>75</v>
      </c>
      <c r="D10" s="28" t="str">
        <f t="shared" ref="D10:D29" si="0">IF(H10=" "," ",N10)</f>
        <v xml:space="preserve"> </v>
      </c>
      <c r="E10" s="29">
        <v>238</v>
      </c>
      <c r="F10" s="35" t="s">
        <v>32</v>
      </c>
      <c r="G10" s="35"/>
      <c r="H10" s="30" t="s">
        <v>15</v>
      </c>
      <c r="I10" s="5" t="str">
        <f>IF(C10=0," ",IF(H10=0," ",IF(H10="GR",AP10,AL10)))</f>
        <v xml:space="preserve"> </v>
      </c>
      <c r="J10" s="31">
        <f>IF(C10=0," ",IF(H10=0," ",O10))</f>
        <v>3.1733333333333333</v>
      </c>
      <c r="K10" s="6"/>
      <c r="L10" s="6" t="s">
        <v>16</v>
      </c>
      <c r="M10" s="7">
        <f>IF(H10&lt;90,0,IF(H10&lt;=100,4,0))</f>
        <v>0</v>
      </c>
      <c r="N10" s="8">
        <f>IF(H10=" ",C10,(C10+15))</f>
        <v>75</v>
      </c>
      <c r="O10" s="8">
        <f>IF(H10="BAŞARILI",(E10/N10),IF(H10&gt;0,(((AK10*15)+E10)/N10),E10))</f>
        <v>3.1733333333333333</v>
      </c>
      <c r="P10" s="9">
        <v>3.5</v>
      </c>
      <c r="Q10" s="9" t="s">
        <v>17</v>
      </c>
      <c r="R10" s="10">
        <f>IF(H10&lt;85,0,IF(H10&lt;=89,3.5,0))</f>
        <v>0</v>
      </c>
      <c r="S10" s="9">
        <v>3</v>
      </c>
      <c r="T10" s="9" t="s">
        <v>18</v>
      </c>
      <c r="U10" s="10">
        <f>IF(H10&lt;80,0,IF(H10&lt;=84,3,0))</f>
        <v>0</v>
      </c>
      <c r="V10" s="9">
        <v>2.5</v>
      </c>
      <c r="W10" s="9" t="s">
        <v>19</v>
      </c>
      <c r="X10" s="10">
        <f>IF(H10&lt;75,0,IF(H10&lt;=79,2.5,0))</f>
        <v>0</v>
      </c>
      <c r="Y10" s="9">
        <v>2</v>
      </c>
      <c r="Z10" s="9" t="s">
        <v>20</v>
      </c>
      <c r="AA10" s="10">
        <f>IF(H10&lt;65,0,IF(H10&lt;=74,2,0))</f>
        <v>0</v>
      </c>
      <c r="AB10" s="9">
        <v>1.5</v>
      </c>
      <c r="AC10" s="9" t="s">
        <v>21</v>
      </c>
      <c r="AD10" s="10">
        <f>IF(H10&lt;58,0,IF(H10&lt;=64,1.5,0))</f>
        <v>0</v>
      </c>
      <c r="AE10" s="9">
        <v>1</v>
      </c>
      <c r="AF10" s="9" t="s">
        <v>22</v>
      </c>
      <c r="AG10" s="10">
        <f>IF(H10&lt;50,0,IF(H10&lt;=57,1,0))</f>
        <v>0</v>
      </c>
      <c r="AH10" s="9">
        <v>0</v>
      </c>
      <c r="AI10" s="9" t="s">
        <v>23</v>
      </c>
      <c r="AJ10" s="10">
        <f>IF(H10&lt;0,0,IF(H10&lt;=49,0,0))</f>
        <v>0</v>
      </c>
      <c r="AK10" s="10">
        <f>SUM(R10,U10,X10,AA10,AD10,AG10,AJ10,M10)</f>
        <v>0</v>
      </c>
      <c r="AL10" s="11" t="str">
        <f>IF(H10=" "," ",IF(AK10&lt;2,"GİREMEZ(AKTS)",IF(N10&lt;89,"GİREMEZ(AKTS)",IF(O10&gt;=AM10,"YETERLİ","GİREMEZ(ORTALAMA)"))))</f>
        <v xml:space="preserve"> </v>
      </c>
      <c r="AM10" s="10">
        <f>IF(LEFT(A10,1)="0",2,2.5)</f>
        <v>2.5</v>
      </c>
      <c r="AN10" s="10"/>
      <c r="AO10" s="12"/>
      <c r="AP10" s="12" t="s">
        <v>24</v>
      </c>
      <c r="AQ10" s="12"/>
      <c r="AR10" s="13"/>
      <c r="AS10" s="13"/>
      <c r="AT10" s="13"/>
      <c r="AU10" s="13"/>
      <c r="AV10" s="13"/>
      <c r="AW10" s="13"/>
      <c r="AX10" s="13"/>
      <c r="AY10" s="1"/>
    </row>
    <row r="11" spans="1:51" ht="15.75" x14ac:dyDescent="0.25">
      <c r="A11" s="25" t="s">
        <v>29</v>
      </c>
      <c r="B11" s="26" t="s">
        <v>30</v>
      </c>
      <c r="C11" s="27">
        <v>75</v>
      </c>
      <c r="D11" s="28" t="str">
        <f t="shared" si="0"/>
        <v xml:space="preserve"> </v>
      </c>
      <c r="E11" s="32">
        <v>223.5</v>
      </c>
      <c r="F11" s="35" t="s">
        <v>31</v>
      </c>
      <c r="G11" s="35"/>
      <c r="H11" s="28" t="s">
        <v>15</v>
      </c>
      <c r="I11" s="5" t="str">
        <f t="shared" ref="I11:I29" si="1">IF(C11=0," ",IF(H11=0," ",IF(H11="GR",AP11,AL11)))</f>
        <v xml:space="preserve"> </v>
      </c>
      <c r="J11" s="31">
        <f t="shared" ref="J11:J29" si="2">IF(C11=0," ",IF(H11=0," ",O11))</f>
        <v>2.98</v>
      </c>
      <c r="K11" s="6"/>
      <c r="L11" s="6" t="s">
        <v>16</v>
      </c>
      <c r="M11" s="7">
        <f t="shared" ref="M11:M40" si="3">IF(H11&lt;90,0,IF(H11&lt;=100,4,0))</f>
        <v>0</v>
      </c>
      <c r="N11" s="8">
        <f t="shared" ref="N11:N40" si="4">IF(H11=" ",C11,(C11+15))</f>
        <v>75</v>
      </c>
      <c r="O11" s="8">
        <f t="shared" ref="O11:O40" si="5">IF(H11="BAŞARILI",(E11/N11),IF(H11&gt;0,(((AK11*15)+E11)/N11),E11))</f>
        <v>2.98</v>
      </c>
      <c r="P11" s="9">
        <v>3.5</v>
      </c>
      <c r="Q11" s="9" t="s">
        <v>17</v>
      </c>
      <c r="R11" s="10">
        <f t="shared" ref="R11:R40" si="6">IF(H11&lt;85,0,IF(H11&lt;=89,3.5,0))</f>
        <v>0</v>
      </c>
      <c r="S11" s="9">
        <v>3</v>
      </c>
      <c r="T11" s="9" t="s">
        <v>18</v>
      </c>
      <c r="U11" s="10">
        <f t="shared" ref="U11:U40" si="7">IF(H11&lt;80,0,IF(H11&lt;=84,3,0))</f>
        <v>0</v>
      </c>
      <c r="V11" s="9">
        <v>2.5</v>
      </c>
      <c r="W11" s="9" t="s">
        <v>19</v>
      </c>
      <c r="X11" s="10">
        <f t="shared" ref="X11:X40" si="8">IF(H11&lt;75,0,IF(H11&lt;=79,2.5,0))</f>
        <v>0</v>
      </c>
      <c r="Y11" s="9">
        <v>2</v>
      </c>
      <c r="Z11" s="9" t="s">
        <v>20</v>
      </c>
      <c r="AA11" s="10">
        <f t="shared" ref="AA11:AA40" si="9">IF(H11&lt;65,0,IF(H11&lt;=74,2,0))</f>
        <v>0</v>
      </c>
      <c r="AB11" s="9">
        <v>1.5</v>
      </c>
      <c r="AC11" s="9" t="s">
        <v>21</v>
      </c>
      <c r="AD11" s="10">
        <f t="shared" ref="AD11:AD40" si="10">IF(H11&lt;58,0,IF(H11&lt;=64,1.5,0))</f>
        <v>0</v>
      </c>
      <c r="AE11" s="9">
        <v>1</v>
      </c>
      <c r="AF11" s="9" t="s">
        <v>22</v>
      </c>
      <c r="AG11" s="10">
        <f t="shared" ref="AG11:AG40" si="11">IF(H11&lt;50,0,IF(H11&lt;=57,1,0))</f>
        <v>0</v>
      </c>
      <c r="AH11" s="9">
        <v>0</v>
      </c>
      <c r="AI11" s="9" t="s">
        <v>23</v>
      </c>
      <c r="AJ11" s="10">
        <f t="shared" ref="AJ11:AJ40" si="12">IF(H11&lt;0,0,IF(H11&lt;=49,0,0))</f>
        <v>0</v>
      </c>
      <c r="AK11" s="10">
        <f t="shared" ref="AK11:AK40" si="13">SUM(R11,U11,X11,AA11,AD11,AG11,AJ11,M11)</f>
        <v>0</v>
      </c>
      <c r="AL11" s="11" t="str">
        <f t="shared" ref="AL11:AL40" si="14">IF(H11=" "," ",IF(AK11&lt;2,"GİREMEZ(AKTS)",IF(N11&lt;89,"GİREMEZ(AKTS)",IF(O11&gt;=AM11,"YETERLİ","GİREMEZ(ORTALAMA)"))))</f>
        <v xml:space="preserve"> </v>
      </c>
      <c r="AM11" s="10">
        <f t="shared" ref="AM11:AM40" si="15">IF(LEFT(A11,1)="0",2,2.5)</f>
        <v>2.5</v>
      </c>
      <c r="AP11" s="12" t="s">
        <v>24</v>
      </c>
    </row>
    <row r="12" spans="1:51" ht="15.75" x14ac:dyDescent="0.25">
      <c r="A12" s="25" t="s">
        <v>37</v>
      </c>
      <c r="B12" s="26" t="s">
        <v>36</v>
      </c>
      <c r="C12" s="27">
        <v>75</v>
      </c>
      <c r="D12" s="28" t="str">
        <f t="shared" si="0"/>
        <v xml:space="preserve"> </v>
      </c>
      <c r="E12" s="32">
        <v>176</v>
      </c>
      <c r="F12" s="35" t="s">
        <v>35</v>
      </c>
      <c r="G12" s="35"/>
      <c r="H12" s="28" t="s">
        <v>15</v>
      </c>
      <c r="I12" s="5" t="str">
        <f t="shared" si="1"/>
        <v xml:space="preserve"> </v>
      </c>
      <c r="J12" s="31">
        <f t="shared" si="2"/>
        <v>2.3466666666666667</v>
      </c>
      <c r="K12" s="6"/>
      <c r="L12" s="6" t="s">
        <v>16</v>
      </c>
      <c r="M12" s="7">
        <f t="shared" si="3"/>
        <v>0</v>
      </c>
      <c r="N12" s="8">
        <f t="shared" si="4"/>
        <v>75</v>
      </c>
      <c r="O12" s="8">
        <f t="shared" si="5"/>
        <v>2.3466666666666667</v>
      </c>
      <c r="P12" s="9">
        <v>3.5</v>
      </c>
      <c r="Q12" s="9" t="s">
        <v>17</v>
      </c>
      <c r="R12" s="10">
        <f t="shared" si="6"/>
        <v>0</v>
      </c>
      <c r="S12" s="9">
        <v>3</v>
      </c>
      <c r="T12" s="9" t="s">
        <v>18</v>
      </c>
      <c r="U12" s="10">
        <f t="shared" si="7"/>
        <v>0</v>
      </c>
      <c r="V12" s="9">
        <v>2.5</v>
      </c>
      <c r="W12" s="9" t="s">
        <v>19</v>
      </c>
      <c r="X12" s="10">
        <f t="shared" si="8"/>
        <v>0</v>
      </c>
      <c r="Y12" s="9">
        <v>2</v>
      </c>
      <c r="Z12" s="9" t="s">
        <v>20</v>
      </c>
      <c r="AA12" s="10">
        <f t="shared" si="9"/>
        <v>0</v>
      </c>
      <c r="AB12" s="9">
        <v>1.5</v>
      </c>
      <c r="AC12" s="9" t="s">
        <v>21</v>
      </c>
      <c r="AD12" s="10">
        <f t="shared" si="10"/>
        <v>0</v>
      </c>
      <c r="AE12" s="9">
        <v>1</v>
      </c>
      <c r="AF12" s="9" t="s">
        <v>22</v>
      </c>
      <c r="AG12" s="10">
        <f t="shared" si="11"/>
        <v>0</v>
      </c>
      <c r="AH12" s="9">
        <v>0</v>
      </c>
      <c r="AI12" s="9" t="s">
        <v>23</v>
      </c>
      <c r="AJ12" s="10">
        <f t="shared" si="12"/>
        <v>0</v>
      </c>
      <c r="AK12" s="10">
        <f t="shared" si="13"/>
        <v>0</v>
      </c>
      <c r="AL12" s="11" t="str">
        <f t="shared" si="14"/>
        <v xml:space="preserve"> </v>
      </c>
      <c r="AM12" s="10">
        <f t="shared" si="15"/>
        <v>2.5</v>
      </c>
      <c r="AP12" s="12" t="s">
        <v>24</v>
      </c>
    </row>
    <row r="13" spans="1:51" ht="15.75" x14ac:dyDescent="0.25">
      <c r="A13" s="25"/>
      <c r="B13" s="26"/>
      <c r="C13" s="27"/>
      <c r="D13" s="28" t="str">
        <f t="shared" si="0"/>
        <v xml:space="preserve"> </v>
      </c>
      <c r="E13" s="32"/>
      <c r="F13" s="35"/>
      <c r="G13" s="35"/>
      <c r="H13" s="28" t="s">
        <v>15</v>
      </c>
      <c r="I13" s="5" t="str">
        <f t="shared" si="1"/>
        <v xml:space="preserve"> </v>
      </c>
      <c r="J13" s="31" t="str">
        <f t="shared" si="2"/>
        <v xml:space="preserve"> </v>
      </c>
      <c r="K13" s="6"/>
      <c r="L13" s="6" t="s">
        <v>16</v>
      </c>
      <c r="M13" s="7">
        <f t="shared" si="3"/>
        <v>0</v>
      </c>
      <c r="N13" s="8">
        <f t="shared" si="4"/>
        <v>0</v>
      </c>
      <c r="O13" s="8" t="e">
        <f t="shared" si="5"/>
        <v>#DIV/0!</v>
      </c>
      <c r="P13" s="9">
        <v>3.5</v>
      </c>
      <c r="Q13" s="9" t="s">
        <v>17</v>
      </c>
      <c r="R13" s="10">
        <f t="shared" si="6"/>
        <v>0</v>
      </c>
      <c r="S13" s="9">
        <v>3</v>
      </c>
      <c r="T13" s="9" t="s">
        <v>18</v>
      </c>
      <c r="U13" s="10">
        <f t="shared" si="7"/>
        <v>0</v>
      </c>
      <c r="V13" s="9">
        <v>2.5</v>
      </c>
      <c r="W13" s="9" t="s">
        <v>19</v>
      </c>
      <c r="X13" s="10">
        <f t="shared" si="8"/>
        <v>0</v>
      </c>
      <c r="Y13" s="9">
        <v>2</v>
      </c>
      <c r="Z13" s="9" t="s">
        <v>20</v>
      </c>
      <c r="AA13" s="10">
        <f t="shared" si="9"/>
        <v>0</v>
      </c>
      <c r="AB13" s="9">
        <v>1.5</v>
      </c>
      <c r="AC13" s="9" t="s">
        <v>21</v>
      </c>
      <c r="AD13" s="10">
        <f t="shared" si="10"/>
        <v>0</v>
      </c>
      <c r="AE13" s="9">
        <v>1</v>
      </c>
      <c r="AF13" s="9" t="s">
        <v>22</v>
      </c>
      <c r="AG13" s="10">
        <f t="shared" si="11"/>
        <v>0</v>
      </c>
      <c r="AH13" s="9">
        <v>0</v>
      </c>
      <c r="AI13" s="9" t="s">
        <v>23</v>
      </c>
      <c r="AJ13" s="10">
        <f t="shared" si="12"/>
        <v>0</v>
      </c>
      <c r="AK13" s="10">
        <f t="shared" si="13"/>
        <v>0</v>
      </c>
      <c r="AL13" s="11" t="str">
        <f t="shared" si="14"/>
        <v xml:space="preserve"> </v>
      </c>
      <c r="AM13" s="10">
        <f t="shared" si="15"/>
        <v>2.5</v>
      </c>
      <c r="AP13" s="12" t="s">
        <v>24</v>
      </c>
    </row>
    <row r="14" spans="1:51" ht="15.75" x14ac:dyDescent="0.25">
      <c r="A14" s="25"/>
      <c r="B14" s="26"/>
      <c r="C14" s="27"/>
      <c r="D14" s="28" t="str">
        <f t="shared" si="0"/>
        <v xml:space="preserve"> </v>
      </c>
      <c r="E14" s="32"/>
      <c r="F14" s="50"/>
      <c r="G14" s="50"/>
      <c r="H14" s="28" t="s">
        <v>15</v>
      </c>
      <c r="I14" s="5" t="str">
        <f t="shared" si="1"/>
        <v xml:space="preserve"> </v>
      </c>
      <c r="J14" s="31" t="str">
        <f t="shared" si="2"/>
        <v xml:space="preserve"> </v>
      </c>
      <c r="K14" s="6"/>
      <c r="L14" s="6" t="s">
        <v>16</v>
      </c>
      <c r="M14" s="7">
        <f t="shared" si="3"/>
        <v>0</v>
      </c>
      <c r="N14" s="8">
        <f t="shared" si="4"/>
        <v>0</v>
      </c>
      <c r="O14" s="8" t="e">
        <f t="shared" si="5"/>
        <v>#DIV/0!</v>
      </c>
      <c r="P14" s="9">
        <v>3.5</v>
      </c>
      <c r="Q14" s="9" t="s">
        <v>17</v>
      </c>
      <c r="R14" s="10">
        <f t="shared" si="6"/>
        <v>0</v>
      </c>
      <c r="S14" s="9">
        <v>3</v>
      </c>
      <c r="T14" s="9" t="s">
        <v>18</v>
      </c>
      <c r="U14" s="10">
        <f t="shared" si="7"/>
        <v>0</v>
      </c>
      <c r="V14" s="9">
        <v>2.5</v>
      </c>
      <c r="W14" s="9" t="s">
        <v>19</v>
      </c>
      <c r="X14" s="10">
        <f t="shared" si="8"/>
        <v>0</v>
      </c>
      <c r="Y14" s="9">
        <v>2</v>
      </c>
      <c r="Z14" s="9" t="s">
        <v>20</v>
      </c>
      <c r="AA14" s="10">
        <f t="shared" si="9"/>
        <v>0</v>
      </c>
      <c r="AB14" s="9">
        <v>1.5</v>
      </c>
      <c r="AC14" s="9" t="s">
        <v>21</v>
      </c>
      <c r="AD14" s="10">
        <f t="shared" si="10"/>
        <v>0</v>
      </c>
      <c r="AE14" s="9">
        <v>1</v>
      </c>
      <c r="AF14" s="9" t="s">
        <v>22</v>
      </c>
      <c r="AG14" s="10">
        <f t="shared" si="11"/>
        <v>0</v>
      </c>
      <c r="AH14" s="9">
        <v>0</v>
      </c>
      <c r="AI14" s="9" t="s">
        <v>23</v>
      </c>
      <c r="AJ14" s="10">
        <f t="shared" si="12"/>
        <v>0</v>
      </c>
      <c r="AK14" s="10">
        <f t="shared" si="13"/>
        <v>0</v>
      </c>
      <c r="AL14" s="11" t="str">
        <f t="shared" si="14"/>
        <v xml:space="preserve"> </v>
      </c>
      <c r="AM14" s="10">
        <f t="shared" si="15"/>
        <v>2.5</v>
      </c>
      <c r="AP14" s="12" t="s">
        <v>24</v>
      </c>
    </row>
    <row r="15" spans="1:51" ht="15.75" x14ac:dyDescent="0.25">
      <c r="A15" s="25"/>
      <c r="B15" s="26"/>
      <c r="C15" s="27"/>
      <c r="D15" s="28" t="str">
        <f t="shared" si="0"/>
        <v xml:space="preserve"> </v>
      </c>
      <c r="E15" s="32"/>
      <c r="F15" s="50"/>
      <c r="G15" s="50"/>
      <c r="H15" s="28" t="s">
        <v>15</v>
      </c>
      <c r="I15" s="5" t="str">
        <f t="shared" si="1"/>
        <v xml:space="preserve"> </v>
      </c>
      <c r="J15" s="31" t="str">
        <f t="shared" si="2"/>
        <v xml:space="preserve"> </v>
      </c>
      <c r="K15" s="6"/>
      <c r="L15" s="6" t="s">
        <v>16</v>
      </c>
      <c r="M15" s="7">
        <f t="shared" si="3"/>
        <v>0</v>
      </c>
      <c r="N15" s="8">
        <f t="shared" si="4"/>
        <v>0</v>
      </c>
      <c r="O15" s="8" t="e">
        <f t="shared" si="5"/>
        <v>#DIV/0!</v>
      </c>
      <c r="P15" s="9">
        <v>3.5</v>
      </c>
      <c r="Q15" s="9" t="s">
        <v>17</v>
      </c>
      <c r="R15" s="10">
        <f t="shared" si="6"/>
        <v>0</v>
      </c>
      <c r="S15" s="9">
        <v>3</v>
      </c>
      <c r="T15" s="9" t="s">
        <v>18</v>
      </c>
      <c r="U15" s="10">
        <f t="shared" si="7"/>
        <v>0</v>
      </c>
      <c r="V15" s="9">
        <v>2.5</v>
      </c>
      <c r="W15" s="9" t="s">
        <v>19</v>
      </c>
      <c r="X15" s="10">
        <f t="shared" si="8"/>
        <v>0</v>
      </c>
      <c r="Y15" s="9">
        <v>2</v>
      </c>
      <c r="Z15" s="9" t="s">
        <v>20</v>
      </c>
      <c r="AA15" s="10">
        <f t="shared" si="9"/>
        <v>0</v>
      </c>
      <c r="AB15" s="9">
        <v>1.5</v>
      </c>
      <c r="AC15" s="9" t="s">
        <v>21</v>
      </c>
      <c r="AD15" s="10">
        <f t="shared" si="10"/>
        <v>0</v>
      </c>
      <c r="AE15" s="9">
        <v>1</v>
      </c>
      <c r="AF15" s="9" t="s">
        <v>22</v>
      </c>
      <c r="AG15" s="10">
        <f t="shared" si="11"/>
        <v>0</v>
      </c>
      <c r="AH15" s="9">
        <v>0</v>
      </c>
      <c r="AI15" s="9" t="s">
        <v>23</v>
      </c>
      <c r="AJ15" s="10">
        <f t="shared" si="12"/>
        <v>0</v>
      </c>
      <c r="AK15" s="10">
        <f t="shared" si="13"/>
        <v>0</v>
      </c>
      <c r="AL15" s="11" t="str">
        <f t="shared" si="14"/>
        <v xml:space="preserve"> </v>
      </c>
      <c r="AM15" s="10">
        <f t="shared" si="15"/>
        <v>2.5</v>
      </c>
      <c r="AP15" s="12" t="s">
        <v>24</v>
      </c>
    </row>
    <row r="16" spans="1:51" ht="15.75" x14ac:dyDescent="0.25">
      <c r="A16" s="25"/>
      <c r="B16" s="26"/>
      <c r="C16" s="27"/>
      <c r="D16" s="28" t="str">
        <f t="shared" si="0"/>
        <v xml:space="preserve"> </v>
      </c>
      <c r="E16" s="32"/>
      <c r="F16" s="50"/>
      <c r="G16" s="50"/>
      <c r="H16" s="28" t="s">
        <v>15</v>
      </c>
      <c r="I16" s="5" t="str">
        <f t="shared" si="1"/>
        <v xml:space="preserve"> </v>
      </c>
      <c r="J16" s="31" t="str">
        <f t="shared" si="2"/>
        <v xml:space="preserve"> </v>
      </c>
      <c r="K16" s="6"/>
      <c r="L16" s="6" t="s">
        <v>16</v>
      </c>
      <c r="M16" s="7">
        <f t="shared" si="3"/>
        <v>0</v>
      </c>
      <c r="N16" s="8">
        <f t="shared" si="4"/>
        <v>0</v>
      </c>
      <c r="O16" s="8" t="e">
        <f t="shared" si="5"/>
        <v>#DIV/0!</v>
      </c>
      <c r="P16" s="9">
        <v>3.5</v>
      </c>
      <c r="Q16" s="9" t="s">
        <v>17</v>
      </c>
      <c r="R16" s="10">
        <f t="shared" si="6"/>
        <v>0</v>
      </c>
      <c r="S16" s="9">
        <v>3</v>
      </c>
      <c r="T16" s="9" t="s">
        <v>18</v>
      </c>
      <c r="U16" s="10">
        <f t="shared" si="7"/>
        <v>0</v>
      </c>
      <c r="V16" s="9">
        <v>2.5</v>
      </c>
      <c r="W16" s="9" t="s">
        <v>19</v>
      </c>
      <c r="X16" s="10">
        <f t="shared" si="8"/>
        <v>0</v>
      </c>
      <c r="Y16" s="9">
        <v>2</v>
      </c>
      <c r="Z16" s="9" t="s">
        <v>20</v>
      </c>
      <c r="AA16" s="10">
        <f t="shared" si="9"/>
        <v>0</v>
      </c>
      <c r="AB16" s="9">
        <v>1.5</v>
      </c>
      <c r="AC16" s="9" t="s">
        <v>21</v>
      </c>
      <c r="AD16" s="10">
        <f t="shared" si="10"/>
        <v>0</v>
      </c>
      <c r="AE16" s="9">
        <v>1</v>
      </c>
      <c r="AF16" s="9" t="s">
        <v>22</v>
      </c>
      <c r="AG16" s="10">
        <f t="shared" si="11"/>
        <v>0</v>
      </c>
      <c r="AH16" s="9">
        <v>0</v>
      </c>
      <c r="AI16" s="9" t="s">
        <v>23</v>
      </c>
      <c r="AJ16" s="10">
        <f t="shared" si="12"/>
        <v>0</v>
      </c>
      <c r="AK16" s="10">
        <f t="shared" si="13"/>
        <v>0</v>
      </c>
      <c r="AL16" s="11" t="str">
        <f t="shared" si="14"/>
        <v xml:space="preserve"> </v>
      </c>
      <c r="AM16" s="10">
        <f t="shared" si="15"/>
        <v>2.5</v>
      </c>
      <c r="AP16" s="12" t="s">
        <v>24</v>
      </c>
    </row>
    <row r="17" spans="1:42" ht="15.75" x14ac:dyDescent="0.25">
      <c r="A17" s="25"/>
      <c r="B17" s="26"/>
      <c r="C17" s="27"/>
      <c r="D17" s="28" t="str">
        <f t="shared" si="0"/>
        <v xml:space="preserve"> </v>
      </c>
      <c r="E17" s="32"/>
      <c r="F17" s="50"/>
      <c r="G17" s="50"/>
      <c r="H17" s="28" t="s">
        <v>15</v>
      </c>
      <c r="I17" s="5" t="str">
        <f t="shared" si="1"/>
        <v xml:space="preserve"> </v>
      </c>
      <c r="J17" s="31" t="str">
        <f t="shared" si="2"/>
        <v xml:space="preserve"> </v>
      </c>
      <c r="K17" s="6"/>
      <c r="L17" s="6" t="s">
        <v>16</v>
      </c>
      <c r="M17" s="7">
        <f t="shared" si="3"/>
        <v>0</v>
      </c>
      <c r="N17" s="8">
        <f t="shared" si="4"/>
        <v>0</v>
      </c>
      <c r="O17" s="8" t="e">
        <f t="shared" si="5"/>
        <v>#DIV/0!</v>
      </c>
      <c r="P17" s="9">
        <v>3.5</v>
      </c>
      <c r="Q17" s="9" t="s">
        <v>17</v>
      </c>
      <c r="R17" s="10">
        <f t="shared" si="6"/>
        <v>0</v>
      </c>
      <c r="S17" s="9">
        <v>3</v>
      </c>
      <c r="T17" s="9" t="s">
        <v>18</v>
      </c>
      <c r="U17" s="10">
        <f t="shared" si="7"/>
        <v>0</v>
      </c>
      <c r="V17" s="9">
        <v>2.5</v>
      </c>
      <c r="W17" s="9" t="s">
        <v>19</v>
      </c>
      <c r="X17" s="10">
        <f t="shared" si="8"/>
        <v>0</v>
      </c>
      <c r="Y17" s="9">
        <v>2</v>
      </c>
      <c r="Z17" s="9" t="s">
        <v>20</v>
      </c>
      <c r="AA17" s="10">
        <f t="shared" si="9"/>
        <v>0</v>
      </c>
      <c r="AB17" s="9">
        <v>1.5</v>
      </c>
      <c r="AC17" s="9" t="s">
        <v>21</v>
      </c>
      <c r="AD17" s="10">
        <f t="shared" si="10"/>
        <v>0</v>
      </c>
      <c r="AE17" s="9">
        <v>1</v>
      </c>
      <c r="AF17" s="9" t="s">
        <v>22</v>
      </c>
      <c r="AG17" s="10">
        <f t="shared" si="11"/>
        <v>0</v>
      </c>
      <c r="AH17" s="9">
        <v>0</v>
      </c>
      <c r="AI17" s="9" t="s">
        <v>23</v>
      </c>
      <c r="AJ17" s="10">
        <f t="shared" si="12"/>
        <v>0</v>
      </c>
      <c r="AK17" s="10">
        <f t="shared" si="13"/>
        <v>0</v>
      </c>
      <c r="AL17" s="11" t="str">
        <f t="shared" si="14"/>
        <v xml:space="preserve"> </v>
      </c>
      <c r="AM17" s="10">
        <f t="shared" si="15"/>
        <v>2.5</v>
      </c>
      <c r="AP17" s="12" t="s">
        <v>24</v>
      </c>
    </row>
    <row r="18" spans="1:42" ht="15.75" x14ac:dyDescent="0.25">
      <c r="A18" s="25"/>
      <c r="B18" s="26"/>
      <c r="C18" s="27"/>
      <c r="D18" s="28" t="str">
        <f t="shared" si="0"/>
        <v xml:space="preserve"> </v>
      </c>
      <c r="E18" s="32"/>
      <c r="F18" s="50"/>
      <c r="G18" s="50"/>
      <c r="H18" s="28" t="s">
        <v>15</v>
      </c>
      <c r="I18" s="5" t="str">
        <f t="shared" si="1"/>
        <v xml:space="preserve"> </v>
      </c>
      <c r="J18" s="31" t="str">
        <f t="shared" si="2"/>
        <v xml:space="preserve"> </v>
      </c>
      <c r="K18" s="6"/>
      <c r="L18" s="6" t="s">
        <v>16</v>
      </c>
      <c r="M18" s="7">
        <f t="shared" si="3"/>
        <v>0</v>
      </c>
      <c r="N18" s="8">
        <f t="shared" si="4"/>
        <v>0</v>
      </c>
      <c r="O18" s="8" t="e">
        <f t="shared" si="5"/>
        <v>#DIV/0!</v>
      </c>
      <c r="P18" s="9">
        <v>3.5</v>
      </c>
      <c r="Q18" s="9" t="s">
        <v>17</v>
      </c>
      <c r="R18" s="10">
        <f t="shared" si="6"/>
        <v>0</v>
      </c>
      <c r="S18" s="9">
        <v>3</v>
      </c>
      <c r="T18" s="9" t="s">
        <v>18</v>
      </c>
      <c r="U18" s="10">
        <f t="shared" si="7"/>
        <v>0</v>
      </c>
      <c r="V18" s="9">
        <v>2.5</v>
      </c>
      <c r="W18" s="9" t="s">
        <v>19</v>
      </c>
      <c r="X18" s="10">
        <f t="shared" si="8"/>
        <v>0</v>
      </c>
      <c r="Y18" s="9">
        <v>2</v>
      </c>
      <c r="Z18" s="9" t="s">
        <v>20</v>
      </c>
      <c r="AA18" s="10">
        <f t="shared" si="9"/>
        <v>0</v>
      </c>
      <c r="AB18" s="9">
        <v>1.5</v>
      </c>
      <c r="AC18" s="9" t="s">
        <v>21</v>
      </c>
      <c r="AD18" s="10">
        <f t="shared" si="10"/>
        <v>0</v>
      </c>
      <c r="AE18" s="9">
        <v>1</v>
      </c>
      <c r="AF18" s="9" t="s">
        <v>22</v>
      </c>
      <c r="AG18" s="10">
        <f t="shared" si="11"/>
        <v>0</v>
      </c>
      <c r="AH18" s="9">
        <v>0</v>
      </c>
      <c r="AI18" s="9" t="s">
        <v>23</v>
      </c>
      <c r="AJ18" s="10">
        <f t="shared" si="12"/>
        <v>0</v>
      </c>
      <c r="AK18" s="10">
        <f t="shared" si="13"/>
        <v>0</v>
      </c>
      <c r="AL18" s="11" t="str">
        <f t="shared" si="14"/>
        <v xml:space="preserve"> </v>
      </c>
      <c r="AM18" s="10">
        <f t="shared" si="15"/>
        <v>2.5</v>
      </c>
      <c r="AP18" s="12" t="s">
        <v>24</v>
      </c>
    </row>
    <row r="19" spans="1:42" ht="15.75" x14ac:dyDescent="0.25">
      <c r="A19" s="25"/>
      <c r="B19" s="26"/>
      <c r="C19" s="27"/>
      <c r="D19" s="28" t="str">
        <f t="shared" si="0"/>
        <v xml:space="preserve"> </v>
      </c>
      <c r="E19" s="32"/>
      <c r="F19" s="50"/>
      <c r="G19" s="50"/>
      <c r="H19" s="28" t="s">
        <v>15</v>
      </c>
      <c r="I19" s="5" t="str">
        <f t="shared" si="1"/>
        <v xml:space="preserve"> </v>
      </c>
      <c r="J19" s="31" t="str">
        <f t="shared" si="2"/>
        <v xml:space="preserve"> </v>
      </c>
      <c r="K19" s="6"/>
      <c r="L19" s="6" t="s">
        <v>16</v>
      </c>
      <c r="M19" s="7">
        <f t="shared" si="3"/>
        <v>0</v>
      </c>
      <c r="N19" s="8">
        <f t="shared" si="4"/>
        <v>0</v>
      </c>
      <c r="O19" s="8" t="e">
        <f t="shared" si="5"/>
        <v>#DIV/0!</v>
      </c>
      <c r="P19" s="9">
        <v>3.5</v>
      </c>
      <c r="Q19" s="9" t="s">
        <v>17</v>
      </c>
      <c r="R19" s="10">
        <f t="shared" si="6"/>
        <v>0</v>
      </c>
      <c r="S19" s="9">
        <v>3</v>
      </c>
      <c r="T19" s="9" t="s">
        <v>18</v>
      </c>
      <c r="U19" s="10">
        <f t="shared" si="7"/>
        <v>0</v>
      </c>
      <c r="V19" s="9">
        <v>2.5</v>
      </c>
      <c r="W19" s="9" t="s">
        <v>19</v>
      </c>
      <c r="X19" s="10">
        <f t="shared" si="8"/>
        <v>0</v>
      </c>
      <c r="Y19" s="9">
        <v>2</v>
      </c>
      <c r="Z19" s="9" t="s">
        <v>20</v>
      </c>
      <c r="AA19" s="10">
        <f t="shared" si="9"/>
        <v>0</v>
      </c>
      <c r="AB19" s="9">
        <v>1.5</v>
      </c>
      <c r="AC19" s="9" t="s">
        <v>21</v>
      </c>
      <c r="AD19" s="10">
        <f t="shared" si="10"/>
        <v>0</v>
      </c>
      <c r="AE19" s="9">
        <v>1</v>
      </c>
      <c r="AF19" s="9" t="s">
        <v>22</v>
      </c>
      <c r="AG19" s="10">
        <f t="shared" si="11"/>
        <v>0</v>
      </c>
      <c r="AH19" s="9">
        <v>0</v>
      </c>
      <c r="AI19" s="9" t="s">
        <v>23</v>
      </c>
      <c r="AJ19" s="10">
        <f t="shared" si="12"/>
        <v>0</v>
      </c>
      <c r="AK19" s="10">
        <f t="shared" si="13"/>
        <v>0</v>
      </c>
      <c r="AL19" s="11" t="str">
        <f t="shared" si="14"/>
        <v xml:space="preserve"> </v>
      </c>
      <c r="AM19" s="10">
        <f t="shared" si="15"/>
        <v>2.5</v>
      </c>
      <c r="AP19" s="12" t="s">
        <v>24</v>
      </c>
    </row>
    <row r="20" spans="1:42" ht="15.75" x14ac:dyDescent="0.25">
      <c r="A20" s="25"/>
      <c r="B20" s="26"/>
      <c r="C20" s="27"/>
      <c r="D20" s="28" t="str">
        <f t="shared" si="0"/>
        <v xml:space="preserve"> </v>
      </c>
      <c r="E20" s="32"/>
      <c r="F20" s="50"/>
      <c r="G20" s="50"/>
      <c r="H20" s="28" t="s">
        <v>15</v>
      </c>
      <c r="I20" s="5" t="str">
        <f t="shared" si="1"/>
        <v xml:space="preserve"> </v>
      </c>
      <c r="J20" s="31" t="str">
        <f t="shared" si="2"/>
        <v xml:space="preserve"> </v>
      </c>
      <c r="K20" s="6"/>
      <c r="L20" s="6" t="s">
        <v>16</v>
      </c>
      <c r="M20" s="7">
        <f t="shared" si="3"/>
        <v>0</v>
      </c>
      <c r="N20" s="8">
        <f t="shared" si="4"/>
        <v>0</v>
      </c>
      <c r="O20" s="8" t="e">
        <f t="shared" si="5"/>
        <v>#DIV/0!</v>
      </c>
      <c r="P20" s="9">
        <v>3.5</v>
      </c>
      <c r="Q20" s="9" t="s">
        <v>17</v>
      </c>
      <c r="R20" s="10">
        <f t="shared" si="6"/>
        <v>0</v>
      </c>
      <c r="S20" s="9">
        <v>3</v>
      </c>
      <c r="T20" s="9" t="s">
        <v>18</v>
      </c>
      <c r="U20" s="10">
        <f t="shared" si="7"/>
        <v>0</v>
      </c>
      <c r="V20" s="9">
        <v>2.5</v>
      </c>
      <c r="W20" s="9" t="s">
        <v>19</v>
      </c>
      <c r="X20" s="10">
        <f t="shared" si="8"/>
        <v>0</v>
      </c>
      <c r="Y20" s="9">
        <v>2</v>
      </c>
      <c r="Z20" s="9" t="s">
        <v>20</v>
      </c>
      <c r="AA20" s="10">
        <f t="shared" si="9"/>
        <v>0</v>
      </c>
      <c r="AB20" s="9">
        <v>1.5</v>
      </c>
      <c r="AC20" s="9" t="s">
        <v>21</v>
      </c>
      <c r="AD20" s="10">
        <f t="shared" si="10"/>
        <v>0</v>
      </c>
      <c r="AE20" s="9">
        <v>1</v>
      </c>
      <c r="AF20" s="9" t="s">
        <v>22</v>
      </c>
      <c r="AG20" s="10">
        <f t="shared" si="11"/>
        <v>0</v>
      </c>
      <c r="AH20" s="9">
        <v>0</v>
      </c>
      <c r="AI20" s="9" t="s">
        <v>23</v>
      </c>
      <c r="AJ20" s="10">
        <f t="shared" si="12"/>
        <v>0</v>
      </c>
      <c r="AK20" s="10">
        <f t="shared" si="13"/>
        <v>0</v>
      </c>
      <c r="AL20" s="11" t="str">
        <f t="shared" si="14"/>
        <v xml:space="preserve"> </v>
      </c>
      <c r="AM20" s="10">
        <f t="shared" si="15"/>
        <v>2.5</v>
      </c>
      <c r="AP20" s="12" t="s">
        <v>24</v>
      </c>
    </row>
    <row r="21" spans="1:42" ht="15.75" x14ac:dyDescent="0.25">
      <c r="A21" s="25"/>
      <c r="B21" s="26"/>
      <c r="C21" s="27"/>
      <c r="D21" s="28" t="str">
        <f t="shared" si="0"/>
        <v xml:space="preserve"> </v>
      </c>
      <c r="E21" s="32"/>
      <c r="F21" s="50"/>
      <c r="G21" s="50"/>
      <c r="H21" s="28" t="s">
        <v>15</v>
      </c>
      <c r="I21" s="5" t="str">
        <f t="shared" si="1"/>
        <v xml:space="preserve"> </v>
      </c>
      <c r="J21" s="31" t="str">
        <f t="shared" si="2"/>
        <v xml:space="preserve"> </v>
      </c>
      <c r="K21" s="6"/>
      <c r="L21" s="6" t="s">
        <v>16</v>
      </c>
      <c r="M21" s="7">
        <f t="shared" si="3"/>
        <v>0</v>
      </c>
      <c r="N21" s="8">
        <f t="shared" si="4"/>
        <v>0</v>
      </c>
      <c r="O21" s="8" t="e">
        <f t="shared" si="5"/>
        <v>#DIV/0!</v>
      </c>
      <c r="P21" s="9">
        <v>3.5</v>
      </c>
      <c r="Q21" s="9" t="s">
        <v>17</v>
      </c>
      <c r="R21" s="10">
        <f t="shared" si="6"/>
        <v>0</v>
      </c>
      <c r="S21" s="9">
        <v>3</v>
      </c>
      <c r="T21" s="9" t="s">
        <v>18</v>
      </c>
      <c r="U21" s="10">
        <f t="shared" si="7"/>
        <v>0</v>
      </c>
      <c r="V21" s="9">
        <v>2.5</v>
      </c>
      <c r="W21" s="9" t="s">
        <v>19</v>
      </c>
      <c r="X21" s="10">
        <f t="shared" si="8"/>
        <v>0</v>
      </c>
      <c r="Y21" s="9">
        <v>2</v>
      </c>
      <c r="Z21" s="9" t="s">
        <v>20</v>
      </c>
      <c r="AA21" s="10">
        <f t="shared" si="9"/>
        <v>0</v>
      </c>
      <c r="AB21" s="9">
        <v>1.5</v>
      </c>
      <c r="AC21" s="9" t="s">
        <v>21</v>
      </c>
      <c r="AD21" s="10">
        <f t="shared" si="10"/>
        <v>0</v>
      </c>
      <c r="AE21" s="9">
        <v>1</v>
      </c>
      <c r="AF21" s="9" t="s">
        <v>22</v>
      </c>
      <c r="AG21" s="10">
        <f t="shared" si="11"/>
        <v>0</v>
      </c>
      <c r="AH21" s="9">
        <v>0</v>
      </c>
      <c r="AI21" s="9" t="s">
        <v>23</v>
      </c>
      <c r="AJ21" s="10">
        <f t="shared" si="12"/>
        <v>0</v>
      </c>
      <c r="AK21" s="10">
        <f t="shared" si="13"/>
        <v>0</v>
      </c>
      <c r="AL21" s="11" t="str">
        <f t="shared" si="14"/>
        <v xml:space="preserve"> </v>
      </c>
      <c r="AM21" s="10">
        <f t="shared" si="15"/>
        <v>2.5</v>
      </c>
      <c r="AP21" s="12" t="s">
        <v>24</v>
      </c>
    </row>
    <row r="22" spans="1:42" ht="15.75" x14ac:dyDescent="0.25">
      <c r="A22" s="25"/>
      <c r="B22" s="26"/>
      <c r="C22" s="27"/>
      <c r="D22" s="28" t="str">
        <f t="shared" si="0"/>
        <v xml:space="preserve"> </v>
      </c>
      <c r="E22" s="32"/>
      <c r="F22" s="50"/>
      <c r="G22" s="50"/>
      <c r="H22" s="28" t="s">
        <v>15</v>
      </c>
      <c r="I22" s="5" t="str">
        <f t="shared" si="1"/>
        <v xml:space="preserve"> </v>
      </c>
      <c r="J22" s="31" t="str">
        <f t="shared" si="2"/>
        <v xml:space="preserve"> </v>
      </c>
      <c r="K22" s="6"/>
      <c r="L22" s="6" t="s">
        <v>16</v>
      </c>
      <c r="M22" s="7">
        <f t="shared" si="3"/>
        <v>0</v>
      </c>
      <c r="N22" s="8">
        <f t="shared" si="4"/>
        <v>0</v>
      </c>
      <c r="O22" s="8" t="e">
        <f t="shared" si="5"/>
        <v>#DIV/0!</v>
      </c>
      <c r="P22" s="9">
        <v>3.5</v>
      </c>
      <c r="Q22" s="9" t="s">
        <v>17</v>
      </c>
      <c r="R22" s="10">
        <f t="shared" si="6"/>
        <v>0</v>
      </c>
      <c r="S22" s="9">
        <v>3</v>
      </c>
      <c r="T22" s="9" t="s">
        <v>18</v>
      </c>
      <c r="U22" s="10">
        <f t="shared" si="7"/>
        <v>0</v>
      </c>
      <c r="V22" s="9">
        <v>2.5</v>
      </c>
      <c r="W22" s="9" t="s">
        <v>19</v>
      </c>
      <c r="X22" s="10">
        <f t="shared" si="8"/>
        <v>0</v>
      </c>
      <c r="Y22" s="9">
        <v>2</v>
      </c>
      <c r="Z22" s="9" t="s">
        <v>20</v>
      </c>
      <c r="AA22" s="10">
        <f t="shared" si="9"/>
        <v>0</v>
      </c>
      <c r="AB22" s="9">
        <v>1.5</v>
      </c>
      <c r="AC22" s="9" t="s">
        <v>21</v>
      </c>
      <c r="AD22" s="10">
        <f t="shared" si="10"/>
        <v>0</v>
      </c>
      <c r="AE22" s="9">
        <v>1</v>
      </c>
      <c r="AF22" s="9" t="s">
        <v>22</v>
      </c>
      <c r="AG22" s="10">
        <f t="shared" si="11"/>
        <v>0</v>
      </c>
      <c r="AH22" s="9">
        <v>0</v>
      </c>
      <c r="AI22" s="9" t="s">
        <v>23</v>
      </c>
      <c r="AJ22" s="10">
        <f t="shared" si="12"/>
        <v>0</v>
      </c>
      <c r="AK22" s="10">
        <f t="shared" si="13"/>
        <v>0</v>
      </c>
      <c r="AL22" s="11" t="str">
        <f t="shared" si="14"/>
        <v xml:space="preserve"> </v>
      </c>
      <c r="AM22" s="10">
        <f t="shared" si="15"/>
        <v>2.5</v>
      </c>
      <c r="AP22" s="12" t="s">
        <v>24</v>
      </c>
    </row>
    <row r="23" spans="1:42" ht="15.75" x14ac:dyDescent="0.25">
      <c r="A23" s="25" t="s">
        <v>15</v>
      </c>
      <c r="B23" s="26" t="s">
        <v>15</v>
      </c>
      <c r="C23" s="27"/>
      <c r="D23" s="28" t="str">
        <f t="shared" si="0"/>
        <v xml:space="preserve"> </v>
      </c>
      <c r="E23" s="32"/>
      <c r="F23" s="50"/>
      <c r="G23" s="50"/>
      <c r="H23" s="28" t="s">
        <v>15</v>
      </c>
      <c r="I23" s="5" t="str">
        <f t="shared" si="1"/>
        <v xml:space="preserve"> </v>
      </c>
      <c r="J23" s="31" t="str">
        <f t="shared" si="2"/>
        <v xml:space="preserve"> </v>
      </c>
      <c r="K23" s="6"/>
      <c r="L23" s="6" t="s">
        <v>16</v>
      </c>
      <c r="M23" s="7">
        <f t="shared" si="3"/>
        <v>0</v>
      </c>
      <c r="N23" s="8">
        <f t="shared" si="4"/>
        <v>0</v>
      </c>
      <c r="O23" s="8" t="e">
        <f t="shared" si="5"/>
        <v>#DIV/0!</v>
      </c>
      <c r="P23" s="9">
        <v>3.5</v>
      </c>
      <c r="Q23" s="9" t="s">
        <v>17</v>
      </c>
      <c r="R23" s="10">
        <f t="shared" si="6"/>
        <v>0</v>
      </c>
      <c r="S23" s="9">
        <v>3</v>
      </c>
      <c r="T23" s="9" t="s">
        <v>18</v>
      </c>
      <c r="U23" s="10">
        <f t="shared" si="7"/>
        <v>0</v>
      </c>
      <c r="V23" s="9">
        <v>2.5</v>
      </c>
      <c r="W23" s="9" t="s">
        <v>19</v>
      </c>
      <c r="X23" s="10">
        <f t="shared" si="8"/>
        <v>0</v>
      </c>
      <c r="Y23" s="9">
        <v>2</v>
      </c>
      <c r="Z23" s="9" t="s">
        <v>20</v>
      </c>
      <c r="AA23" s="10">
        <f t="shared" si="9"/>
        <v>0</v>
      </c>
      <c r="AB23" s="9">
        <v>1.5</v>
      </c>
      <c r="AC23" s="9" t="s">
        <v>21</v>
      </c>
      <c r="AD23" s="10">
        <f t="shared" si="10"/>
        <v>0</v>
      </c>
      <c r="AE23" s="9">
        <v>1</v>
      </c>
      <c r="AF23" s="9" t="s">
        <v>22</v>
      </c>
      <c r="AG23" s="10">
        <f t="shared" si="11"/>
        <v>0</v>
      </c>
      <c r="AH23" s="9">
        <v>0</v>
      </c>
      <c r="AI23" s="9" t="s">
        <v>23</v>
      </c>
      <c r="AJ23" s="10">
        <f t="shared" si="12"/>
        <v>0</v>
      </c>
      <c r="AK23" s="10">
        <f t="shared" si="13"/>
        <v>0</v>
      </c>
      <c r="AL23" s="11" t="str">
        <f t="shared" si="14"/>
        <v xml:space="preserve"> </v>
      </c>
      <c r="AM23" s="10">
        <f t="shared" si="15"/>
        <v>2.5</v>
      </c>
      <c r="AP23" s="12" t="s">
        <v>24</v>
      </c>
    </row>
    <row r="24" spans="1:42" ht="15.75" x14ac:dyDescent="0.25">
      <c r="A24" s="25" t="s">
        <v>15</v>
      </c>
      <c r="B24" s="26" t="s">
        <v>15</v>
      </c>
      <c r="C24" s="27"/>
      <c r="D24" s="28" t="str">
        <f t="shared" si="0"/>
        <v xml:space="preserve"> </v>
      </c>
      <c r="E24" s="32"/>
      <c r="F24" s="50"/>
      <c r="G24" s="50"/>
      <c r="H24" s="28" t="s">
        <v>15</v>
      </c>
      <c r="I24" s="5" t="str">
        <f t="shared" si="1"/>
        <v xml:space="preserve"> </v>
      </c>
      <c r="J24" s="31" t="str">
        <f t="shared" si="2"/>
        <v xml:space="preserve"> </v>
      </c>
      <c r="K24" s="6"/>
      <c r="L24" s="6" t="s">
        <v>16</v>
      </c>
      <c r="M24" s="7">
        <f t="shared" si="3"/>
        <v>0</v>
      </c>
      <c r="N24" s="8">
        <f t="shared" si="4"/>
        <v>0</v>
      </c>
      <c r="O24" s="8" t="e">
        <f t="shared" si="5"/>
        <v>#DIV/0!</v>
      </c>
      <c r="P24" s="9">
        <v>3.5</v>
      </c>
      <c r="Q24" s="9" t="s">
        <v>17</v>
      </c>
      <c r="R24" s="10">
        <f t="shared" si="6"/>
        <v>0</v>
      </c>
      <c r="S24" s="9">
        <v>3</v>
      </c>
      <c r="T24" s="9" t="s">
        <v>18</v>
      </c>
      <c r="U24" s="10">
        <f t="shared" si="7"/>
        <v>0</v>
      </c>
      <c r="V24" s="9">
        <v>2.5</v>
      </c>
      <c r="W24" s="9" t="s">
        <v>19</v>
      </c>
      <c r="X24" s="10">
        <f t="shared" si="8"/>
        <v>0</v>
      </c>
      <c r="Y24" s="9">
        <v>2</v>
      </c>
      <c r="Z24" s="9" t="s">
        <v>20</v>
      </c>
      <c r="AA24" s="10">
        <f t="shared" si="9"/>
        <v>0</v>
      </c>
      <c r="AB24" s="9">
        <v>1.5</v>
      </c>
      <c r="AC24" s="9" t="s">
        <v>21</v>
      </c>
      <c r="AD24" s="10">
        <f t="shared" si="10"/>
        <v>0</v>
      </c>
      <c r="AE24" s="9">
        <v>1</v>
      </c>
      <c r="AF24" s="9" t="s">
        <v>22</v>
      </c>
      <c r="AG24" s="10">
        <f t="shared" si="11"/>
        <v>0</v>
      </c>
      <c r="AH24" s="9">
        <v>0</v>
      </c>
      <c r="AI24" s="9" t="s">
        <v>23</v>
      </c>
      <c r="AJ24" s="10">
        <f t="shared" si="12"/>
        <v>0</v>
      </c>
      <c r="AK24" s="10">
        <f t="shared" si="13"/>
        <v>0</v>
      </c>
      <c r="AL24" s="11" t="str">
        <f t="shared" si="14"/>
        <v xml:space="preserve"> </v>
      </c>
      <c r="AM24" s="10">
        <f t="shared" si="15"/>
        <v>2.5</v>
      </c>
      <c r="AP24" s="12" t="s">
        <v>24</v>
      </c>
    </row>
    <row r="25" spans="1:42" ht="15.75" x14ac:dyDescent="0.25">
      <c r="A25" s="25" t="s">
        <v>15</v>
      </c>
      <c r="B25" s="26" t="s">
        <v>15</v>
      </c>
      <c r="C25" s="27"/>
      <c r="D25" s="28" t="str">
        <f t="shared" si="0"/>
        <v xml:space="preserve"> </v>
      </c>
      <c r="E25" s="32"/>
      <c r="F25" s="50"/>
      <c r="G25" s="50"/>
      <c r="H25" s="28" t="s">
        <v>15</v>
      </c>
      <c r="I25" s="5" t="str">
        <f t="shared" si="1"/>
        <v xml:space="preserve"> </v>
      </c>
      <c r="J25" s="31" t="str">
        <f t="shared" si="2"/>
        <v xml:space="preserve"> </v>
      </c>
      <c r="K25" s="6"/>
      <c r="L25" s="6" t="s">
        <v>16</v>
      </c>
      <c r="M25" s="7">
        <f t="shared" si="3"/>
        <v>0</v>
      </c>
      <c r="N25" s="8">
        <v>15</v>
      </c>
      <c r="O25" s="8">
        <f t="shared" si="5"/>
        <v>0</v>
      </c>
      <c r="P25" s="9">
        <v>3.5</v>
      </c>
      <c r="Q25" s="9" t="s">
        <v>17</v>
      </c>
      <c r="R25" s="10">
        <f t="shared" si="6"/>
        <v>0</v>
      </c>
      <c r="S25" s="9">
        <v>3</v>
      </c>
      <c r="T25" s="9" t="s">
        <v>18</v>
      </c>
      <c r="U25" s="10">
        <f t="shared" si="7"/>
        <v>0</v>
      </c>
      <c r="V25" s="9">
        <v>2.5</v>
      </c>
      <c r="W25" s="9" t="s">
        <v>19</v>
      </c>
      <c r="X25" s="10">
        <f t="shared" si="8"/>
        <v>0</v>
      </c>
      <c r="Y25" s="9">
        <v>2</v>
      </c>
      <c r="Z25" s="9" t="s">
        <v>20</v>
      </c>
      <c r="AA25" s="10">
        <f t="shared" si="9"/>
        <v>0</v>
      </c>
      <c r="AB25" s="9">
        <v>1.5</v>
      </c>
      <c r="AC25" s="9" t="s">
        <v>21</v>
      </c>
      <c r="AD25" s="10">
        <f t="shared" si="10"/>
        <v>0</v>
      </c>
      <c r="AE25" s="9">
        <v>1</v>
      </c>
      <c r="AF25" s="9" t="s">
        <v>22</v>
      </c>
      <c r="AG25" s="10">
        <f t="shared" si="11"/>
        <v>0</v>
      </c>
      <c r="AH25" s="9">
        <v>0</v>
      </c>
      <c r="AI25" s="9" t="s">
        <v>23</v>
      </c>
      <c r="AJ25" s="10">
        <f t="shared" si="12"/>
        <v>0</v>
      </c>
      <c r="AK25" s="10">
        <f t="shared" si="13"/>
        <v>0</v>
      </c>
      <c r="AL25" s="11" t="str">
        <f t="shared" si="14"/>
        <v xml:space="preserve"> </v>
      </c>
      <c r="AM25" s="10">
        <f t="shared" si="15"/>
        <v>2.5</v>
      </c>
      <c r="AP25" s="12" t="s">
        <v>24</v>
      </c>
    </row>
    <row r="26" spans="1:42" ht="15.75" x14ac:dyDescent="0.25">
      <c r="A26" s="25" t="s">
        <v>15</v>
      </c>
      <c r="B26" s="26" t="s">
        <v>15</v>
      </c>
      <c r="C26" s="27"/>
      <c r="D26" s="28" t="str">
        <f t="shared" si="0"/>
        <v xml:space="preserve"> </v>
      </c>
      <c r="E26" s="32"/>
      <c r="F26" s="50"/>
      <c r="G26" s="50"/>
      <c r="H26" s="28" t="s">
        <v>15</v>
      </c>
      <c r="I26" s="5" t="str">
        <f t="shared" si="1"/>
        <v xml:space="preserve"> </v>
      </c>
      <c r="J26" s="31" t="str">
        <f t="shared" si="2"/>
        <v xml:space="preserve"> </v>
      </c>
      <c r="K26" s="6"/>
      <c r="L26" s="6" t="s">
        <v>16</v>
      </c>
      <c r="M26" s="7">
        <f t="shared" si="3"/>
        <v>0</v>
      </c>
      <c r="N26" s="8">
        <f t="shared" si="4"/>
        <v>0</v>
      </c>
      <c r="O26" s="8" t="e">
        <f t="shared" si="5"/>
        <v>#DIV/0!</v>
      </c>
      <c r="P26" s="9">
        <v>3.5</v>
      </c>
      <c r="Q26" s="9" t="s">
        <v>17</v>
      </c>
      <c r="R26" s="10">
        <f t="shared" si="6"/>
        <v>0</v>
      </c>
      <c r="S26" s="9">
        <v>3</v>
      </c>
      <c r="T26" s="9" t="s">
        <v>18</v>
      </c>
      <c r="U26" s="10">
        <f t="shared" si="7"/>
        <v>0</v>
      </c>
      <c r="V26" s="9">
        <v>2.5</v>
      </c>
      <c r="W26" s="9" t="s">
        <v>19</v>
      </c>
      <c r="X26" s="10">
        <f t="shared" si="8"/>
        <v>0</v>
      </c>
      <c r="Y26" s="9">
        <v>2</v>
      </c>
      <c r="Z26" s="9" t="s">
        <v>20</v>
      </c>
      <c r="AA26" s="10">
        <f t="shared" si="9"/>
        <v>0</v>
      </c>
      <c r="AB26" s="9">
        <v>1.5</v>
      </c>
      <c r="AC26" s="9" t="s">
        <v>21</v>
      </c>
      <c r="AD26" s="10">
        <f t="shared" si="10"/>
        <v>0</v>
      </c>
      <c r="AE26" s="9">
        <v>1</v>
      </c>
      <c r="AF26" s="9" t="s">
        <v>22</v>
      </c>
      <c r="AG26" s="10">
        <f t="shared" si="11"/>
        <v>0</v>
      </c>
      <c r="AH26" s="9">
        <v>0</v>
      </c>
      <c r="AI26" s="9" t="s">
        <v>23</v>
      </c>
      <c r="AJ26" s="10">
        <f t="shared" si="12"/>
        <v>0</v>
      </c>
      <c r="AK26" s="10">
        <f t="shared" si="13"/>
        <v>0</v>
      </c>
      <c r="AL26" s="11" t="str">
        <f t="shared" si="14"/>
        <v xml:space="preserve"> </v>
      </c>
      <c r="AM26" s="10">
        <f t="shared" si="15"/>
        <v>2.5</v>
      </c>
      <c r="AP26" s="12" t="s">
        <v>24</v>
      </c>
    </row>
    <row r="27" spans="1:42" ht="15.75" x14ac:dyDescent="0.25">
      <c r="A27" s="25" t="s">
        <v>15</v>
      </c>
      <c r="B27" s="26" t="s">
        <v>15</v>
      </c>
      <c r="C27" s="27"/>
      <c r="D27" s="28" t="str">
        <f t="shared" si="0"/>
        <v xml:space="preserve"> </v>
      </c>
      <c r="E27" s="32"/>
      <c r="F27" s="50"/>
      <c r="G27" s="50"/>
      <c r="H27" s="28" t="s">
        <v>15</v>
      </c>
      <c r="I27" s="5" t="str">
        <f t="shared" si="1"/>
        <v xml:space="preserve"> </v>
      </c>
      <c r="J27" s="31" t="str">
        <f t="shared" si="2"/>
        <v xml:space="preserve"> </v>
      </c>
      <c r="K27" s="6"/>
      <c r="L27" s="6" t="s">
        <v>16</v>
      </c>
      <c r="M27" s="7">
        <f t="shared" si="3"/>
        <v>0</v>
      </c>
      <c r="N27" s="8">
        <f t="shared" si="4"/>
        <v>0</v>
      </c>
      <c r="O27" s="8" t="e">
        <f t="shared" si="5"/>
        <v>#DIV/0!</v>
      </c>
      <c r="P27" s="9">
        <v>3.5</v>
      </c>
      <c r="Q27" s="9" t="s">
        <v>17</v>
      </c>
      <c r="R27" s="10">
        <f t="shared" si="6"/>
        <v>0</v>
      </c>
      <c r="S27" s="9">
        <v>3</v>
      </c>
      <c r="T27" s="9" t="s">
        <v>18</v>
      </c>
      <c r="U27" s="10">
        <f t="shared" si="7"/>
        <v>0</v>
      </c>
      <c r="V27" s="9">
        <v>2.5</v>
      </c>
      <c r="W27" s="9" t="s">
        <v>19</v>
      </c>
      <c r="X27" s="10">
        <f t="shared" si="8"/>
        <v>0</v>
      </c>
      <c r="Y27" s="9">
        <v>2</v>
      </c>
      <c r="Z27" s="9" t="s">
        <v>20</v>
      </c>
      <c r="AA27" s="10">
        <f t="shared" si="9"/>
        <v>0</v>
      </c>
      <c r="AB27" s="9">
        <v>1.5</v>
      </c>
      <c r="AC27" s="9" t="s">
        <v>21</v>
      </c>
      <c r="AD27" s="10">
        <f t="shared" si="10"/>
        <v>0</v>
      </c>
      <c r="AE27" s="9">
        <v>1</v>
      </c>
      <c r="AF27" s="9" t="s">
        <v>22</v>
      </c>
      <c r="AG27" s="10">
        <f t="shared" si="11"/>
        <v>0</v>
      </c>
      <c r="AH27" s="9">
        <v>0</v>
      </c>
      <c r="AI27" s="9" t="s">
        <v>23</v>
      </c>
      <c r="AJ27" s="10">
        <f t="shared" si="12"/>
        <v>0</v>
      </c>
      <c r="AK27" s="10">
        <f t="shared" si="13"/>
        <v>0</v>
      </c>
      <c r="AL27" s="11" t="str">
        <f t="shared" si="14"/>
        <v xml:space="preserve"> </v>
      </c>
      <c r="AM27" s="10">
        <f t="shared" si="15"/>
        <v>2.5</v>
      </c>
      <c r="AP27" s="12" t="s">
        <v>24</v>
      </c>
    </row>
    <row r="28" spans="1:42" ht="15.75" x14ac:dyDescent="0.25">
      <c r="A28" s="25" t="s">
        <v>15</v>
      </c>
      <c r="B28" s="26" t="s">
        <v>15</v>
      </c>
      <c r="C28" s="27"/>
      <c r="D28" s="28" t="str">
        <f t="shared" si="0"/>
        <v xml:space="preserve"> </v>
      </c>
      <c r="E28" s="32"/>
      <c r="F28" s="50"/>
      <c r="G28" s="50"/>
      <c r="H28" s="28" t="s">
        <v>15</v>
      </c>
      <c r="I28" s="5" t="str">
        <f t="shared" si="1"/>
        <v xml:space="preserve"> </v>
      </c>
      <c r="J28" s="31" t="str">
        <f t="shared" si="2"/>
        <v xml:space="preserve"> </v>
      </c>
      <c r="K28" s="6"/>
      <c r="L28" s="6" t="s">
        <v>16</v>
      </c>
      <c r="M28" s="7">
        <f t="shared" si="3"/>
        <v>0</v>
      </c>
      <c r="N28" s="8">
        <f t="shared" si="4"/>
        <v>0</v>
      </c>
      <c r="O28" s="8" t="e">
        <f t="shared" si="5"/>
        <v>#DIV/0!</v>
      </c>
      <c r="P28" s="9">
        <v>3.5</v>
      </c>
      <c r="Q28" s="9" t="s">
        <v>17</v>
      </c>
      <c r="R28" s="10">
        <f t="shared" si="6"/>
        <v>0</v>
      </c>
      <c r="S28" s="9">
        <v>3</v>
      </c>
      <c r="T28" s="9" t="s">
        <v>18</v>
      </c>
      <c r="U28" s="10">
        <f t="shared" si="7"/>
        <v>0</v>
      </c>
      <c r="V28" s="9">
        <v>2.5</v>
      </c>
      <c r="W28" s="9" t="s">
        <v>19</v>
      </c>
      <c r="X28" s="10">
        <f t="shared" si="8"/>
        <v>0</v>
      </c>
      <c r="Y28" s="9">
        <v>2</v>
      </c>
      <c r="Z28" s="9" t="s">
        <v>20</v>
      </c>
      <c r="AA28" s="10">
        <f t="shared" si="9"/>
        <v>0</v>
      </c>
      <c r="AB28" s="9">
        <v>1.5</v>
      </c>
      <c r="AC28" s="9" t="s">
        <v>21</v>
      </c>
      <c r="AD28" s="10">
        <f t="shared" si="10"/>
        <v>0</v>
      </c>
      <c r="AE28" s="9">
        <v>1</v>
      </c>
      <c r="AF28" s="9" t="s">
        <v>22</v>
      </c>
      <c r="AG28" s="10">
        <f t="shared" si="11"/>
        <v>0</v>
      </c>
      <c r="AH28" s="9">
        <v>0</v>
      </c>
      <c r="AI28" s="9" t="s">
        <v>23</v>
      </c>
      <c r="AJ28" s="10">
        <f t="shared" si="12"/>
        <v>0</v>
      </c>
      <c r="AK28" s="10">
        <f t="shared" si="13"/>
        <v>0</v>
      </c>
      <c r="AL28" s="11" t="str">
        <f t="shared" si="14"/>
        <v xml:space="preserve"> </v>
      </c>
      <c r="AM28" s="10">
        <f t="shared" si="15"/>
        <v>2.5</v>
      </c>
      <c r="AP28" s="12" t="s">
        <v>24</v>
      </c>
    </row>
    <row r="29" spans="1:42" ht="16.5" thickBot="1" x14ac:dyDescent="0.3">
      <c r="A29" s="25" t="s">
        <v>15</v>
      </c>
      <c r="B29" s="26" t="s">
        <v>15</v>
      </c>
      <c r="C29" s="27"/>
      <c r="D29" s="28" t="str">
        <f t="shared" si="0"/>
        <v xml:space="preserve"> </v>
      </c>
      <c r="E29" s="33"/>
      <c r="F29" s="57"/>
      <c r="G29" s="57"/>
      <c r="H29" s="34" t="s">
        <v>15</v>
      </c>
      <c r="I29" s="5" t="str">
        <f t="shared" si="1"/>
        <v xml:space="preserve"> </v>
      </c>
      <c r="J29" s="31" t="str">
        <f t="shared" si="2"/>
        <v xml:space="preserve"> </v>
      </c>
      <c r="K29" s="6"/>
      <c r="L29" s="6" t="s">
        <v>16</v>
      </c>
      <c r="M29" s="7">
        <f t="shared" si="3"/>
        <v>0</v>
      </c>
      <c r="N29" s="8">
        <f t="shared" si="4"/>
        <v>0</v>
      </c>
      <c r="O29" s="8" t="e">
        <f t="shared" si="5"/>
        <v>#DIV/0!</v>
      </c>
      <c r="P29" s="9">
        <v>3.5</v>
      </c>
      <c r="Q29" s="9" t="s">
        <v>17</v>
      </c>
      <c r="R29" s="10">
        <f t="shared" si="6"/>
        <v>0</v>
      </c>
      <c r="S29" s="9">
        <v>3</v>
      </c>
      <c r="T29" s="9" t="s">
        <v>18</v>
      </c>
      <c r="U29" s="10">
        <f t="shared" si="7"/>
        <v>0</v>
      </c>
      <c r="V29" s="9">
        <v>2.5</v>
      </c>
      <c r="W29" s="9" t="s">
        <v>19</v>
      </c>
      <c r="X29" s="10">
        <f t="shared" si="8"/>
        <v>0</v>
      </c>
      <c r="Y29" s="9">
        <v>2</v>
      </c>
      <c r="Z29" s="9" t="s">
        <v>20</v>
      </c>
      <c r="AA29" s="10">
        <f t="shared" si="9"/>
        <v>0</v>
      </c>
      <c r="AB29" s="9">
        <v>1.5</v>
      </c>
      <c r="AC29" s="9" t="s">
        <v>21</v>
      </c>
      <c r="AD29" s="10">
        <f t="shared" si="10"/>
        <v>0</v>
      </c>
      <c r="AE29" s="9">
        <v>1</v>
      </c>
      <c r="AF29" s="9" t="s">
        <v>22</v>
      </c>
      <c r="AG29" s="10">
        <f t="shared" si="11"/>
        <v>0</v>
      </c>
      <c r="AH29" s="9">
        <v>0</v>
      </c>
      <c r="AI29" s="9" t="s">
        <v>23</v>
      </c>
      <c r="AJ29" s="10">
        <f t="shared" si="12"/>
        <v>0</v>
      </c>
      <c r="AK29" s="10">
        <f t="shared" si="13"/>
        <v>0</v>
      </c>
      <c r="AL29" s="11" t="str">
        <f t="shared" si="14"/>
        <v xml:space="preserve"> </v>
      </c>
      <c r="AM29" s="10">
        <f t="shared" si="15"/>
        <v>2.5</v>
      </c>
      <c r="AP29" s="12" t="s">
        <v>24</v>
      </c>
    </row>
    <row r="30" spans="1:42" ht="15.75" x14ac:dyDescent="0.25">
      <c r="A30" s="58" t="s">
        <v>25</v>
      </c>
      <c r="B30" s="59"/>
      <c r="C30" s="14"/>
      <c r="D30" s="59" t="s">
        <v>25</v>
      </c>
      <c r="E30" s="60"/>
      <c r="F30" s="60"/>
      <c r="G30" s="15"/>
      <c r="H30" s="60" t="s">
        <v>25</v>
      </c>
      <c r="I30" s="59"/>
      <c r="J30" s="61"/>
      <c r="K30" s="6"/>
      <c r="L30" s="6" t="s">
        <v>16</v>
      </c>
      <c r="M30" s="7">
        <f t="shared" si="3"/>
        <v>0</v>
      </c>
      <c r="N30" s="8">
        <f t="shared" si="4"/>
        <v>15</v>
      </c>
      <c r="O30" s="8">
        <f t="shared" si="5"/>
        <v>0</v>
      </c>
      <c r="P30" s="9">
        <v>3.5</v>
      </c>
      <c r="Q30" s="9" t="s">
        <v>17</v>
      </c>
      <c r="R30" s="10">
        <f t="shared" si="6"/>
        <v>0</v>
      </c>
      <c r="S30" s="9">
        <v>3</v>
      </c>
      <c r="T30" s="9" t="s">
        <v>18</v>
      </c>
      <c r="U30" s="10">
        <f t="shared" si="7"/>
        <v>0</v>
      </c>
      <c r="V30" s="9">
        <v>2.5</v>
      </c>
      <c r="W30" s="9" t="s">
        <v>19</v>
      </c>
      <c r="X30" s="10">
        <f t="shared" si="8"/>
        <v>0</v>
      </c>
      <c r="Y30" s="9">
        <v>2</v>
      </c>
      <c r="Z30" s="9" t="s">
        <v>20</v>
      </c>
      <c r="AA30" s="10">
        <f t="shared" si="9"/>
        <v>0</v>
      </c>
      <c r="AB30" s="9">
        <v>1.5</v>
      </c>
      <c r="AC30" s="9" t="s">
        <v>21</v>
      </c>
      <c r="AD30" s="10">
        <f t="shared" si="10"/>
        <v>0</v>
      </c>
      <c r="AE30" s="9">
        <v>1</v>
      </c>
      <c r="AF30" s="9" t="s">
        <v>22</v>
      </c>
      <c r="AG30" s="10">
        <f t="shared" si="11"/>
        <v>0</v>
      </c>
      <c r="AH30" s="9">
        <v>0</v>
      </c>
      <c r="AI30" s="9" t="s">
        <v>23</v>
      </c>
      <c r="AJ30" s="10">
        <f t="shared" si="12"/>
        <v>0</v>
      </c>
      <c r="AK30" s="10">
        <f t="shared" si="13"/>
        <v>0</v>
      </c>
      <c r="AL30" s="11" t="str">
        <f t="shared" si="14"/>
        <v>GİREMEZ(AKTS)</v>
      </c>
      <c r="AM30" s="10">
        <f t="shared" si="15"/>
        <v>2.5</v>
      </c>
      <c r="AP30" s="12" t="s">
        <v>24</v>
      </c>
    </row>
    <row r="31" spans="1:42" ht="15.75" x14ac:dyDescent="0.25">
      <c r="A31" s="62" t="s">
        <v>32</v>
      </c>
      <c r="B31" s="62"/>
      <c r="C31" s="21"/>
      <c r="D31" s="63" t="s">
        <v>31</v>
      </c>
      <c r="E31" s="63"/>
      <c r="F31" s="63"/>
      <c r="G31" s="16"/>
      <c r="H31" s="63" t="s">
        <v>39</v>
      </c>
      <c r="I31" s="63"/>
      <c r="J31" s="64"/>
      <c r="K31" s="6"/>
      <c r="L31" s="6" t="s">
        <v>16</v>
      </c>
      <c r="M31" s="7">
        <f t="shared" si="3"/>
        <v>0</v>
      </c>
      <c r="N31" s="8">
        <f t="shared" si="4"/>
        <v>15</v>
      </c>
      <c r="O31" s="8">
        <f t="shared" si="5"/>
        <v>0</v>
      </c>
      <c r="P31" s="9">
        <v>3.5</v>
      </c>
      <c r="Q31" s="9" t="s">
        <v>17</v>
      </c>
      <c r="R31" s="10">
        <f t="shared" si="6"/>
        <v>0</v>
      </c>
      <c r="S31" s="9">
        <v>3</v>
      </c>
      <c r="T31" s="9" t="s">
        <v>18</v>
      </c>
      <c r="U31" s="10">
        <f t="shared" si="7"/>
        <v>0</v>
      </c>
      <c r="V31" s="9">
        <v>2.5</v>
      </c>
      <c r="W31" s="9" t="s">
        <v>19</v>
      </c>
      <c r="X31" s="10">
        <f t="shared" si="8"/>
        <v>0</v>
      </c>
      <c r="Y31" s="9">
        <v>2</v>
      </c>
      <c r="Z31" s="9" t="s">
        <v>20</v>
      </c>
      <c r="AA31" s="10">
        <f t="shared" si="9"/>
        <v>0</v>
      </c>
      <c r="AB31" s="9">
        <v>1.5</v>
      </c>
      <c r="AC31" s="9" t="s">
        <v>21</v>
      </c>
      <c r="AD31" s="10">
        <f t="shared" si="10"/>
        <v>0</v>
      </c>
      <c r="AE31" s="9">
        <v>1</v>
      </c>
      <c r="AF31" s="9" t="s">
        <v>22</v>
      </c>
      <c r="AG31" s="10">
        <f t="shared" si="11"/>
        <v>0</v>
      </c>
      <c r="AH31" s="9">
        <v>0</v>
      </c>
      <c r="AI31" s="9" t="s">
        <v>23</v>
      </c>
      <c r="AJ31" s="10">
        <f t="shared" si="12"/>
        <v>0</v>
      </c>
      <c r="AK31" s="10">
        <f t="shared" si="13"/>
        <v>0</v>
      </c>
      <c r="AL31" s="11" t="str">
        <f t="shared" si="14"/>
        <v>GİREMEZ(AKTS)</v>
      </c>
      <c r="AM31" s="10">
        <f t="shared" si="15"/>
        <v>2.5</v>
      </c>
      <c r="AP31" s="12" t="s">
        <v>24</v>
      </c>
    </row>
    <row r="32" spans="1:42" ht="15.75" x14ac:dyDescent="0.25">
      <c r="A32" s="17"/>
      <c r="B32" s="21"/>
      <c r="C32" s="21"/>
      <c r="D32" s="18"/>
      <c r="E32" s="18"/>
      <c r="F32" s="18"/>
      <c r="G32" s="21"/>
      <c r="H32" s="21"/>
      <c r="I32" s="21"/>
      <c r="J32" s="22"/>
      <c r="K32" s="6"/>
      <c r="L32" s="6" t="s">
        <v>16</v>
      </c>
      <c r="M32" s="7">
        <f t="shared" si="3"/>
        <v>0</v>
      </c>
      <c r="N32" s="8">
        <f t="shared" si="4"/>
        <v>15</v>
      </c>
      <c r="O32" s="8">
        <f t="shared" si="5"/>
        <v>0</v>
      </c>
      <c r="P32" s="9">
        <v>3.5</v>
      </c>
      <c r="Q32" s="9" t="s">
        <v>17</v>
      </c>
      <c r="R32" s="10">
        <f t="shared" si="6"/>
        <v>0</v>
      </c>
      <c r="S32" s="9">
        <v>3</v>
      </c>
      <c r="T32" s="9" t="s">
        <v>18</v>
      </c>
      <c r="U32" s="10">
        <f t="shared" si="7"/>
        <v>0</v>
      </c>
      <c r="V32" s="9">
        <v>2.5</v>
      </c>
      <c r="W32" s="9" t="s">
        <v>19</v>
      </c>
      <c r="X32" s="10">
        <f t="shared" si="8"/>
        <v>0</v>
      </c>
      <c r="Y32" s="9">
        <v>2</v>
      </c>
      <c r="Z32" s="9" t="s">
        <v>20</v>
      </c>
      <c r="AA32" s="10">
        <f t="shared" si="9"/>
        <v>0</v>
      </c>
      <c r="AB32" s="9">
        <v>1.5</v>
      </c>
      <c r="AC32" s="9" t="s">
        <v>21</v>
      </c>
      <c r="AD32" s="10">
        <f t="shared" si="10"/>
        <v>0</v>
      </c>
      <c r="AE32" s="9">
        <v>1</v>
      </c>
      <c r="AF32" s="9" t="s">
        <v>22</v>
      </c>
      <c r="AG32" s="10">
        <f t="shared" si="11"/>
        <v>0</v>
      </c>
      <c r="AH32" s="9">
        <v>0</v>
      </c>
      <c r="AI32" s="9" t="s">
        <v>23</v>
      </c>
      <c r="AJ32" s="10">
        <f t="shared" si="12"/>
        <v>0</v>
      </c>
      <c r="AK32" s="10">
        <f t="shared" si="13"/>
        <v>0</v>
      </c>
      <c r="AL32" s="11" t="str">
        <f t="shared" si="14"/>
        <v>GİREMEZ(AKTS)</v>
      </c>
      <c r="AM32" s="10">
        <f t="shared" si="15"/>
        <v>2.5</v>
      </c>
      <c r="AP32" s="12" t="s">
        <v>24</v>
      </c>
    </row>
    <row r="33" spans="1:42" ht="15.75" x14ac:dyDescent="0.25">
      <c r="A33" s="17"/>
      <c r="B33" s="21"/>
      <c r="C33" s="21"/>
      <c r="D33" s="18"/>
      <c r="E33" s="18"/>
      <c r="F33" s="18"/>
      <c r="G33" s="21"/>
      <c r="H33" s="21"/>
      <c r="I33" s="21"/>
      <c r="J33" s="22"/>
      <c r="K33" s="6"/>
      <c r="L33" s="6" t="s">
        <v>16</v>
      </c>
      <c r="M33" s="7">
        <f t="shared" si="3"/>
        <v>0</v>
      </c>
      <c r="N33" s="8">
        <f t="shared" si="4"/>
        <v>15</v>
      </c>
      <c r="O33" s="8">
        <f t="shared" si="5"/>
        <v>0</v>
      </c>
      <c r="P33" s="9">
        <v>3.5</v>
      </c>
      <c r="Q33" s="9" t="s">
        <v>17</v>
      </c>
      <c r="R33" s="10">
        <f t="shared" si="6"/>
        <v>0</v>
      </c>
      <c r="S33" s="9">
        <v>3</v>
      </c>
      <c r="T33" s="9" t="s">
        <v>18</v>
      </c>
      <c r="U33" s="10">
        <f t="shared" si="7"/>
        <v>0</v>
      </c>
      <c r="V33" s="9">
        <v>2.5</v>
      </c>
      <c r="W33" s="9" t="s">
        <v>19</v>
      </c>
      <c r="X33" s="10">
        <f t="shared" si="8"/>
        <v>0</v>
      </c>
      <c r="Y33" s="9">
        <v>2</v>
      </c>
      <c r="Z33" s="9" t="s">
        <v>20</v>
      </c>
      <c r="AA33" s="10">
        <f t="shared" si="9"/>
        <v>0</v>
      </c>
      <c r="AB33" s="9">
        <v>1.5</v>
      </c>
      <c r="AC33" s="9" t="s">
        <v>21</v>
      </c>
      <c r="AD33" s="10">
        <f t="shared" si="10"/>
        <v>0</v>
      </c>
      <c r="AE33" s="9">
        <v>1</v>
      </c>
      <c r="AF33" s="9" t="s">
        <v>22</v>
      </c>
      <c r="AG33" s="10">
        <f t="shared" si="11"/>
        <v>0</v>
      </c>
      <c r="AH33" s="9">
        <v>0</v>
      </c>
      <c r="AI33" s="9" t="s">
        <v>23</v>
      </c>
      <c r="AJ33" s="10">
        <f t="shared" si="12"/>
        <v>0</v>
      </c>
      <c r="AK33" s="10">
        <f t="shared" si="13"/>
        <v>0</v>
      </c>
      <c r="AL33" s="11" t="str">
        <f t="shared" si="14"/>
        <v>GİREMEZ(AKTS)</v>
      </c>
      <c r="AM33" s="10">
        <f t="shared" si="15"/>
        <v>2.5</v>
      </c>
      <c r="AP33" s="12" t="s">
        <v>24</v>
      </c>
    </row>
    <row r="34" spans="1:42" ht="15.75" x14ac:dyDescent="0.25">
      <c r="A34" s="17"/>
      <c r="B34" s="21"/>
      <c r="C34" s="21"/>
      <c r="D34" s="18"/>
      <c r="E34" s="18"/>
      <c r="F34" s="18"/>
      <c r="G34" s="21"/>
      <c r="H34" s="21"/>
      <c r="I34" s="21"/>
      <c r="J34" s="22"/>
      <c r="K34" s="6"/>
      <c r="L34" s="6" t="s">
        <v>16</v>
      </c>
      <c r="M34" s="7">
        <f t="shared" si="3"/>
        <v>0</v>
      </c>
      <c r="N34" s="8">
        <f t="shared" si="4"/>
        <v>15</v>
      </c>
      <c r="O34" s="8">
        <f t="shared" si="5"/>
        <v>0</v>
      </c>
      <c r="P34" s="9">
        <v>3.5</v>
      </c>
      <c r="Q34" s="9" t="s">
        <v>17</v>
      </c>
      <c r="R34" s="10">
        <f t="shared" si="6"/>
        <v>0</v>
      </c>
      <c r="S34" s="9">
        <v>3</v>
      </c>
      <c r="T34" s="9" t="s">
        <v>18</v>
      </c>
      <c r="U34" s="10">
        <f t="shared" si="7"/>
        <v>0</v>
      </c>
      <c r="V34" s="9">
        <v>2.5</v>
      </c>
      <c r="W34" s="9" t="s">
        <v>19</v>
      </c>
      <c r="X34" s="10">
        <f t="shared" si="8"/>
        <v>0</v>
      </c>
      <c r="Y34" s="9">
        <v>2</v>
      </c>
      <c r="Z34" s="9" t="s">
        <v>20</v>
      </c>
      <c r="AA34" s="10">
        <f t="shared" si="9"/>
        <v>0</v>
      </c>
      <c r="AB34" s="9">
        <v>1.5</v>
      </c>
      <c r="AC34" s="9" t="s">
        <v>21</v>
      </c>
      <c r="AD34" s="10">
        <f t="shared" si="10"/>
        <v>0</v>
      </c>
      <c r="AE34" s="9">
        <v>1</v>
      </c>
      <c r="AF34" s="9" t="s">
        <v>22</v>
      </c>
      <c r="AG34" s="10">
        <f t="shared" si="11"/>
        <v>0</v>
      </c>
      <c r="AH34" s="9">
        <v>0</v>
      </c>
      <c r="AI34" s="9" t="s">
        <v>23</v>
      </c>
      <c r="AJ34" s="10">
        <f t="shared" si="12"/>
        <v>0</v>
      </c>
      <c r="AK34" s="10">
        <f t="shared" si="13"/>
        <v>0</v>
      </c>
      <c r="AL34" s="11" t="str">
        <f t="shared" si="14"/>
        <v>GİREMEZ(AKTS)</v>
      </c>
      <c r="AM34" s="10">
        <f t="shared" si="15"/>
        <v>2.5</v>
      </c>
      <c r="AP34" s="12" t="s">
        <v>24</v>
      </c>
    </row>
    <row r="35" spans="1:42" ht="15.75" x14ac:dyDescent="0.25">
      <c r="A35" s="65"/>
      <c r="B35" s="65"/>
      <c r="C35" s="21"/>
      <c r="D35" s="60"/>
      <c r="E35" s="60"/>
      <c r="F35" s="60"/>
      <c r="G35" s="21"/>
      <c r="H35" s="66"/>
      <c r="I35" s="66"/>
      <c r="J35" s="67"/>
      <c r="K35" s="6"/>
      <c r="L35" s="6" t="s">
        <v>16</v>
      </c>
      <c r="M35" s="7">
        <f t="shared" si="3"/>
        <v>0</v>
      </c>
      <c r="N35" s="8">
        <f t="shared" si="4"/>
        <v>15</v>
      </c>
      <c r="O35" s="8">
        <f t="shared" si="5"/>
        <v>0</v>
      </c>
      <c r="P35" s="9">
        <v>3.5</v>
      </c>
      <c r="Q35" s="9" t="s">
        <v>17</v>
      </c>
      <c r="R35" s="10">
        <f t="shared" si="6"/>
        <v>0</v>
      </c>
      <c r="S35" s="9">
        <v>3</v>
      </c>
      <c r="T35" s="9" t="s">
        <v>18</v>
      </c>
      <c r="U35" s="10">
        <f t="shared" si="7"/>
        <v>0</v>
      </c>
      <c r="V35" s="9">
        <v>2.5</v>
      </c>
      <c r="W35" s="9" t="s">
        <v>19</v>
      </c>
      <c r="X35" s="10">
        <f t="shared" si="8"/>
        <v>0</v>
      </c>
      <c r="Y35" s="9">
        <v>2</v>
      </c>
      <c r="Z35" s="9" t="s">
        <v>20</v>
      </c>
      <c r="AA35" s="10">
        <f t="shared" si="9"/>
        <v>0</v>
      </c>
      <c r="AB35" s="9">
        <v>1.5</v>
      </c>
      <c r="AC35" s="9" t="s">
        <v>21</v>
      </c>
      <c r="AD35" s="10">
        <f t="shared" si="10"/>
        <v>0</v>
      </c>
      <c r="AE35" s="9">
        <v>1</v>
      </c>
      <c r="AF35" s="9" t="s">
        <v>22</v>
      </c>
      <c r="AG35" s="10">
        <f t="shared" si="11"/>
        <v>0</v>
      </c>
      <c r="AH35" s="9">
        <v>0</v>
      </c>
      <c r="AI35" s="9" t="s">
        <v>23</v>
      </c>
      <c r="AJ35" s="10">
        <f t="shared" si="12"/>
        <v>0</v>
      </c>
      <c r="AK35" s="10">
        <f t="shared" si="13"/>
        <v>0</v>
      </c>
      <c r="AL35" s="11" t="str">
        <f t="shared" si="14"/>
        <v>GİREMEZ(AKTS)</v>
      </c>
      <c r="AM35" s="10">
        <f t="shared" si="15"/>
        <v>2.5</v>
      </c>
      <c r="AP35" s="12" t="s">
        <v>24</v>
      </c>
    </row>
    <row r="36" spans="1:42" ht="15.75" x14ac:dyDescent="0.25">
      <c r="A36" s="65"/>
      <c r="B36" s="65"/>
      <c r="C36" s="21"/>
      <c r="D36" s="65"/>
      <c r="E36" s="65"/>
      <c r="F36" s="65"/>
      <c r="G36" s="21"/>
      <c r="H36" s="65"/>
      <c r="I36" s="65"/>
      <c r="J36" s="68"/>
      <c r="K36" s="6"/>
      <c r="L36" s="6" t="s">
        <v>16</v>
      </c>
      <c r="M36" s="7">
        <f t="shared" si="3"/>
        <v>0</v>
      </c>
      <c r="N36" s="8">
        <f t="shared" si="4"/>
        <v>15</v>
      </c>
      <c r="O36" s="8">
        <f t="shared" si="5"/>
        <v>0</v>
      </c>
      <c r="P36" s="9">
        <v>3.5</v>
      </c>
      <c r="Q36" s="9" t="s">
        <v>17</v>
      </c>
      <c r="R36" s="10">
        <f t="shared" si="6"/>
        <v>0</v>
      </c>
      <c r="S36" s="9">
        <v>3</v>
      </c>
      <c r="T36" s="9" t="s">
        <v>18</v>
      </c>
      <c r="U36" s="10">
        <f t="shared" si="7"/>
        <v>0</v>
      </c>
      <c r="V36" s="9">
        <v>2.5</v>
      </c>
      <c r="W36" s="9" t="s">
        <v>19</v>
      </c>
      <c r="X36" s="10">
        <f t="shared" si="8"/>
        <v>0</v>
      </c>
      <c r="Y36" s="9">
        <v>2</v>
      </c>
      <c r="Z36" s="9" t="s">
        <v>20</v>
      </c>
      <c r="AA36" s="10">
        <f t="shared" si="9"/>
        <v>0</v>
      </c>
      <c r="AB36" s="9">
        <v>1.5</v>
      </c>
      <c r="AC36" s="9" t="s">
        <v>21</v>
      </c>
      <c r="AD36" s="10">
        <f t="shared" si="10"/>
        <v>0</v>
      </c>
      <c r="AE36" s="9">
        <v>1</v>
      </c>
      <c r="AF36" s="9" t="s">
        <v>22</v>
      </c>
      <c r="AG36" s="10">
        <f t="shared" si="11"/>
        <v>0</v>
      </c>
      <c r="AH36" s="9">
        <v>0</v>
      </c>
      <c r="AI36" s="9" t="s">
        <v>23</v>
      </c>
      <c r="AJ36" s="10">
        <f t="shared" si="12"/>
        <v>0</v>
      </c>
      <c r="AK36" s="10">
        <f t="shared" si="13"/>
        <v>0</v>
      </c>
      <c r="AL36" s="11" t="str">
        <f t="shared" si="14"/>
        <v>GİREMEZ(AKTS)</v>
      </c>
      <c r="AM36" s="10">
        <f t="shared" si="15"/>
        <v>2.5</v>
      </c>
      <c r="AP36" s="12" t="s">
        <v>24</v>
      </c>
    </row>
    <row r="37" spans="1:42" ht="15.75" x14ac:dyDescent="0.25">
      <c r="A37" s="19"/>
      <c r="B37" s="19"/>
      <c r="C37" s="16"/>
      <c r="D37" s="19"/>
      <c r="E37" s="19"/>
      <c r="F37" s="19"/>
      <c r="G37" s="16"/>
      <c r="H37" s="19"/>
      <c r="I37" s="19"/>
      <c r="J37" s="20"/>
      <c r="K37" s="6"/>
      <c r="L37" s="6" t="s">
        <v>16</v>
      </c>
      <c r="M37" s="7">
        <f t="shared" si="3"/>
        <v>0</v>
      </c>
      <c r="N37" s="8">
        <f t="shared" si="4"/>
        <v>15</v>
      </c>
      <c r="O37" s="8">
        <f t="shared" si="5"/>
        <v>0</v>
      </c>
      <c r="P37" s="9">
        <v>3.5</v>
      </c>
      <c r="Q37" s="9" t="s">
        <v>17</v>
      </c>
      <c r="R37" s="10">
        <f t="shared" si="6"/>
        <v>0</v>
      </c>
      <c r="S37" s="9">
        <v>3</v>
      </c>
      <c r="T37" s="9" t="s">
        <v>18</v>
      </c>
      <c r="U37" s="10">
        <f t="shared" si="7"/>
        <v>0</v>
      </c>
      <c r="V37" s="9">
        <v>2.5</v>
      </c>
      <c r="W37" s="9" t="s">
        <v>19</v>
      </c>
      <c r="X37" s="10">
        <f t="shared" si="8"/>
        <v>0</v>
      </c>
      <c r="Y37" s="9">
        <v>2</v>
      </c>
      <c r="Z37" s="9" t="s">
        <v>20</v>
      </c>
      <c r="AA37" s="10">
        <f t="shared" si="9"/>
        <v>0</v>
      </c>
      <c r="AB37" s="9">
        <v>1.5</v>
      </c>
      <c r="AC37" s="9" t="s">
        <v>21</v>
      </c>
      <c r="AD37" s="10">
        <f t="shared" si="10"/>
        <v>0</v>
      </c>
      <c r="AE37" s="9">
        <v>1</v>
      </c>
      <c r="AF37" s="9" t="s">
        <v>22</v>
      </c>
      <c r="AG37" s="10">
        <f t="shared" si="11"/>
        <v>0</v>
      </c>
      <c r="AH37" s="9">
        <v>0</v>
      </c>
      <c r="AI37" s="9" t="s">
        <v>23</v>
      </c>
      <c r="AJ37" s="10">
        <f t="shared" si="12"/>
        <v>0</v>
      </c>
      <c r="AK37" s="10">
        <f t="shared" si="13"/>
        <v>0</v>
      </c>
      <c r="AL37" s="11" t="str">
        <f t="shared" si="14"/>
        <v>GİREMEZ(AKTS)</v>
      </c>
      <c r="AM37" s="10">
        <f t="shared" si="15"/>
        <v>2.5</v>
      </c>
      <c r="AP37" s="12" t="s">
        <v>24</v>
      </c>
    </row>
    <row r="38" spans="1:42" ht="15.75" x14ac:dyDescent="0.25">
      <c r="A38" s="19"/>
      <c r="B38" s="19"/>
      <c r="C38" s="16"/>
      <c r="D38" s="19"/>
      <c r="E38" s="19"/>
      <c r="F38" s="19"/>
      <c r="G38" s="16"/>
      <c r="H38" s="19"/>
      <c r="I38" s="19"/>
      <c r="J38" s="20"/>
      <c r="K38" s="6"/>
      <c r="L38" s="6" t="s">
        <v>16</v>
      </c>
      <c r="M38" s="7">
        <f t="shared" si="3"/>
        <v>0</v>
      </c>
      <c r="N38" s="8">
        <f t="shared" si="4"/>
        <v>15</v>
      </c>
      <c r="O38" s="8">
        <f t="shared" si="5"/>
        <v>0</v>
      </c>
      <c r="P38" s="9">
        <v>3.5</v>
      </c>
      <c r="Q38" s="9" t="s">
        <v>17</v>
      </c>
      <c r="R38" s="10">
        <f t="shared" si="6"/>
        <v>0</v>
      </c>
      <c r="S38" s="9">
        <v>3</v>
      </c>
      <c r="T38" s="9" t="s">
        <v>18</v>
      </c>
      <c r="U38" s="10">
        <f t="shared" si="7"/>
        <v>0</v>
      </c>
      <c r="V38" s="9">
        <v>2.5</v>
      </c>
      <c r="W38" s="9" t="s">
        <v>19</v>
      </c>
      <c r="X38" s="10">
        <f t="shared" si="8"/>
        <v>0</v>
      </c>
      <c r="Y38" s="9">
        <v>2</v>
      </c>
      <c r="Z38" s="9" t="s">
        <v>20</v>
      </c>
      <c r="AA38" s="10">
        <f t="shared" si="9"/>
        <v>0</v>
      </c>
      <c r="AB38" s="9">
        <v>1.5</v>
      </c>
      <c r="AC38" s="9" t="s">
        <v>21</v>
      </c>
      <c r="AD38" s="10">
        <f t="shared" si="10"/>
        <v>0</v>
      </c>
      <c r="AE38" s="9">
        <v>1</v>
      </c>
      <c r="AF38" s="9" t="s">
        <v>22</v>
      </c>
      <c r="AG38" s="10">
        <f t="shared" si="11"/>
        <v>0</v>
      </c>
      <c r="AH38" s="9">
        <v>0</v>
      </c>
      <c r="AI38" s="9" t="s">
        <v>23</v>
      </c>
      <c r="AJ38" s="10">
        <f t="shared" si="12"/>
        <v>0</v>
      </c>
      <c r="AK38" s="10">
        <f t="shared" si="13"/>
        <v>0</v>
      </c>
      <c r="AL38" s="11" t="str">
        <f t="shared" si="14"/>
        <v>GİREMEZ(AKTS)</v>
      </c>
      <c r="AM38" s="10">
        <f t="shared" si="15"/>
        <v>2.5</v>
      </c>
      <c r="AP38" s="12" t="s">
        <v>24</v>
      </c>
    </row>
    <row r="39" spans="1:42" ht="15.75" x14ac:dyDescent="0.25">
      <c r="A39" s="19"/>
      <c r="B39" s="19"/>
      <c r="C39" s="16"/>
      <c r="D39" s="19"/>
      <c r="E39" s="19"/>
      <c r="F39" s="19"/>
      <c r="G39" s="16"/>
      <c r="H39" s="19"/>
      <c r="I39" s="19"/>
      <c r="J39" s="20"/>
      <c r="K39" s="6"/>
      <c r="L39" s="6" t="s">
        <v>16</v>
      </c>
      <c r="M39" s="7">
        <f t="shared" si="3"/>
        <v>0</v>
      </c>
      <c r="N39" s="8">
        <f t="shared" si="4"/>
        <v>15</v>
      </c>
      <c r="O39" s="8">
        <f t="shared" si="5"/>
        <v>0</v>
      </c>
      <c r="P39" s="9">
        <v>3.5</v>
      </c>
      <c r="Q39" s="9" t="s">
        <v>17</v>
      </c>
      <c r="R39" s="10">
        <f t="shared" si="6"/>
        <v>0</v>
      </c>
      <c r="S39" s="9">
        <v>3</v>
      </c>
      <c r="T39" s="9" t="s">
        <v>18</v>
      </c>
      <c r="U39" s="10">
        <f t="shared" si="7"/>
        <v>0</v>
      </c>
      <c r="V39" s="9">
        <v>2.5</v>
      </c>
      <c r="W39" s="9" t="s">
        <v>19</v>
      </c>
      <c r="X39" s="10">
        <f t="shared" si="8"/>
        <v>0</v>
      </c>
      <c r="Y39" s="9">
        <v>2</v>
      </c>
      <c r="Z39" s="9" t="s">
        <v>20</v>
      </c>
      <c r="AA39" s="10">
        <f t="shared" si="9"/>
        <v>0</v>
      </c>
      <c r="AB39" s="9">
        <v>1.5</v>
      </c>
      <c r="AC39" s="9" t="s">
        <v>21</v>
      </c>
      <c r="AD39" s="10">
        <f t="shared" si="10"/>
        <v>0</v>
      </c>
      <c r="AE39" s="9">
        <v>1</v>
      </c>
      <c r="AF39" s="9" t="s">
        <v>22</v>
      </c>
      <c r="AG39" s="10">
        <f t="shared" si="11"/>
        <v>0</v>
      </c>
      <c r="AH39" s="9">
        <v>0</v>
      </c>
      <c r="AI39" s="9" t="s">
        <v>23</v>
      </c>
      <c r="AJ39" s="10">
        <f t="shared" si="12"/>
        <v>0</v>
      </c>
      <c r="AK39" s="10">
        <f t="shared" si="13"/>
        <v>0</v>
      </c>
      <c r="AL39" s="11" t="str">
        <f t="shared" si="14"/>
        <v>GİREMEZ(AKTS)</v>
      </c>
      <c r="AM39" s="10">
        <f t="shared" si="15"/>
        <v>2.5</v>
      </c>
      <c r="AP39" s="12" t="s">
        <v>24</v>
      </c>
    </row>
    <row r="40" spans="1:42" ht="23.25" customHeight="1" x14ac:dyDescent="0.25">
      <c r="A40" s="51" t="s">
        <v>26</v>
      </c>
      <c r="B40" s="52"/>
      <c r="C40" s="52"/>
      <c r="D40" s="52"/>
      <c r="E40" s="52"/>
      <c r="F40" s="52"/>
      <c r="G40" s="52"/>
      <c r="H40" s="52"/>
      <c r="I40" s="52"/>
      <c r="J40" s="53"/>
      <c r="K40" s="6"/>
      <c r="L40" s="6" t="s">
        <v>16</v>
      </c>
      <c r="M40" s="7">
        <f t="shared" si="3"/>
        <v>0</v>
      </c>
      <c r="N40" s="8">
        <f t="shared" si="4"/>
        <v>15</v>
      </c>
      <c r="O40" s="8">
        <f t="shared" si="5"/>
        <v>0</v>
      </c>
      <c r="P40" s="9">
        <v>3.5</v>
      </c>
      <c r="Q40" s="9" t="s">
        <v>17</v>
      </c>
      <c r="R40" s="10">
        <f t="shared" si="6"/>
        <v>0</v>
      </c>
      <c r="S40" s="9">
        <v>3</v>
      </c>
      <c r="T40" s="9" t="s">
        <v>18</v>
      </c>
      <c r="U40" s="10">
        <f t="shared" si="7"/>
        <v>0</v>
      </c>
      <c r="V40" s="9">
        <v>2.5</v>
      </c>
      <c r="W40" s="9" t="s">
        <v>19</v>
      </c>
      <c r="X40" s="10">
        <f t="shared" si="8"/>
        <v>0</v>
      </c>
      <c r="Y40" s="9">
        <v>2</v>
      </c>
      <c r="Z40" s="9" t="s">
        <v>20</v>
      </c>
      <c r="AA40" s="10">
        <f t="shared" si="9"/>
        <v>0</v>
      </c>
      <c r="AB40" s="9">
        <v>1.5</v>
      </c>
      <c r="AC40" s="9" t="s">
        <v>21</v>
      </c>
      <c r="AD40" s="10">
        <f t="shared" si="10"/>
        <v>0</v>
      </c>
      <c r="AE40" s="9">
        <v>1</v>
      </c>
      <c r="AF40" s="9" t="s">
        <v>22</v>
      </c>
      <c r="AG40" s="10">
        <f t="shared" si="11"/>
        <v>0</v>
      </c>
      <c r="AH40" s="9">
        <v>0</v>
      </c>
      <c r="AI40" s="9" t="s">
        <v>23</v>
      </c>
      <c r="AJ40" s="10">
        <f t="shared" si="12"/>
        <v>0</v>
      </c>
      <c r="AK40" s="10">
        <f t="shared" si="13"/>
        <v>0</v>
      </c>
      <c r="AL40" s="11" t="str">
        <f t="shared" si="14"/>
        <v>GİREMEZ(AKTS)</v>
      </c>
      <c r="AM40" s="10">
        <f t="shared" si="15"/>
        <v>2.5</v>
      </c>
      <c r="AP40" s="12" t="s">
        <v>24</v>
      </c>
    </row>
    <row r="41" spans="1:42" ht="81.75" customHeight="1" thickBot="1" x14ac:dyDescent="0.3">
      <c r="A41" s="54" t="s">
        <v>27</v>
      </c>
      <c r="B41" s="55"/>
      <c r="C41" s="55"/>
      <c r="D41" s="55"/>
      <c r="E41" s="55"/>
      <c r="F41" s="55"/>
      <c r="G41" s="55"/>
      <c r="H41" s="55"/>
      <c r="I41" s="55"/>
      <c r="J41" s="56"/>
    </row>
  </sheetData>
  <mergeCells count="43">
    <mergeCell ref="D36:F36"/>
    <mergeCell ref="H36:J36"/>
    <mergeCell ref="A40:J40"/>
    <mergeCell ref="A41:J41"/>
    <mergeCell ref="F26:G26"/>
    <mergeCell ref="F27:G27"/>
    <mergeCell ref="F28:G28"/>
    <mergeCell ref="F29:G29"/>
    <mergeCell ref="A30:B30"/>
    <mergeCell ref="D30:F30"/>
    <mergeCell ref="H30:J30"/>
    <mergeCell ref="A31:B31"/>
    <mergeCell ref="D31:F31"/>
    <mergeCell ref="H31:J31"/>
    <mergeCell ref="A35:B35"/>
    <mergeCell ref="D35:F35"/>
    <mergeCell ref="H35:J35"/>
    <mergeCell ref="A36:B36"/>
    <mergeCell ref="F25:G25"/>
    <mergeCell ref="F14:G14"/>
    <mergeCell ref="F15:G15"/>
    <mergeCell ref="F16:G16"/>
    <mergeCell ref="F17:G17"/>
    <mergeCell ref="F18:G18"/>
    <mergeCell ref="F19:G19"/>
    <mergeCell ref="F20:G20"/>
    <mergeCell ref="F21:G21"/>
    <mergeCell ref="F22:G22"/>
    <mergeCell ref="F23:G23"/>
    <mergeCell ref="F24:G24"/>
    <mergeCell ref="F13:G13"/>
    <mergeCell ref="A1:J1"/>
    <mergeCell ref="A2:J2"/>
    <mergeCell ref="A3:J3"/>
    <mergeCell ref="A4:J4"/>
    <mergeCell ref="A5:J5"/>
    <mergeCell ref="A6:J6"/>
    <mergeCell ref="A7:J7"/>
    <mergeCell ref="A8:J8"/>
    <mergeCell ref="F10:G10"/>
    <mergeCell ref="F11:G11"/>
    <mergeCell ref="F12:G12"/>
    <mergeCell ref="F9:G9"/>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ORTADOĞU ÇALIŞMALARI 1.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2015-01-30T16:35:15Z</dcterms:modified>
</cp:coreProperties>
</file>