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65"/>
  </bookViews>
  <sheets>
    <sheet name="ORTADOĞU ÇALIŞMALARI 1. GRUP" sheetId="1" r:id="rId1"/>
  </sheets>
  <calcPr calcId="152511"/>
</workbook>
</file>

<file path=xl/calcChain.xml><?xml version="1.0" encoding="utf-8"?>
<calcChain xmlns="http://schemas.openxmlformats.org/spreadsheetml/2006/main">
  <c r="AO25" i="1" l="1"/>
  <c r="AN25" i="1"/>
  <c r="AL25" i="1"/>
  <c r="AI25" i="1"/>
  <c r="AF25" i="1"/>
  <c r="AC25" i="1"/>
  <c r="Z25" i="1"/>
  <c r="W25" i="1"/>
  <c r="T25" i="1"/>
  <c r="P25" i="1"/>
  <c r="O25" i="1"/>
  <c r="L25" i="1"/>
  <c r="K25" i="1"/>
  <c r="E25" i="1"/>
  <c r="AO24" i="1"/>
  <c r="AN24" i="1"/>
  <c r="AL24" i="1"/>
  <c r="AI24" i="1"/>
  <c r="AF24" i="1"/>
  <c r="AC24" i="1"/>
  <c r="Z24" i="1"/>
  <c r="W24" i="1"/>
  <c r="T24" i="1"/>
  <c r="P24" i="1"/>
  <c r="O24" i="1"/>
  <c r="L24" i="1"/>
  <c r="K24" i="1"/>
  <c r="E24" i="1"/>
  <c r="AO23" i="1"/>
  <c r="AN23" i="1"/>
  <c r="AL23" i="1"/>
  <c r="AI23" i="1"/>
  <c r="AF23" i="1"/>
  <c r="AC23" i="1"/>
  <c r="Z23" i="1"/>
  <c r="W23" i="1"/>
  <c r="T23" i="1"/>
  <c r="P23" i="1"/>
  <c r="O23" i="1"/>
  <c r="L23" i="1"/>
  <c r="K23" i="1"/>
  <c r="E23" i="1"/>
  <c r="AO22" i="1"/>
  <c r="AN22" i="1"/>
  <c r="AL22" i="1"/>
  <c r="AI22" i="1"/>
  <c r="AF22" i="1"/>
  <c r="AC22" i="1"/>
  <c r="Z22" i="1"/>
  <c r="W22" i="1"/>
  <c r="T22" i="1"/>
  <c r="P22" i="1"/>
  <c r="O22" i="1"/>
  <c r="L22" i="1"/>
  <c r="K22" i="1"/>
  <c r="E22" i="1"/>
  <c r="AO21" i="1"/>
  <c r="AN21" i="1"/>
  <c r="AL21" i="1"/>
  <c r="AI21" i="1"/>
  <c r="AF21" i="1"/>
  <c r="AC21" i="1"/>
  <c r="Z21" i="1"/>
  <c r="W21" i="1"/>
  <c r="T21" i="1"/>
  <c r="P21" i="1"/>
  <c r="O21" i="1"/>
  <c r="L21" i="1"/>
  <c r="K21" i="1"/>
  <c r="E21" i="1"/>
  <c r="AO20" i="1"/>
  <c r="AN20" i="1"/>
  <c r="AL20" i="1"/>
  <c r="AI20" i="1"/>
  <c r="AF20" i="1"/>
  <c r="AC20" i="1"/>
  <c r="Z20" i="1"/>
  <c r="W20" i="1"/>
  <c r="T20" i="1"/>
  <c r="P20" i="1"/>
  <c r="O20" i="1"/>
  <c r="L20" i="1"/>
  <c r="K20" i="1"/>
  <c r="E20" i="1"/>
  <c r="AO19" i="1"/>
  <c r="AN19" i="1"/>
  <c r="AL19" i="1"/>
  <c r="AI19" i="1"/>
  <c r="AF19" i="1"/>
  <c r="AC19" i="1"/>
  <c r="Z19" i="1"/>
  <c r="W19" i="1"/>
  <c r="T19" i="1"/>
  <c r="P19" i="1"/>
  <c r="O19" i="1"/>
  <c r="L19" i="1"/>
  <c r="K19" i="1"/>
  <c r="E19" i="1"/>
  <c r="AO18" i="1"/>
  <c r="AN18" i="1"/>
  <c r="AL18" i="1"/>
  <c r="AI18" i="1"/>
  <c r="AF18" i="1"/>
  <c r="AC18" i="1"/>
  <c r="Z18" i="1"/>
  <c r="W18" i="1"/>
  <c r="T18" i="1"/>
  <c r="P18" i="1"/>
  <c r="O18" i="1"/>
  <c r="L18" i="1"/>
  <c r="K18" i="1"/>
  <c r="E18" i="1"/>
  <c r="AO17" i="1"/>
  <c r="AN17" i="1"/>
  <c r="AL17" i="1"/>
  <c r="AI17" i="1"/>
  <c r="AF17" i="1"/>
  <c r="AC17" i="1"/>
  <c r="Z17" i="1"/>
  <c r="W17" i="1"/>
  <c r="T17" i="1"/>
  <c r="P17" i="1"/>
  <c r="O17" i="1"/>
  <c r="L17" i="1"/>
  <c r="K17" i="1"/>
  <c r="E17" i="1"/>
  <c r="AO16" i="1"/>
  <c r="AN16" i="1"/>
  <c r="AL16" i="1"/>
  <c r="AI16" i="1"/>
  <c r="AF16" i="1"/>
  <c r="AC16" i="1"/>
  <c r="Z16" i="1"/>
  <c r="W16" i="1"/>
  <c r="T16" i="1"/>
  <c r="P16" i="1"/>
  <c r="O16" i="1"/>
  <c r="L16" i="1"/>
  <c r="K16" i="1"/>
  <c r="E16" i="1"/>
  <c r="AO15" i="1"/>
  <c r="AN15" i="1"/>
  <c r="AL15" i="1"/>
  <c r="AI15" i="1"/>
  <c r="AF15" i="1"/>
  <c r="AC15" i="1"/>
  <c r="Z15" i="1"/>
  <c r="W15" i="1"/>
  <c r="T15" i="1"/>
  <c r="P15" i="1"/>
  <c r="O15" i="1"/>
  <c r="L15" i="1"/>
  <c r="K15" i="1"/>
  <c r="E15" i="1"/>
  <c r="AO14" i="1"/>
  <c r="AL14" i="1"/>
  <c r="AI14" i="1"/>
  <c r="AF14" i="1"/>
  <c r="AC14" i="1"/>
  <c r="Z14" i="1"/>
  <c r="W14" i="1"/>
  <c r="T14" i="1"/>
  <c r="P14" i="1"/>
  <c r="E14" i="1" s="1"/>
  <c r="O14" i="1"/>
  <c r="AO13" i="1"/>
  <c r="AL13" i="1"/>
  <c r="AI13" i="1"/>
  <c r="AF13" i="1"/>
  <c r="AC13" i="1"/>
  <c r="Z13" i="1"/>
  <c r="W13" i="1"/>
  <c r="T13" i="1"/>
  <c r="P13" i="1"/>
  <c r="E13" i="1" s="1"/>
  <c r="O13" i="1"/>
  <c r="AO12" i="1"/>
  <c r="AL12" i="1"/>
  <c r="AI12" i="1"/>
  <c r="AF12" i="1"/>
  <c r="AC12" i="1"/>
  <c r="Z12" i="1"/>
  <c r="W12" i="1"/>
  <c r="T12" i="1"/>
  <c r="P12" i="1"/>
  <c r="E12" i="1" s="1"/>
  <c r="O12" i="1"/>
  <c r="AO11" i="1"/>
  <c r="AL11" i="1"/>
  <c r="AI11" i="1"/>
  <c r="AF11" i="1"/>
  <c r="AC11" i="1"/>
  <c r="Z11" i="1"/>
  <c r="W11" i="1"/>
  <c r="T11" i="1"/>
  <c r="P11" i="1"/>
  <c r="E11" i="1" s="1"/>
  <c r="O11" i="1"/>
  <c r="AO10" i="1"/>
  <c r="AL10" i="1"/>
  <c r="AI10" i="1"/>
  <c r="AF10" i="1"/>
  <c r="AC10" i="1"/>
  <c r="Z10" i="1"/>
  <c r="W10" i="1"/>
  <c r="T10" i="1"/>
  <c r="P10" i="1"/>
  <c r="E10" i="1" s="1"/>
  <c r="O10" i="1"/>
  <c r="AM10" i="1" l="1"/>
  <c r="AM11" i="1"/>
  <c r="AM12" i="1"/>
  <c r="AM13" i="1"/>
  <c r="AM14" i="1"/>
  <c r="AM15" i="1"/>
  <c r="Q15" i="1" s="1"/>
  <c r="AM16" i="1"/>
  <c r="Q16" i="1" s="1"/>
  <c r="AM17" i="1"/>
  <c r="Q17" i="1" s="1"/>
  <c r="AM18" i="1"/>
  <c r="Q18" i="1" s="1"/>
  <c r="AM19" i="1"/>
  <c r="Q19" i="1" s="1"/>
  <c r="AM20" i="1"/>
  <c r="Q20" i="1" s="1"/>
  <c r="AM21" i="1"/>
  <c r="Q21" i="1" s="1"/>
  <c r="AM22" i="1"/>
  <c r="Q22" i="1" s="1"/>
  <c r="AM23" i="1"/>
  <c r="Q23" i="1" s="1"/>
  <c r="AM24" i="1"/>
  <c r="Q24" i="1" s="1"/>
  <c r="AM25" i="1"/>
  <c r="Q25" i="1" s="1"/>
  <c r="Q13" i="1" l="1"/>
  <c r="L13" i="1" s="1"/>
  <c r="AN13" i="1"/>
  <c r="K13" i="1" s="1"/>
  <c r="Q12" i="1"/>
  <c r="L12" i="1" s="1"/>
  <c r="AN12" i="1"/>
  <c r="K12" i="1" s="1"/>
  <c r="Q14" i="1"/>
  <c r="L14" i="1" s="1"/>
  <c r="AN14" i="1"/>
  <c r="K14" i="1" s="1"/>
  <c r="Q11" i="1"/>
  <c r="L11" i="1" s="1"/>
  <c r="AN11" i="1"/>
  <c r="K11" i="1" s="1"/>
  <c r="Q10" i="1"/>
  <c r="L10" i="1" s="1"/>
  <c r="AN10" i="1"/>
  <c r="K10" i="1" s="1"/>
</calcChain>
</file>

<file path=xl/sharedStrings.xml><?xml version="1.0" encoding="utf-8"?>
<sst xmlns="http://schemas.openxmlformats.org/spreadsheetml/2006/main" count="216" uniqueCount="43">
  <si>
    <t>T.C.</t>
  </si>
  <si>
    <t>SAKARYA ÜNİVERSİTESİ</t>
  </si>
  <si>
    <t>SOSYAL BİLİMLER ENSTİTÜSÜ</t>
  </si>
  <si>
    <t xml:space="preserve"> 1. GRUP</t>
  </si>
  <si>
    <t>NUMARASI</t>
  </si>
  <si>
    <t>ADI SOYADI</t>
  </si>
  <si>
    <t>MEVCUT KREDİSİ</t>
  </si>
  <si>
    <t>PROJE DAHİL KREDİ</t>
  </si>
  <si>
    <t>AĞIRLIKLI NOT ORT.</t>
  </si>
  <si>
    <t>DANIŞMANI</t>
  </si>
  <si>
    <t>PROJE</t>
  </si>
  <si>
    <t>YETERLİK</t>
  </si>
  <si>
    <t>G.A. NOT ORTALAMA</t>
  </si>
  <si>
    <t>toplam</t>
  </si>
  <si>
    <t xml:space="preserve"> </t>
  </si>
  <si>
    <t>90-100</t>
  </si>
  <si>
    <t>85-89</t>
  </si>
  <si>
    <t>80-84</t>
  </si>
  <si>
    <t>75-79</t>
  </si>
  <si>
    <t>65-74</t>
  </si>
  <si>
    <t>58-64</t>
  </si>
  <si>
    <t>50-57</t>
  </si>
  <si>
    <t>49 -</t>
  </si>
  <si>
    <t>GİRMEDİ</t>
  </si>
  <si>
    <t>JÜRİ</t>
  </si>
  <si>
    <t>PROJE SAVUNMA SINAVI BAŞARI LİSTESİ</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</si>
  <si>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Azami süreyi dolduran öğrencilerin, öğrencilik haklarından yararlandırılmaksızın, proje hazırlama hakkı verilerek öğrencilik statüsü devam eder.
</t>
  </si>
  <si>
    <t xml:space="preserve">Not:1) Öğrencinin danışmanı Proje Savunma Sınavına girmek zorundadır.          
</t>
  </si>
  <si>
    <t>AÇIKLAMA</t>
  </si>
  <si>
    <t>Not:2) PROJE SAVUNMA SINAVINDA EN AZ GEÇER NOT 65 (CC) DİR.</t>
  </si>
  <si>
    <t>2015-2016 / GÜZ YARIYILI SONU</t>
  </si>
  <si>
    <t>Doç. Dr. Ali BALCI</t>
  </si>
  <si>
    <t>Yrd. Doç. Dr. Murat YEŞİLTAŞ</t>
  </si>
  <si>
    <t>Yrd. Doç. Dr. İsmail Numan TELCİ</t>
  </si>
  <si>
    <t>YEDEK JÜRİ</t>
  </si>
  <si>
    <t>UZAKTAN EĞİTİM ORTADOĞU ÇALIŞMALARI TEZSİZ YÜKSEK LİSANS</t>
  </si>
  <si>
    <t>Görkem KAYA</t>
  </si>
  <si>
    <t>Mahmut UYAN</t>
  </si>
  <si>
    <t>1360E49502</t>
  </si>
  <si>
    <t>1260E49004</t>
  </si>
  <si>
    <t>AKTS EKSİK</t>
  </si>
  <si>
    <t>GR</t>
  </si>
  <si>
    <t>BAŞARILI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</si>
</sst>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0"/>
      <color theme="1"/>
      <name val="Times New Roman"/>
      <family val="1"/>
      <charset val="162"/>
    </font>
    <font>
      <b/>
      <sz val="11"/>
      <color theme="1"/>
      <name val="Times New Roman"/>
      <family val="1"/>
      <charset val="162"/>
    </font>
    <font>
      <sz val="9"/>
      <color theme="1"/>
      <name val="Times New Roman"/>
      <family val="1"/>
      <charset val="162"/>
    </font>
    <font>
      <sz val="10"/>
      <color theme="1"/>
      <name val="Times New Roman"/>
      <family val="1"/>
      <charset val="162"/>
    </font>
    <font>
      <sz val="11"/>
      <color theme="1"/>
      <name val="Times New Roman"/>
      <family val="1"/>
      <charset val="162"/>
    </font>
    <font>
      <sz val="11"/>
      <name val="Times New Roman"/>
      <family val="1"/>
      <charset val="162"/>
    </font>
    <font>
      <sz val="9"/>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00B0F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96">
    <xf numFmtId="0" fontId="0" fillId="0" borderId="0" xfId="0"/>
    <xf numFmtId="0" fontId="3" fillId="0" borderId="0" xfId="0" applyFont="1" applyProtection="1">
      <protection hidden="1"/>
    </xf>
    <xf numFmtId="0" fontId="3" fillId="0" borderId="0" xfId="0" applyFont="1"/>
    <xf numFmtId="0" fontId="4" fillId="0" borderId="0" xfId="0" applyFont="1" applyProtection="1">
      <protection hidden="1"/>
    </xf>
    <xf numFmtId="0" fontId="4" fillId="0" borderId="0" xfId="0" applyFont="1" applyBorder="1" applyProtection="1">
      <protection hidden="1"/>
    </xf>
    <xf numFmtId="11" fontId="3" fillId="2" borderId="6" xfId="0" applyNumberFormat="1" applyFont="1" applyFill="1" applyBorder="1" applyAlignment="1">
      <alignment horizontal="center" vertical="center"/>
    </xf>
    <xf numFmtId="0" fontId="3" fillId="2" borderId="6" xfId="0" applyFont="1" applyFill="1" applyBorder="1" applyAlignment="1">
      <alignment horizontal="left"/>
    </xf>
    <xf numFmtId="0" fontId="3" fillId="2" borderId="6" xfId="0" applyFont="1" applyFill="1" applyBorder="1" applyAlignment="1" applyProtection="1">
      <alignment horizontal="center"/>
      <protection hidden="1"/>
    </xf>
    <xf numFmtId="0" fontId="4" fillId="2" borderId="6" xfId="0" applyFont="1" applyFill="1" applyBorder="1" applyAlignment="1" applyProtection="1">
      <alignment horizontal="center" vertical="center" wrapText="1"/>
      <protection hidden="1"/>
    </xf>
    <xf numFmtId="164" fontId="6" fillId="2" borderId="6" xfId="0" applyNumberFormat="1" applyFont="1" applyFill="1" applyBorder="1" applyAlignment="1" applyProtection="1">
      <alignment horizontal="center"/>
      <protection hidden="1"/>
    </xf>
    <xf numFmtId="164" fontId="6" fillId="2" borderId="7"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3" borderId="0" xfId="0" applyFont="1" applyFill="1" applyBorder="1" applyProtection="1">
      <protection hidden="1"/>
    </xf>
    <xf numFmtId="0" fontId="7" fillId="0" borderId="0" xfId="0" applyFont="1" applyFill="1" applyBorder="1" applyAlignment="1" applyProtection="1">
      <alignment horizontal="center" vertical="center" wrapText="1"/>
      <protection hidden="1"/>
    </xf>
    <xf numFmtId="0" fontId="4" fillId="0" borderId="0" xfId="0" applyFont="1" applyFill="1" applyBorder="1" applyProtection="1">
      <protection hidden="1"/>
    </xf>
    <xf numFmtId="164" fontId="4" fillId="4" borderId="0" xfId="0" applyNumberFormat="1" applyFont="1" applyFill="1" applyBorder="1" applyProtection="1">
      <protection hidden="1"/>
    </xf>
    <xf numFmtId="0" fontId="4" fillId="0" borderId="0" xfId="0" applyFont="1" applyFill="1" applyProtection="1">
      <protection hidden="1"/>
    </xf>
    <xf numFmtId="0" fontId="8" fillId="0" borderId="0" xfId="0" applyFont="1" applyFill="1" applyProtection="1">
      <protection hidden="1"/>
    </xf>
    <xf numFmtId="0" fontId="1" fillId="0" borderId="2" xfId="0" applyFont="1" applyFill="1" applyBorder="1" applyAlignment="1" applyProtection="1">
      <alignment horizontal="center"/>
      <protection hidden="1"/>
    </xf>
    <xf numFmtId="0" fontId="10" fillId="0"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center"/>
      <protection hidden="1"/>
    </xf>
    <xf numFmtId="0" fontId="10" fillId="0" borderId="4"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4" fillId="2" borderId="6" xfId="0" applyNumberFormat="1" applyFont="1" applyFill="1" applyBorder="1" applyAlignment="1" applyProtection="1">
      <alignment horizontal="center" vertical="center" wrapText="1"/>
      <protection hidden="1"/>
    </xf>
    <xf numFmtId="0" fontId="4" fillId="2" borderId="12" xfId="0" applyNumberFormat="1"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11" fontId="12" fillId="2" borderId="6" xfId="0" applyNumberFormat="1" applyFont="1" applyFill="1" applyBorder="1" applyAlignment="1">
      <alignment horizontal="center" vertical="center"/>
    </xf>
    <xf numFmtId="0" fontId="12" fillId="2" borderId="6" xfId="0" applyFont="1" applyFill="1" applyBorder="1" applyAlignment="1">
      <alignment horizontal="left"/>
    </xf>
    <xf numFmtId="0" fontId="13" fillId="2" borderId="6" xfId="0" applyFont="1" applyFill="1" applyBorder="1" applyAlignment="1" applyProtection="1">
      <alignment horizontal="center"/>
      <protection hidden="1"/>
    </xf>
    <xf numFmtId="0" fontId="14" fillId="2" borderId="6" xfId="0" applyFont="1" applyFill="1" applyBorder="1" applyAlignment="1" applyProtection="1">
      <alignment horizontal="center" vertical="center" wrapText="1"/>
      <protection hidden="1"/>
    </xf>
    <xf numFmtId="0" fontId="14" fillId="2" borderId="6" xfId="0" applyNumberFormat="1" applyFont="1" applyFill="1" applyBorder="1" applyAlignment="1" applyProtection="1">
      <alignment horizontal="center" vertical="center" wrapText="1"/>
      <protection hidden="1"/>
    </xf>
    <xf numFmtId="0" fontId="12" fillId="2" borderId="6" xfId="0" applyFont="1" applyFill="1" applyBorder="1" applyAlignment="1">
      <alignment horizontal="left" vertical="center"/>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2" fillId="2" borderId="6" xfId="0" applyFont="1" applyFill="1" applyBorder="1" applyAlignment="1">
      <alignment horizontal="left" vertical="center"/>
    </xf>
    <xf numFmtId="0" fontId="12" fillId="2" borderId="6" xfId="0" applyFont="1" applyFill="1" applyBorder="1" applyAlignment="1">
      <alignment horizontal="left" vertical="center"/>
    </xf>
    <xf numFmtId="0" fontId="5" fillId="0" borderId="15" xfId="0" applyFont="1" applyBorder="1" applyAlignment="1" applyProtection="1">
      <alignment horizontal="center" vertical="center" wrapText="1"/>
      <protection hidden="1"/>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1" fillId="0" borderId="0" xfId="0" applyFont="1" applyBorder="1" applyAlignment="1" applyProtection="1">
      <alignment horizontal="center"/>
      <protection hidden="1"/>
    </xf>
    <xf numFmtId="0" fontId="12" fillId="2" borderId="6" xfId="0" applyFont="1" applyFill="1" applyBorder="1" applyAlignment="1">
      <alignment horizontal="left" vertical="center"/>
    </xf>
    <xf numFmtId="0" fontId="12" fillId="2" borderId="6" xfId="0" applyFont="1" applyFill="1" applyBorder="1" applyAlignment="1">
      <alignment horizontal="left" vertical="center"/>
    </xf>
    <xf numFmtId="0" fontId="1" fillId="2" borderId="0"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164" fontId="6" fillId="2" borderId="7" xfId="0" applyNumberFormat="1" applyFont="1" applyFill="1" applyBorder="1" applyAlignment="1" applyProtection="1">
      <alignment horizontal="center" vertical="center"/>
      <protection hidden="1"/>
    </xf>
    <xf numFmtId="0" fontId="1" fillId="2" borderId="4" xfId="0" applyFont="1" applyFill="1" applyBorder="1" applyAlignment="1" applyProtection="1">
      <alignment horizontal="center"/>
      <protection locked="0"/>
    </xf>
    <xf numFmtId="0" fontId="14" fillId="2" borderId="6" xfId="0" applyFont="1" applyFill="1" applyBorder="1" applyAlignment="1" applyProtection="1">
      <alignment horizontal="center" vertical="center"/>
      <protection hidden="1"/>
    </xf>
    <xf numFmtId="0" fontId="14" fillId="2" borderId="11" xfId="0" applyNumberFormat="1"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5" fillId="6" borderId="4"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5" xfId="0" applyFont="1" applyFill="1" applyBorder="1" applyAlignment="1">
      <alignment horizontal="left" vertical="top" wrapText="1"/>
    </xf>
    <xf numFmtId="0" fontId="9" fillId="0" borderId="0"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 fillId="5" borderId="4"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0"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9" fillId="0" borderId="1" xfId="0" applyFont="1" applyFill="1" applyBorder="1" applyAlignment="1" applyProtection="1">
      <alignment horizontal="center" vertical="center"/>
      <protection hidden="1"/>
    </xf>
    <xf numFmtId="0" fontId="3" fillId="2" borderId="6" xfId="0" applyFont="1" applyFill="1" applyBorder="1" applyAlignment="1">
      <alignment horizontal="center" vertical="center"/>
    </xf>
    <xf numFmtId="0" fontId="12" fillId="2" borderId="6" xfId="0" applyFont="1" applyFill="1" applyBorder="1" applyAlignment="1">
      <alignment horizontal="left" vertical="center"/>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14" fontId="2" fillId="0" borderId="4" xfId="0" applyNumberFormat="1" applyFont="1" applyFill="1" applyBorder="1" applyAlignment="1" applyProtection="1">
      <alignment horizontal="center" vertical="center"/>
      <protection locked="0"/>
    </xf>
    <xf numFmtId="14" fontId="2" fillId="0" borderId="0" xfId="0" applyNumberFormat="1" applyFont="1" applyFill="1" applyBorder="1" applyAlignment="1" applyProtection="1">
      <alignment horizontal="center" vertical="center"/>
      <protection locked="0"/>
    </xf>
    <xf numFmtId="14" fontId="2" fillId="0" borderId="5" xfId="0" applyNumberFormat="1" applyFont="1" applyFill="1" applyBorder="1" applyAlignment="1" applyProtection="1">
      <alignment horizontal="center" vertical="center"/>
      <protection locked="0"/>
    </xf>
    <xf numFmtId="0" fontId="5" fillId="0" borderId="15" xfId="0" applyFont="1" applyBorder="1" applyAlignment="1" applyProtection="1">
      <alignment horizontal="center" vertical="center" wrapText="1"/>
      <protection hidden="1"/>
    </xf>
    <xf numFmtId="0" fontId="0" fillId="0" borderId="15" xfId="0" applyBorder="1"/>
    <xf numFmtId="0" fontId="6" fillId="2" borderId="11" xfId="0" applyFont="1" applyFill="1" applyBorder="1" applyAlignment="1" applyProtection="1">
      <alignment horizontal="center" vertical="center" wrapText="1"/>
      <protection hidden="1"/>
    </xf>
    <xf numFmtId="0" fontId="6" fillId="2" borderId="6" xfId="0" applyFont="1" applyFill="1" applyBorder="1" applyAlignment="1" applyProtection="1">
      <alignment horizontal="center" vertical="center" wrapText="1"/>
      <protection hidden="1"/>
    </xf>
    <xf numFmtId="0" fontId="15" fillId="3" borderId="16"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8"/>
  <sheetViews>
    <sheetView tabSelected="1" workbookViewId="0">
      <selection activeCell="I14" sqref="I14"/>
    </sheetView>
  </sheetViews>
  <sheetFormatPr defaultRowHeight="15" x14ac:dyDescent="0.25"/>
  <cols>
    <col min="1" max="1" width="1" customWidth="1"/>
    <col min="2" max="2" width="12.85546875" customWidth="1"/>
    <col min="3" max="3" width="16.85546875" customWidth="1"/>
    <col min="4" max="5" width="9" customWidth="1"/>
    <col min="6" max="6" width="11.140625" customWidth="1"/>
    <col min="7" max="7" width="22.28515625" customWidth="1"/>
    <col min="8" max="8" width="1.5703125" hidden="1" customWidth="1"/>
    <col min="9" max="9" width="18" customWidth="1"/>
    <col min="10" max="10" width="11.85546875" customWidth="1"/>
    <col min="11" max="11" width="25.42578125" hidden="1" customWidth="1"/>
    <col min="12" max="12" width="17.42578125" customWidth="1"/>
    <col min="13" max="13" width="0" hidden="1" customWidth="1"/>
    <col min="14" max="39" width="9.140625" hidden="1" customWidth="1"/>
    <col min="40" max="40" width="12.5703125" hidden="1" customWidth="1"/>
    <col min="41" max="44" width="9.140625" hidden="1" customWidth="1"/>
    <col min="45" max="52" width="0" hidden="1" customWidth="1"/>
  </cols>
  <sheetData>
    <row r="1" spans="2:53" s="2" customFormat="1" ht="15.75" x14ac:dyDescent="0.25">
      <c r="B1" s="79" t="s">
        <v>0</v>
      </c>
      <c r="C1" s="80"/>
      <c r="D1" s="80"/>
      <c r="E1" s="80"/>
      <c r="F1" s="80"/>
      <c r="G1" s="80"/>
      <c r="H1" s="80"/>
      <c r="I1" s="80"/>
      <c r="J1" s="80"/>
      <c r="K1" s="80"/>
      <c r="L1" s="8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82" t="s">
        <v>1</v>
      </c>
      <c r="C2" s="83"/>
      <c r="D2" s="83"/>
      <c r="E2" s="83"/>
      <c r="F2" s="83"/>
      <c r="G2" s="83"/>
      <c r="H2" s="83"/>
      <c r="I2" s="83"/>
      <c r="J2" s="83"/>
      <c r="K2" s="83"/>
      <c r="L2" s="8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82" t="s">
        <v>2</v>
      </c>
      <c r="C3" s="83"/>
      <c r="D3" s="83"/>
      <c r="E3" s="83"/>
      <c r="F3" s="83"/>
      <c r="G3" s="83"/>
      <c r="H3" s="83"/>
      <c r="I3" s="83"/>
      <c r="J3" s="83"/>
      <c r="K3" s="83"/>
      <c r="L3" s="84"/>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82" t="s">
        <v>30</v>
      </c>
      <c r="C4" s="83"/>
      <c r="D4" s="83"/>
      <c r="E4" s="83"/>
      <c r="F4" s="83"/>
      <c r="G4" s="83"/>
      <c r="H4" s="83"/>
      <c r="I4" s="83"/>
      <c r="J4" s="83"/>
      <c r="K4" s="83"/>
      <c r="L4" s="84"/>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85" t="s">
        <v>35</v>
      </c>
      <c r="C5" s="86"/>
      <c r="D5" s="86"/>
      <c r="E5" s="86"/>
      <c r="F5" s="86"/>
      <c r="G5" s="86"/>
      <c r="H5" s="86"/>
      <c r="I5" s="86"/>
      <c r="J5" s="86"/>
      <c r="K5" s="86"/>
      <c r="L5" s="87"/>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85" t="s">
        <v>25</v>
      </c>
      <c r="C6" s="86"/>
      <c r="D6" s="86"/>
      <c r="E6" s="86"/>
      <c r="F6" s="86"/>
      <c r="G6" s="86"/>
      <c r="H6" s="86"/>
      <c r="I6" s="86"/>
      <c r="J6" s="86"/>
      <c r="K6" s="86"/>
      <c r="L6" s="87"/>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88">
        <v>42413</v>
      </c>
      <c r="C7" s="89"/>
      <c r="D7" s="89"/>
      <c r="E7" s="89"/>
      <c r="F7" s="89"/>
      <c r="G7" s="89"/>
      <c r="H7" s="89"/>
      <c r="I7" s="89"/>
      <c r="J7" s="89"/>
      <c r="K7" s="89"/>
      <c r="L7" s="90"/>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6.5" thickBot="1" x14ac:dyDescent="0.3">
      <c r="B8" s="85" t="s">
        <v>3</v>
      </c>
      <c r="C8" s="86"/>
      <c r="D8" s="86"/>
      <c r="E8" s="86"/>
      <c r="F8" s="86"/>
      <c r="G8" s="86"/>
      <c r="H8" s="86"/>
      <c r="I8" s="86"/>
      <c r="J8" s="86"/>
      <c r="K8" s="86"/>
      <c r="L8" s="87"/>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39" thickBot="1" x14ac:dyDescent="0.3">
      <c r="B9" s="29" t="s">
        <v>4</v>
      </c>
      <c r="C9" s="29" t="s">
        <v>5</v>
      </c>
      <c r="D9" s="29" t="s">
        <v>6</v>
      </c>
      <c r="E9" s="29" t="s">
        <v>7</v>
      </c>
      <c r="F9" s="29" t="s">
        <v>8</v>
      </c>
      <c r="G9" s="91" t="s">
        <v>9</v>
      </c>
      <c r="H9" s="92"/>
      <c r="I9" s="41" t="s">
        <v>28</v>
      </c>
      <c r="J9" s="29" t="s">
        <v>10</v>
      </c>
      <c r="K9" s="29" t="s">
        <v>11</v>
      </c>
      <c r="L9" s="30" t="s">
        <v>12</v>
      </c>
      <c r="M9" s="4"/>
      <c r="N9" s="4"/>
      <c r="O9" s="4"/>
      <c r="P9" s="4"/>
      <c r="Q9" s="4"/>
      <c r="R9" s="4"/>
      <c r="S9" s="4"/>
      <c r="T9" s="4"/>
      <c r="U9" s="4"/>
      <c r="V9" s="4"/>
      <c r="W9" s="4"/>
      <c r="X9" s="4"/>
      <c r="Y9" s="4"/>
      <c r="Z9" s="4"/>
      <c r="AA9" s="4"/>
      <c r="AB9" s="4"/>
      <c r="AC9" s="4"/>
      <c r="AD9" s="4"/>
      <c r="AE9" s="4"/>
      <c r="AF9" s="4"/>
      <c r="AG9" s="4"/>
      <c r="AH9" s="4"/>
      <c r="AI9" s="4"/>
      <c r="AJ9" s="4"/>
      <c r="AK9" s="4"/>
      <c r="AL9" s="4"/>
      <c r="AM9" s="4" t="s">
        <v>13</v>
      </c>
      <c r="AN9" s="4"/>
      <c r="AO9" s="4"/>
      <c r="AP9" s="4"/>
      <c r="AQ9" s="3"/>
      <c r="AR9" s="3"/>
      <c r="AS9" s="3"/>
      <c r="AT9" s="1"/>
      <c r="AU9" s="1"/>
      <c r="AV9" s="1"/>
      <c r="AW9" s="1"/>
      <c r="AX9" s="1"/>
      <c r="AY9" s="1"/>
      <c r="AZ9" s="1"/>
      <c r="BA9" s="1"/>
    </row>
    <row r="10" spans="2:53" s="2" customFormat="1" ht="15.75" customHeight="1" x14ac:dyDescent="0.25">
      <c r="B10" s="31" t="s">
        <v>38</v>
      </c>
      <c r="C10" s="45" t="s">
        <v>36</v>
      </c>
      <c r="D10" s="51">
        <v>61</v>
      </c>
      <c r="E10" s="34">
        <f t="shared" ref="E10:E25" si="0">IF(J10=" "," ",P10)</f>
        <v>76</v>
      </c>
      <c r="F10" s="52">
        <v>105</v>
      </c>
      <c r="G10" s="78" t="s">
        <v>31</v>
      </c>
      <c r="H10" s="78"/>
      <c r="I10" s="95" t="s">
        <v>40</v>
      </c>
      <c r="J10" s="93" t="s">
        <v>41</v>
      </c>
      <c r="K10" s="9" t="str">
        <f>IF(D10=0," ",IF(J10=0," ",IF(J10="GR",AR10,AN10)))</f>
        <v>GİRMEDİ</v>
      </c>
      <c r="L10" s="49">
        <f>IF(D10=0," ",IF(J10=0," ",Q10))</f>
        <v>1.381578947368421</v>
      </c>
      <c r="M10" s="11"/>
      <c r="N10" s="11" t="s">
        <v>15</v>
      </c>
      <c r="O10" s="12">
        <f>IF(J10&lt;90,0,IF(J10&lt;=100,4,0))</f>
        <v>0</v>
      </c>
      <c r="P10" s="13">
        <f>IF(J10=" ",D10,(D10+15))</f>
        <v>76</v>
      </c>
      <c r="Q10" s="13">
        <f>IF(J10="BAŞARILI",(F10/P10),IF(J10&gt;0,(((AM10*15)+F10)/P10),F10))</f>
        <v>1.381578947368421</v>
      </c>
      <c r="R10" s="14">
        <v>3.5</v>
      </c>
      <c r="S10" s="14" t="s">
        <v>16</v>
      </c>
      <c r="T10" s="15">
        <f>IF(J10&lt;85,0,IF(J10&lt;=89,3.5,0))</f>
        <v>0</v>
      </c>
      <c r="U10" s="14">
        <v>3</v>
      </c>
      <c r="V10" s="14" t="s">
        <v>17</v>
      </c>
      <c r="W10" s="15">
        <f>IF(J10&lt;80,0,IF(J10&lt;=84,3,0))</f>
        <v>0</v>
      </c>
      <c r="X10" s="14">
        <v>2.5</v>
      </c>
      <c r="Y10" s="14" t="s">
        <v>18</v>
      </c>
      <c r="Z10" s="15">
        <f>IF(J10&lt;75,0,IF(J10&lt;=79,2.5,0))</f>
        <v>0</v>
      </c>
      <c r="AA10" s="14">
        <v>2</v>
      </c>
      <c r="AB10" s="14" t="s">
        <v>19</v>
      </c>
      <c r="AC10" s="15">
        <f>IF(J10&lt;65,0,IF(J10&lt;=74,2,0))</f>
        <v>0</v>
      </c>
      <c r="AD10" s="14">
        <v>1.5</v>
      </c>
      <c r="AE10" s="14" t="s">
        <v>20</v>
      </c>
      <c r="AF10" s="15">
        <f>IF(J10&lt;58,0,IF(J10&lt;=64,1.5,0))</f>
        <v>0</v>
      </c>
      <c r="AG10" s="14">
        <v>1</v>
      </c>
      <c r="AH10" s="14" t="s">
        <v>21</v>
      </c>
      <c r="AI10" s="15">
        <f>IF(J10&lt;50,0,IF(J10&lt;=57,1,0))</f>
        <v>0</v>
      </c>
      <c r="AJ10" s="14">
        <v>0</v>
      </c>
      <c r="AK10" s="14" t="s">
        <v>22</v>
      </c>
      <c r="AL10" s="15">
        <f>IF(J10&lt;0,0,IF(J10&lt;=49,0,0))</f>
        <v>0</v>
      </c>
      <c r="AM10" s="15">
        <f>SUM(T10,W10,Z10,AC10,AF10,AI10,AL10,O10)</f>
        <v>0</v>
      </c>
      <c r="AN10" s="16" t="str">
        <f>IF(J10=" "," ",IF(AM10&lt;2,"GİREMEZ(AKTS)",IF(P10&lt;89,"GİREMEZ(AKTS)",IF(Q10&gt;=AO10,"YETERLİ","GİREMEZ(ORTALAMA)"))))</f>
        <v>GİREMEZ(AKTS)</v>
      </c>
      <c r="AO10" s="15">
        <f>IF(LEFT(B10,1)="0",2,2.5)</f>
        <v>2.5</v>
      </c>
      <c r="AP10" s="15"/>
      <c r="AQ10" s="17"/>
      <c r="AR10" s="17" t="s">
        <v>23</v>
      </c>
      <c r="AS10" s="17"/>
      <c r="AT10" s="18"/>
      <c r="AU10" s="18"/>
      <c r="AV10" s="18"/>
      <c r="AW10" s="18"/>
      <c r="AX10" s="18"/>
      <c r="AY10" s="18"/>
      <c r="AZ10" s="18"/>
      <c r="BA10" s="1"/>
    </row>
    <row r="11" spans="2:53" ht="15.75" x14ac:dyDescent="0.25">
      <c r="B11" s="31" t="s">
        <v>39</v>
      </c>
      <c r="C11" s="36" t="s">
        <v>37</v>
      </c>
      <c r="D11" s="33">
        <v>75</v>
      </c>
      <c r="E11" s="34">
        <f t="shared" si="0"/>
        <v>90</v>
      </c>
      <c r="F11" s="35">
        <v>218</v>
      </c>
      <c r="G11" s="78" t="s">
        <v>31</v>
      </c>
      <c r="H11" s="78"/>
      <c r="I11" s="40" t="s">
        <v>42</v>
      </c>
      <c r="J11" s="94">
        <v>80</v>
      </c>
      <c r="K11" s="9" t="str">
        <f t="shared" ref="K11:K25" si="1">IF(D11=0," ",IF(J11=0," ",IF(J11="GR",AR11,AN11)))</f>
        <v>YETERLİ</v>
      </c>
      <c r="L11" s="10">
        <f t="shared" ref="L11:L25" si="2">IF(D11=0," ",IF(J11=0," ",Q11))</f>
        <v>2.9222222222222221</v>
      </c>
      <c r="M11" s="11"/>
      <c r="N11" s="11" t="s">
        <v>15</v>
      </c>
      <c r="O11" s="12">
        <f t="shared" ref="O11:O25" si="3">IF(J11&lt;90,0,IF(J11&lt;=100,4,0))</f>
        <v>0</v>
      </c>
      <c r="P11" s="13">
        <f t="shared" ref="P11:P25" si="4">IF(J11=" ",D11,(D11+15))</f>
        <v>90</v>
      </c>
      <c r="Q11" s="13">
        <f t="shared" ref="Q11:Q25" si="5">IF(J11="BAŞARILI",(F11/P11),IF(J11&gt;0,(((AM11*15)+F11)/P11),F11))</f>
        <v>2.9222222222222221</v>
      </c>
      <c r="R11" s="14">
        <v>3.5</v>
      </c>
      <c r="S11" s="14" t="s">
        <v>16</v>
      </c>
      <c r="T11" s="15">
        <f t="shared" ref="T11:T25" si="6">IF(J11&lt;85,0,IF(J11&lt;=89,3.5,0))</f>
        <v>0</v>
      </c>
      <c r="U11" s="14">
        <v>3</v>
      </c>
      <c r="V11" s="14" t="s">
        <v>17</v>
      </c>
      <c r="W11" s="15">
        <f t="shared" ref="W11:W25" si="7">IF(J11&lt;80,0,IF(J11&lt;=84,3,0))</f>
        <v>3</v>
      </c>
      <c r="X11" s="14">
        <v>2.5</v>
      </c>
      <c r="Y11" s="14" t="s">
        <v>18</v>
      </c>
      <c r="Z11" s="15">
        <f t="shared" ref="Z11:Z25" si="8">IF(J11&lt;75,0,IF(J11&lt;=79,2.5,0))</f>
        <v>0</v>
      </c>
      <c r="AA11" s="14">
        <v>2</v>
      </c>
      <c r="AB11" s="14" t="s">
        <v>19</v>
      </c>
      <c r="AC11" s="15">
        <f t="shared" ref="AC11:AC25" si="9">IF(J11&lt;65,0,IF(J11&lt;=74,2,0))</f>
        <v>0</v>
      </c>
      <c r="AD11" s="14">
        <v>1.5</v>
      </c>
      <c r="AE11" s="14" t="s">
        <v>20</v>
      </c>
      <c r="AF11" s="15">
        <f t="shared" ref="AF11:AF25" si="10">IF(J11&lt;58,0,IF(J11&lt;=64,1.5,0))</f>
        <v>0</v>
      </c>
      <c r="AG11" s="14">
        <v>1</v>
      </c>
      <c r="AH11" s="14" t="s">
        <v>21</v>
      </c>
      <c r="AI11" s="15">
        <f t="shared" ref="AI11:AI25" si="11">IF(J11&lt;50,0,IF(J11&lt;=57,1,0))</f>
        <v>0</v>
      </c>
      <c r="AJ11" s="14">
        <v>0</v>
      </c>
      <c r="AK11" s="14" t="s">
        <v>22</v>
      </c>
      <c r="AL11" s="15">
        <f t="shared" ref="AL11:AL25" si="12">IF(J11&lt;0,0,IF(J11&lt;=49,0,0))</f>
        <v>0</v>
      </c>
      <c r="AM11" s="15">
        <f t="shared" ref="AM11:AM25" si="13">SUM(T11,W11,Z11,AC11,AF11,AI11,AL11,O11)</f>
        <v>3</v>
      </c>
      <c r="AN11" s="16" t="str">
        <f t="shared" ref="AN11:AN25" si="14">IF(J11=" "," ",IF(AM11&lt;2,"GİREMEZ(AKTS)",IF(P11&lt;89,"GİREMEZ(AKTS)",IF(Q11&gt;=AO11,"YETERLİ","GİREMEZ(ORTALAMA)"))))</f>
        <v>YETERLİ</v>
      </c>
      <c r="AO11" s="15">
        <f t="shared" ref="AO11:AO25" si="15">IF(LEFT(B11,1)="0",2,2.5)</f>
        <v>2.5</v>
      </c>
      <c r="AR11" s="17" t="s">
        <v>23</v>
      </c>
    </row>
    <row r="12" spans="2:53" ht="15.75" x14ac:dyDescent="0.25">
      <c r="B12" s="31"/>
      <c r="C12" s="45"/>
      <c r="D12" s="33"/>
      <c r="E12" s="34" t="str">
        <f t="shared" si="0"/>
        <v xml:space="preserve"> </v>
      </c>
      <c r="F12" s="35"/>
      <c r="G12" s="78"/>
      <c r="H12" s="78"/>
      <c r="I12" s="40"/>
      <c r="J12" s="34" t="s">
        <v>14</v>
      </c>
      <c r="K12" s="9" t="str">
        <f t="shared" si="1"/>
        <v xml:space="preserve"> </v>
      </c>
      <c r="L12" s="10" t="str">
        <f t="shared" si="2"/>
        <v xml:space="preserve"> </v>
      </c>
      <c r="M12" s="11"/>
      <c r="N12" s="11" t="s">
        <v>15</v>
      </c>
      <c r="O12" s="12">
        <f t="shared" si="3"/>
        <v>0</v>
      </c>
      <c r="P12" s="13">
        <f t="shared" si="4"/>
        <v>0</v>
      </c>
      <c r="Q12" s="13" t="e">
        <f t="shared" si="5"/>
        <v>#DIV/0!</v>
      </c>
      <c r="R12" s="14">
        <v>3.5</v>
      </c>
      <c r="S12" s="14" t="s">
        <v>16</v>
      </c>
      <c r="T12" s="15">
        <f t="shared" si="6"/>
        <v>0</v>
      </c>
      <c r="U12" s="14">
        <v>3</v>
      </c>
      <c r="V12" s="14" t="s">
        <v>17</v>
      </c>
      <c r="W12" s="15">
        <f t="shared" si="7"/>
        <v>0</v>
      </c>
      <c r="X12" s="14">
        <v>2.5</v>
      </c>
      <c r="Y12" s="14" t="s">
        <v>18</v>
      </c>
      <c r="Z12" s="15">
        <f t="shared" si="8"/>
        <v>0</v>
      </c>
      <c r="AA12" s="14">
        <v>2</v>
      </c>
      <c r="AB12" s="14" t="s">
        <v>19</v>
      </c>
      <c r="AC12" s="15">
        <f t="shared" si="9"/>
        <v>0</v>
      </c>
      <c r="AD12" s="14">
        <v>1.5</v>
      </c>
      <c r="AE12" s="14" t="s">
        <v>20</v>
      </c>
      <c r="AF12" s="15">
        <f t="shared" si="10"/>
        <v>0</v>
      </c>
      <c r="AG12" s="14">
        <v>1</v>
      </c>
      <c r="AH12" s="14" t="s">
        <v>21</v>
      </c>
      <c r="AI12" s="15">
        <f t="shared" si="11"/>
        <v>0</v>
      </c>
      <c r="AJ12" s="14">
        <v>0</v>
      </c>
      <c r="AK12" s="14" t="s">
        <v>22</v>
      </c>
      <c r="AL12" s="15">
        <f t="shared" si="12"/>
        <v>0</v>
      </c>
      <c r="AM12" s="15">
        <f t="shared" si="13"/>
        <v>0</v>
      </c>
      <c r="AN12" s="16" t="str">
        <f t="shared" si="14"/>
        <v xml:space="preserve"> </v>
      </c>
      <c r="AO12" s="15">
        <f t="shared" si="15"/>
        <v>2.5</v>
      </c>
      <c r="AR12" s="17" t="s">
        <v>23</v>
      </c>
    </row>
    <row r="13" spans="2:53" ht="15.75" x14ac:dyDescent="0.25">
      <c r="B13" s="31"/>
      <c r="C13" s="39"/>
      <c r="D13" s="33"/>
      <c r="E13" s="34" t="str">
        <f t="shared" si="0"/>
        <v xml:space="preserve"> </v>
      </c>
      <c r="F13" s="35"/>
      <c r="G13" s="78"/>
      <c r="H13" s="78"/>
      <c r="I13" s="40"/>
      <c r="J13" s="34" t="s">
        <v>14</v>
      </c>
      <c r="K13" s="9" t="str">
        <f t="shared" si="1"/>
        <v xml:space="preserve"> </v>
      </c>
      <c r="L13" s="10" t="str">
        <f t="shared" si="2"/>
        <v xml:space="preserve"> </v>
      </c>
      <c r="M13" s="11"/>
      <c r="N13" s="11" t="s">
        <v>15</v>
      </c>
      <c r="O13" s="12">
        <f t="shared" si="3"/>
        <v>0</v>
      </c>
      <c r="P13" s="13">
        <f t="shared" si="4"/>
        <v>0</v>
      </c>
      <c r="Q13" s="13" t="e">
        <f t="shared" si="5"/>
        <v>#DIV/0!</v>
      </c>
      <c r="R13" s="14">
        <v>3.5</v>
      </c>
      <c r="S13" s="14" t="s">
        <v>16</v>
      </c>
      <c r="T13" s="15">
        <f t="shared" si="6"/>
        <v>0</v>
      </c>
      <c r="U13" s="14">
        <v>3</v>
      </c>
      <c r="V13" s="14" t="s">
        <v>17</v>
      </c>
      <c r="W13" s="15">
        <f t="shared" si="7"/>
        <v>0</v>
      </c>
      <c r="X13" s="14">
        <v>2.5</v>
      </c>
      <c r="Y13" s="14" t="s">
        <v>18</v>
      </c>
      <c r="Z13" s="15">
        <f t="shared" si="8"/>
        <v>0</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0</v>
      </c>
      <c r="AN13" s="16" t="str">
        <f t="shared" si="14"/>
        <v xml:space="preserve"> </v>
      </c>
      <c r="AO13" s="15">
        <f t="shared" si="15"/>
        <v>2.5</v>
      </c>
      <c r="AR13" s="17" t="s">
        <v>23</v>
      </c>
    </row>
    <row r="14" spans="2:53" ht="15.75" x14ac:dyDescent="0.25">
      <c r="B14" s="31"/>
      <c r="C14" s="46"/>
      <c r="D14" s="33"/>
      <c r="E14" s="34" t="str">
        <f t="shared" si="0"/>
        <v xml:space="preserve"> </v>
      </c>
      <c r="F14" s="35"/>
      <c r="G14" s="78"/>
      <c r="H14" s="78"/>
      <c r="I14" s="40"/>
      <c r="J14" s="34" t="s">
        <v>14</v>
      </c>
      <c r="K14" s="9" t="str">
        <f t="shared" si="1"/>
        <v xml:space="preserve"> </v>
      </c>
      <c r="L14" s="10" t="str">
        <f t="shared" si="2"/>
        <v xml:space="preserve"> </v>
      </c>
      <c r="M14" s="11"/>
      <c r="N14" s="11" t="s">
        <v>15</v>
      </c>
      <c r="O14" s="12">
        <f t="shared" si="3"/>
        <v>0</v>
      </c>
      <c r="P14" s="13">
        <f t="shared" si="4"/>
        <v>0</v>
      </c>
      <c r="Q14" s="13" t="e">
        <f t="shared" si="5"/>
        <v>#DIV/0!</v>
      </c>
      <c r="R14" s="14">
        <v>3.5</v>
      </c>
      <c r="S14" s="14" t="s">
        <v>16</v>
      </c>
      <c r="T14" s="15">
        <f t="shared" si="6"/>
        <v>0</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0</v>
      </c>
      <c r="AN14" s="16" t="str">
        <f t="shared" si="14"/>
        <v xml:space="preserve"> </v>
      </c>
      <c r="AO14" s="15">
        <f t="shared" si="15"/>
        <v>2.5</v>
      </c>
      <c r="AR14" s="17" t="s">
        <v>23</v>
      </c>
    </row>
    <row r="15" spans="2:53" ht="15.75" x14ac:dyDescent="0.25">
      <c r="B15" s="31"/>
      <c r="C15" s="46"/>
      <c r="D15" s="33"/>
      <c r="E15" s="34" t="str">
        <f t="shared" si="0"/>
        <v xml:space="preserve"> </v>
      </c>
      <c r="F15" s="35"/>
      <c r="G15" s="78"/>
      <c r="H15" s="78"/>
      <c r="I15" s="42"/>
      <c r="J15" s="34" t="s">
        <v>14</v>
      </c>
      <c r="K15" s="9" t="str">
        <f t="shared" si="1"/>
        <v xml:space="preserve"> </v>
      </c>
      <c r="L15" s="10" t="str">
        <f t="shared" si="2"/>
        <v xml:space="preserve"> </v>
      </c>
      <c r="M15" s="11"/>
      <c r="N15" s="11" t="s">
        <v>15</v>
      </c>
      <c r="O15" s="12">
        <f t="shared" si="3"/>
        <v>0</v>
      </c>
      <c r="P15" s="13">
        <f t="shared" si="4"/>
        <v>0</v>
      </c>
      <c r="Q15" s="13" t="e">
        <f t="shared" si="5"/>
        <v>#DIV/0!</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0</v>
      </c>
      <c r="AN15" s="16" t="str">
        <f t="shared" si="14"/>
        <v xml:space="preserve"> </v>
      </c>
      <c r="AO15" s="15">
        <f t="shared" si="15"/>
        <v>2.5</v>
      </c>
      <c r="AR15" s="17" t="s">
        <v>23</v>
      </c>
    </row>
    <row r="16" spans="2:53" ht="15.75" x14ac:dyDescent="0.25">
      <c r="B16" s="31" t="s">
        <v>14</v>
      </c>
      <c r="C16" s="32" t="s">
        <v>14</v>
      </c>
      <c r="D16" s="33"/>
      <c r="E16" s="34" t="str">
        <f t="shared" si="0"/>
        <v xml:space="preserve"> </v>
      </c>
      <c r="F16" s="35"/>
      <c r="G16" s="77"/>
      <c r="H16" s="77"/>
      <c r="I16" s="42"/>
      <c r="J16" s="34" t="s">
        <v>14</v>
      </c>
      <c r="K16" s="9" t="str">
        <f t="shared" si="1"/>
        <v xml:space="preserve"> </v>
      </c>
      <c r="L16" s="10" t="str">
        <f t="shared" si="2"/>
        <v xml:space="preserve"> </v>
      </c>
      <c r="M16" s="11"/>
      <c r="N16" s="11" t="s">
        <v>15</v>
      </c>
      <c r="O16" s="12">
        <f t="shared" si="3"/>
        <v>0</v>
      </c>
      <c r="P16" s="13">
        <f t="shared" si="4"/>
        <v>0</v>
      </c>
      <c r="Q16" s="13" t="e">
        <f t="shared" si="5"/>
        <v>#DIV/0!</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0</v>
      </c>
      <c r="AD16" s="14">
        <v>1.5</v>
      </c>
      <c r="AE16" s="14" t="s">
        <v>20</v>
      </c>
      <c r="AF16" s="15">
        <f t="shared" si="10"/>
        <v>0</v>
      </c>
      <c r="AG16" s="14">
        <v>1</v>
      </c>
      <c r="AH16" s="14" t="s">
        <v>21</v>
      </c>
      <c r="AI16" s="15">
        <f t="shared" si="11"/>
        <v>0</v>
      </c>
      <c r="AJ16" s="14">
        <v>0</v>
      </c>
      <c r="AK16" s="14" t="s">
        <v>22</v>
      </c>
      <c r="AL16" s="15">
        <f t="shared" si="12"/>
        <v>0</v>
      </c>
      <c r="AM16" s="15">
        <f t="shared" si="13"/>
        <v>0</v>
      </c>
      <c r="AN16" s="16" t="str">
        <f t="shared" si="14"/>
        <v xml:space="preserve"> </v>
      </c>
      <c r="AO16" s="15">
        <f t="shared" si="15"/>
        <v>2.5</v>
      </c>
      <c r="AR16" s="17" t="s">
        <v>23</v>
      </c>
    </row>
    <row r="17" spans="2:44" ht="15.75" x14ac:dyDescent="0.25">
      <c r="B17" s="31" t="s">
        <v>14</v>
      </c>
      <c r="C17" s="32" t="s">
        <v>14</v>
      </c>
      <c r="D17" s="33"/>
      <c r="E17" s="34" t="str">
        <f t="shared" si="0"/>
        <v xml:space="preserve"> </v>
      </c>
      <c r="F17" s="35"/>
      <c r="G17" s="77"/>
      <c r="H17" s="77"/>
      <c r="I17" s="42"/>
      <c r="J17" s="34" t="s">
        <v>14</v>
      </c>
      <c r="K17" s="9" t="str">
        <f t="shared" si="1"/>
        <v xml:space="preserve"> </v>
      </c>
      <c r="L17" s="10" t="str">
        <f t="shared" si="2"/>
        <v xml:space="preserve"> </v>
      </c>
      <c r="M17" s="11"/>
      <c r="N17" s="11" t="s">
        <v>15</v>
      </c>
      <c r="O17" s="12">
        <f t="shared" si="3"/>
        <v>0</v>
      </c>
      <c r="P17" s="13">
        <f t="shared" si="4"/>
        <v>0</v>
      </c>
      <c r="Q17" s="13" t="e">
        <f t="shared" si="5"/>
        <v>#DIV/0!</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0</v>
      </c>
      <c r="AN17" s="16" t="str">
        <f t="shared" si="14"/>
        <v xml:space="preserve"> </v>
      </c>
      <c r="AO17" s="15">
        <f t="shared" si="15"/>
        <v>2.5</v>
      </c>
      <c r="AR17" s="17" t="s">
        <v>23</v>
      </c>
    </row>
    <row r="18" spans="2:44" ht="15.75" x14ac:dyDescent="0.25">
      <c r="B18" s="31" t="s">
        <v>14</v>
      </c>
      <c r="C18" s="32" t="s">
        <v>14</v>
      </c>
      <c r="D18" s="33"/>
      <c r="E18" s="34" t="str">
        <f t="shared" si="0"/>
        <v xml:space="preserve"> </v>
      </c>
      <c r="F18" s="35"/>
      <c r="G18" s="77"/>
      <c r="H18" s="77"/>
      <c r="I18" s="42"/>
      <c r="J18" s="34" t="s">
        <v>14</v>
      </c>
      <c r="K18" s="9" t="str">
        <f t="shared" si="1"/>
        <v xml:space="preserve"> </v>
      </c>
      <c r="L18" s="10" t="str">
        <f t="shared" si="2"/>
        <v xml:space="preserve"> </v>
      </c>
      <c r="M18" s="11"/>
      <c r="N18" s="11" t="s">
        <v>15</v>
      </c>
      <c r="O18" s="12">
        <f t="shared" si="3"/>
        <v>0</v>
      </c>
      <c r="P18" s="13">
        <f t="shared" si="4"/>
        <v>0</v>
      </c>
      <c r="Q18" s="13" t="e">
        <f t="shared" si="5"/>
        <v>#DIV/0!</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0</v>
      </c>
      <c r="AN18" s="16" t="str">
        <f t="shared" si="14"/>
        <v xml:space="preserve"> </v>
      </c>
      <c r="AO18" s="15">
        <f t="shared" si="15"/>
        <v>2.5</v>
      </c>
      <c r="AR18" s="17" t="s">
        <v>23</v>
      </c>
    </row>
    <row r="19" spans="2:44" ht="15.75" x14ac:dyDescent="0.25">
      <c r="B19" s="31" t="s">
        <v>14</v>
      </c>
      <c r="C19" s="32" t="s">
        <v>14</v>
      </c>
      <c r="D19" s="33"/>
      <c r="E19" s="34" t="str">
        <f t="shared" si="0"/>
        <v xml:space="preserve"> </v>
      </c>
      <c r="F19" s="35"/>
      <c r="G19" s="77"/>
      <c r="H19" s="77"/>
      <c r="I19" s="42"/>
      <c r="J19" s="34" t="s">
        <v>14</v>
      </c>
      <c r="K19" s="9" t="str">
        <f t="shared" si="1"/>
        <v xml:space="preserve"> </v>
      </c>
      <c r="L19" s="10" t="str">
        <f t="shared" si="2"/>
        <v xml:space="preserve"> </v>
      </c>
      <c r="M19" s="11"/>
      <c r="N19" s="11" t="s">
        <v>15</v>
      </c>
      <c r="O19" s="12">
        <f t="shared" si="3"/>
        <v>0</v>
      </c>
      <c r="P19" s="13">
        <f t="shared" si="4"/>
        <v>0</v>
      </c>
      <c r="Q19" s="13" t="e">
        <f t="shared" si="5"/>
        <v>#DIV/0!</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 xml:space="preserve"> </v>
      </c>
      <c r="AO19" s="15">
        <f t="shared" si="15"/>
        <v>2.5</v>
      </c>
      <c r="AR19" s="17" t="s">
        <v>23</v>
      </c>
    </row>
    <row r="20" spans="2:44" ht="15.75" x14ac:dyDescent="0.25">
      <c r="B20" s="31" t="s">
        <v>14</v>
      </c>
      <c r="C20" s="32" t="s">
        <v>14</v>
      </c>
      <c r="D20" s="7"/>
      <c r="E20" s="8" t="str">
        <f t="shared" si="0"/>
        <v xml:space="preserve"> </v>
      </c>
      <c r="F20" s="26"/>
      <c r="G20" s="77"/>
      <c r="H20" s="77"/>
      <c r="I20" s="42" t="s">
        <v>14</v>
      </c>
      <c r="J20" s="34" t="s">
        <v>14</v>
      </c>
      <c r="K20" s="9" t="str">
        <f t="shared" si="1"/>
        <v xml:space="preserve"> </v>
      </c>
      <c r="L20" s="10"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5.75" x14ac:dyDescent="0.25">
      <c r="B21" s="31" t="s">
        <v>14</v>
      </c>
      <c r="C21" s="32" t="s">
        <v>14</v>
      </c>
      <c r="D21" s="7"/>
      <c r="E21" s="8" t="str">
        <f t="shared" si="0"/>
        <v xml:space="preserve"> </v>
      </c>
      <c r="F21" s="26"/>
      <c r="G21" s="77"/>
      <c r="H21" s="77"/>
      <c r="I21" s="42"/>
      <c r="J21" s="34" t="s">
        <v>14</v>
      </c>
      <c r="K21" s="9" t="str">
        <f t="shared" si="1"/>
        <v xml:space="preserve"> </v>
      </c>
      <c r="L21" s="10"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ht="15.75" x14ac:dyDescent="0.25">
      <c r="B22" s="31" t="s">
        <v>14</v>
      </c>
      <c r="C22" s="32" t="s">
        <v>14</v>
      </c>
      <c r="D22" s="7"/>
      <c r="E22" s="8" t="str">
        <f t="shared" si="0"/>
        <v xml:space="preserve"> </v>
      </c>
      <c r="F22" s="26"/>
      <c r="G22" s="77"/>
      <c r="H22" s="77"/>
      <c r="I22" s="42"/>
      <c r="J22" s="8" t="s">
        <v>14</v>
      </c>
      <c r="K22" s="9" t="str">
        <f t="shared" si="1"/>
        <v xml:space="preserve"> </v>
      </c>
      <c r="L22" s="10" t="str">
        <f t="shared" si="2"/>
        <v xml:space="preserve"> </v>
      </c>
      <c r="M22" s="11"/>
      <c r="N22" s="11" t="s">
        <v>15</v>
      </c>
      <c r="O22" s="12">
        <f t="shared" si="3"/>
        <v>0</v>
      </c>
      <c r="P22" s="13">
        <f t="shared" si="4"/>
        <v>0</v>
      </c>
      <c r="Q22" s="13" t="e">
        <f t="shared" si="5"/>
        <v>#DIV/0!</v>
      </c>
      <c r="R22" s="14">
        <v>3.5</v>
      </c>
      <c r="S22" s="14" t="s">
        <v>16</v>
      </c>
      <c r="T22" s="15">
        <f t="shared" si="6"/>
        <v>0</v>
      </c>
      <c r="U22" s="14">
        <v>3</v>
      </c>
      <c r="V22" s="14" t="s">
        <v>17</v>
      </c>
      <c r="W22" s="15">
        <f t="shared" si="7"/>
        <v>0</v>
      </c>
      <c r="X22" s="14">
        <v>2.5</v>
      </c>
      <c r="Y22" s="14" t="s">
        <v>18</v>
      </c>
      <c r="Z22" s="15">
        <f t="shared" si="8"/>
        <v>0</v>
      </c>
      <c r="AA22" s="14">
        <v>2</v>
      </c>
      <c r="AB22" s="14" t="s">
        <v>19</v>
      </c>
      <c r="AC22" s="15">
        <f t="shared" si="9"/>
        <v>0</v>
      </c>
      <c r="AD22" s="14">
        <v>1.5</v>
      </c>
      <c r="AE22" s="14" t="s">
        <v>20</v>
      </c>
      <c r="AF22" s="15">
        <f t="shared" si="10"/>
        <v>0</v>
      </c>
      <c r="AG22" s="14">
        <v>1</v>
      </c>
      <c r="AH22" s="14" t="s">
        <v>21</v>
      </c>
      <c r="AI22" s="15">
        <f t="shared" si="11"/>
        <v>0</v>
      </c>
      <c r="AJ22" s="14">
        <v>0</v>
      </c>
      <c r="AK22" s="14" t="s">
        <v>22</v>
      </c>
      <c r="AL22" s="15">
        <f t="shared" si="12"/>
        <v>0</v>
      </c>
      <c r="AM22" s="15">
        <f t="shared" si="13"/>
        <v>0</v>
      </c>
      <c r="AN22" s="16" t="str">
        <f t="shared" si="14"/>
        <v xml:space="preserve"> </v>
      </c>
      <c r="AO22" s="15">
        <f t="shared" si="15"/>
        <v>2.5</v>
      </c>
      <c r="AR22" s="17" t="s">
        <v>23</v>
      </c>
    </row>
    <row r="23" spans="2:44" ht="15.75" x14ac:dyDescent="0.25">
      <c r="B23" s="5" t="s">
        <v>14</v>
      </c>
      <c r="C23" s="6" t="s">
        <v>14</v>
      </c>
      <c r="D23" s="7"/>
      <c r="E23" s="8" t="str">
        <f t="shared" si="0"/>
        <v xml:space="preserve"> </v>
      </c>
      <c r="F23" s="26"/>
      <c r="G23" s="77"/>
      <c r="H23" s="77"/>
      <c r="I23" s="42"/>
      <c r="J23" s="8" t="s">
        <v>14</v>
      </c>
      <c r="K23" s="9" t="str">
        <f t="shared" si="1"/>
        <v xml:space="preserve"> </v>
      </c>
      <c r="L23" s="10" t="str">
        <f t="shared" si="2"/>
        <v xml:space="preserve"> </v>
      </c>
      <c r="M23" s="11"/>
      <c r="N23" s="11" t="s">
        <v>15</v>
      </c>
      <c r="O23" s="12">
        <f t="shared" si="3"/>
        <v>0</v>
      </c>
      <c r="P23" s="13">
        <f t="shared" si="4"/>
        <v>0</v>
      </c>
      <c r="Q23" s="13" t="e">
        <f t="shared" si="5"/>
        <v>#DIV/0!</v>
      </c>
      <c r="R23" s="14">
        <v>3.5</v>
      </c>
      <c r="S23" s="14" t="s">
        <v>16</v>
      </c>
      <c r="T23" s="15">
        <f t="shared" si="6"/>
        <v>0</v>
      </c>
      <c r="U23" s="14">
        <v>3</v>
      </c>
      <c r="V23" s="14" t="s">
        <v>17</v>
      </c>
      <c r="W23" s="15">
        <f t="shared" si="7"/>
        <v>0</v>
      </c>
      <c r="X23" s="14">
        <v>2.5</v>
      </c>
      <c r="Y23" s="14" t="s">
        <v>18</v>
      </c>
      <c r="Z23" s="15">
        <f t="shared" si="8"/>
        <v>0</v>
      </c>
      <c r="AA23" s="14">
        <v>2</v>
      </c>
      <c r="AB23" s="14" t="s">
        <v>19</v>
      </c>
      <c r="AC23" s="15">
        <f t="shared" si="9"/>
        <v>0</v>
      </c>
      <c r="AD23" s="14">
        <v>1.5</v>
      </c>
      <c r="AE23" s="14" t="s">
        <v>20</v>
      </c>
      <c r="AF23" s="15">
        <f t="shared" si="10"/>
        <v>0</v>
      </c>
      <c r="AG23" s="14">
        <v>1</v>
      </c>
      <c r="AH23" s="14" t="s">
        <v>21</v>
      </c>
      <c r="AI23" s="15">
        <f t="shared" si="11"/>
        <v>0</v>
      </c>
      <c r="AJ23" s="14">
        <v>0</v>
      </c>
      <c r="AK23" s="14" t="s">
        <v>22</v>
      </c>
      <c r="AL23" s="15">
        <f t="shared" si="12"/>
        <v>0</v>
      </c>
      <c r="AM23" s="15">
        <f t="shared" si="13"/>
        <v>0</v>
      </c>
      <c r="AN23" s="16" t="str">
        <f t="shared" si="14"/>
        <v xml:space="preserve"> </v>
      </c>
      <c r="AO23" s="15">
        <f t="shared" si="15"/>
        <v>2.5</v>
      </c>
      <c r="AR23" s="17" t="s">
        <v>23</v>
      </c>
    </row>
    <row r="24" spans="2:44" ht="15.75" x14ac:dyDescent="0.25">
      <c r="B24" s="5" t="s">
        <v>14</v>
      </c>
      <c r="C24" s="6" t="s">
        <v>14</v>
      </c>
      <c r="D24" s="7"/>
      <c r="E24" s="8" t="str">
        <f t="shared" si="0"/>
        <v xml:space="preserve"> </v>
      </c>
      <c r="F24" s="26"/>
      <c r="G24" s="77"/>
      <c r="H24" s="77"/>
      <c r="I24" s="42"/>
      <c r="J24" s="8" t="s">
        <v>14</v>
      </c>
      <c r="K24" s="9" t="str">
        <f t="shared" si="1"/>
        <v xml:space="preserve"> </v>
      </c>
      <c r="L24" s="10" t="str">
        <f t="shared" si="2"/>
        <v xml:space="preserve"> </v>
      </c>
      <c r="M24" s="11"/>
      <c r="N24" s="11" t="s">
        <v>15</v>
      </c>
      <c r="O24" s="12">
        <f t="shared" si="3"/>
        <v>0</v>
      </c>
      <c r="P24" s="13">
        <f t="shared" si="4"/>
        <v>0</v>
      </c>
      <c r="Q24" s="13" t="e">
        <f t="shared" si="5"/>
        <v>#DIV/0!</v>
      </c>
      <c r="R24" s="14">
        <v>3.5</v>
      </c>
      <c r="S24" s="14" t="s">
        <v>16</v>
      </c>
      <c r="T24" s="15">
        <f t="shared" si="6"/>
        <v>0</v>
      </c>
      <c r="U24" s="14">
        <v>3</v>
      </c>
      <c r="V24" s="14" t="s">
        <v>17</v>
      </c>
      <c r="W24" s="15">
        <f t="shared" si="7"/>
        <v>0</v>
      </c>
      <c r="X24" s="14">
        <v>2.5</v>
      </c>
      <c r="Y24" s="14" t="s">
        <v>18</v>
      </c>
      <c r="Z24" s="15">
        <f t="shared" si="8"/>
        <v>0</v>
      </c>
      <c r="AA24" s="14">
        <v>2</v>
      </c>
      <c r="AB24" s="14" t="s">
        <v>19</v>
      </c>
      <c r="AC24" s="15">
        <f t="shared" si="9"/>
        <v>0</v>
      </c>
      <c r="AD24" s="14">
        <v>1.5</v>
      </c>
      <c r="AE24" s="14" t="s">
        <v>20</v>
      </c>
      <c r="AF24" s="15">
        <f t="shared" si="10"/>
        <v>0</v>
      </c>
      <c r="AG24" s="14">
        <v>1</v>
      </c>
      <c r="AH24" s="14" t="s">
        <v>21</v>
      </c>
      <c r="AI24" s="15">
        <f t="shared" si="11"/>
        <v>0</v>
      </c>
      <c r="AJ24" s="14">
        <v>0</v>
      </c>
      <c r="AK24" s="14" t="s">
        <v>22</v>
      </c>
      <c r="AL24" s="15">
        <f t="shared" si="12"/>
        <v>0</v>
      </c>
      <c r="AM24" s="15">
        <f t="shared" si="13"/>
        <v>0</v>
      </c>
      <c r="AN24" s="16" t="str">
        <f t="shared" si="14"/>
        <v xml:space="preserve"> </v>
      </c>
      <c r="AO24" s="15">
        <f t="shared" si="15"/>
        <v>2.5</v>
      </c>
      <c r="AR24" s="17" t="s">
        <v>23</v>
      </c>
    </row>
    <row r="25" spans="2:44" ht="16.5" thickBot="1" x14ac:dyDescent="0.3">
      <c r="B25" s="5" t="s">
        <v>14</v>
      </c>
      <c r="C25" s="6" t="s">
        <v>14</v>
      </c>
      <c r="D25" s="7"/>
      <c r="E25" s="8" t="str">
        <f t="shared" si="0"/>
        <v xml:space="preserve"> </v>
      </c>
      <c r="F25" s="27"/>
      <c r="G25" s="74"/>
      <c r="H25" s="75"/>
      <c r="I25" s="43"/>
      <c r="J25" s="28" t="s">
        <v>14</v>
      </c>
      <c r="K25" s="9" t="str">
        <f t="shared" si="1"/>
        <v xml:space="preserve"> </v>
      </c>
      <c r="L25" s="10" t="str">
        <f t="shared" si="2"/>
        <v xml:space="preserve"> </v>
      </c>
      <c r="M25" s="11"/>
      <c r="N25" s="11" t="s">
        <v>15</v>
      </c>
      <c r="O25" s="12">
        <f t="shared" si="3"/>
        <v>0</v>
      </c>
      <c r="P25" s="13">
        <f t="shared" si="4"/>
        <v>0</v>
      </c>
      <c r="Q25" s="13" t="e">
        <f t="shared" si="5"/>
        <v>#DIV/0!</v>
      </c>
      <c r="R25" s="14">
        <v>3.5</v>
      </c>
      <c r="S25" s="14" t="s">
        <v>16</v>
      </c>
      <c r="T25" s="15">
        <f t="shared" si="6"/>
        <v>0</v>
      </c>
      <c r="U25" s="14">
        <v>3</v>
      </c>
      <c r="V25" s="14" t="s">
        <v>17</v>
      </c>
      <c r="W25" s="15">
        <f t="shared" si="7"/>
        <v>0</v>
      </c>
      <c r="X25" s="14">
        <v>2.5</v>
      </c>
      <c r="Y25" s="14" t="s">
        <v>18</v>
      </c>
      <c r="Z25" s="15">
        <f t="shared" si="8"/>
        <v>0</v>
      </c>
      <c r="AA25" s="14">
        <v>2</v>
      </c>
      <c r="AB25" s="14" t="s">
        <v>19</v>
      </c>
      <c r="AC25" s="15">
        <f t="shared" si="9"/>
        <v>0</v>
      </c>
      <c r="AD25" s="14">
        <v>1.5</v>
      </c>
      <c r="AE25" s="14" t="s">
        <v>20</v>
      </c>
      <c r="AF25" s="15">
        <f t="shared" si="10"/>
        <v>0</v>
      </c>
      <c r="AG25" s="14">
        <v>1</v>
      </c>
      <c r="AH25" s="14" t="s">
        <v>21</v>
      </c>
      <c r="AI25" s="15">
        <f t="shared" si="11"/>
        <v>0</v>
      </c>
      <c r="AJ25" s="14">
        <v>0</v>
      </c>
      <c r="AK25" s="14" t="s">
        <v>22</v>
      </c>
      <c r="AL25" s="15">
        <f t="shared" si="12"/>
        <v>0</v>
      </c>
      <c r="AM25" s="15">
        <f t="shared" si="13"/>
        <v>0</v>
      </c>
      <c r="AN25" s="16" t="str">
        <f t="shared" si="14"/>
        <v xml:space="preserve"> </v>
      </c>
      <c r="AO25" s="15">
        <f t="shared" si="15"/>
        <v>2.5</v>
      </c>
      <c r="AR25" s="17" t="s">
        <v>23</v>
      </c>
    </row>
    <row r="26" spans="2:44" x14ac:dyDescent="0.25">
      <c r="B26" s="76" t="s">
        <v>24</v>
      </c>
      <c r="C26" s="66"/>
      <c r="D26" s="19"/>
      <c r="E26" s="66" t="s">
        <v>24</v>
      </c>
      <c r="F26" s="65"/>
      <c r="G26" s="65"/>
      <c r="H26" s="20"/>
      <c r="I26" s="20"/>
      <c r="J26" s="65" t="s">
        <v>24</v>
      </c>
      <c r="K26" s="66"/>
      <c r="L26" s="67"/>
    </row>
    <row r="27" spans="2:44" x14ac:dyDescent="0.25">
      <c r="B27" s="68" t="s">
        <v>31</v>
      </c>
      <c r="C27" s="69"/>
      <c r="D27" s="37"/>
      <c r="E27" s="70" t="s">
        <v>32</v>
      </c>
      <c r="F27" s="70"/>
      <c r="G27" s="70"/>
      <c r="H27" s="21"/>
      <c r="I27" s="21"/>
      <c r="J27" s="70" t="s">
        <v>33</v>
      </c>
      <c r="K27" s="70"/>
      <c r="L27" s="71"/>
    </row>
    <row r="28" spans="2:44" x14ac:dyDescent="0.25">
      <c r="B28" s="22"/>
      <c r="C28" s="48"/>
      <c r="D28" s="37"/>
      <c r="E28" s="23"/>
      <c r="F28" s="23"/>
      <c r="G28" s="23"/>
      <c r="H28" s="37"/>
      <c r="I28" s="44"/>
      <c r="J28" s="37"/>
      <c r="K28" s="37"/>
      <c r="L28" s="38"/>
    </row>
    <row r="29" spans="2:44" x14ac:dyDescent="0.25">
      <c r="B29" s="22"/>
      <c r="C29" s="48"/>
      <c r="D29" s="37"/>
      <c r="E29" s="23"/>
      <c r="F29" s="23"/>
      <c r="G29" s="23"/>
      <c r="H29" s="37"/>
      <c r="I29" s="44"/>
      <c r="J29" s="37"/>
      <c r="K29" s="37"/>
      <c r="L29" s="38"/>
    </row>
    <row r="30" spans="2:44" x14ac:dyDescent="0.25">
      <c r="B30" s="22"/>
      <c r="C30" s="48"/>
      <c r="D30" s="37"/>
      <c r="E30" s="23"/>
      <c r="F30" s="23"/>
      <c r="G30" s="23"/>
      <c r="H30" s="37"/>
      <c r="I30" s="44"/>
      <c r="J30" s="37"/>
      <c r="K30" s="37"/>
      <c r="L30" s="38"/>
    </row>
    <row r="31" spans="2:44" x14ac:dyDescent="0.25">
      <c r="B31" s="53"/>
      <c r="C31" s="54"/>
      <c r="D31" s="37"/>
      <c r="E31" s="65" t="s">
        <v>34</v>
      </c>
      <c r="F31" s="65"/>
      <c r="G31" s="65"/>
      <c r="H31" s="37"/>
      <c r="I31" s="44"/>
      <c r="J31" s="72"/>
      <c r="K31" s="72"/>
      <c r="L31" s="73"/>
    </row>
    <row r="32" spans="2:44" x14ac:dyDescent="0.25">
      <c r="B32" s="53"/>
      <c r="C32" s="54"/>
      <c r="D32" s="37"/>
      <c r="E32" s="54"/>
      <c r="F32" s="54"/>
      <c r="G32" s="54"/>
      <c r="H32" s="37"/>
      <c r="I32" s="44"/>
      <c r="J32" s="54"/>
      <c r="K32" s="54"/>
      <c r="L32" s="55"/>
    </row>
    <row r="33" spans="2:12" x14ac:dyDescent="0.25">
      <c r="B33" s="50"/>
      <c r="C33" s="47"/>
      <c r="D33" s="21"/>
      <c r="E33" s="24"/>
      <c r="F33" s="24"/>
      <c r="G33" s="24"/>
      <c r="H33" s="21"/>
      <c r="I33" s="21"/>
      <c r="J33" s="24"/>
      <c r="K33" s="24"/>
      <c r="L33" s="25"/>
    </row>
    <row r="34" spans="2:12" x14ac:dyDescent="0.25">
      <c r="B34" s="50"/>
      <c r="C34" s="47"/>
      <c r="D34" s="21"/>
      <c r="E34" s="24"/>
      <c r="F34" s="24"/>
      <c r="G34" s="24"/>
      <c r="H34" s="21"/>
      <c r="I34" s="21"/>
      <c r="J34" s="24"/>
      <c r="K34" s="24"/>
      <c r="L34" s="25"/>
    </row>
    <row r="35" spans="2:12" x14ac:dyDescent="0.25">
      <c r="B35" s="50"/>
      <c r="C35" s="47"/>
      <c r="D35" s="21"/>
      <c r="E35" s="24"/>
      <c r="F35" s="24"/>
      <c r="G35" s="24"/>
      <c r="H35" s="21"/>
      <c r="I35" s="21"/>
      <c r="J35" s="24"/>
      <c r="K35" s="24"/>
      <c r="L35" s="25"/>
    </row>
    <row r="36" spans="2:12" ht="14.25" customHeight="1" x14ac:dyDescent="0.25">
      <c r="B36" s="56" t="s">
        <v>27</v>
      </c>
      <c r="C36" s="57"/>
      <c r="D36" s="57"/>
      <c r="E36" s="57"/>
      <c r="F36" s="57"/>
      <c r="G36" s="57"/>
      <c r="H36" s="57"/>
      <c r="I36" s="57"/>
      <c r="J36" s="57"/>
      <c r="K36" s="57"/>
      <c r="L36" s="58"/>
    </row>
    <row r="37" spans="2:12" ht="14.25" customHeight="1" x14ac:dyDescent="0.25">
      <c r="B37" s="62" t="s">
        <v>29</v>
      </c>
      <c r="C37" s="63"/>
      <c r="D37" s="63"/>
      <c r="E37" s="63"/>
      <c r="F37" s="63"/>
      <c r="G37" s="63"/>
      <c r="H37" s="63"/>
      <c r="I37" s="63"/>
      <c r="J37" s="63"/>
      <c r="K37" s="63"/>
      <c r="L37" s="64"/>
    </row>
    <row r="38" spans="2:12" ht="96" customHeight="1" thickBot="1" x14ac:dyDescent="0.3">
      <c r="B38" s="59" t="s">
        <v>26</v>
      </c>
      <c r="C38" s="60"/>
      <c r="D38" s="60"/>
      <c r="E38" s="60"/>
      <c r="F38" s="60"/>
      <c r="G38" s="60"/>
      <c r="H38" s="60"/>
      <c r="I38" s="60"/>
      <c r="J38" s="60"/>
      <c r="K38" s="60"/>
      <c r="L38" s="61"/>
    </row>
  </sheetData>
  <mergeCells count="40">
    <mergeCell ref="G12:H12"/>
    <mergeCell ref="B1:L1"/>
    <mergeCell ref="B2:L2"/>
    <mergeCell ref="B3:L3"/>
    <mergeCell ref="B4:L4"/>
    <mergeCell ref="B5:L5"/>
    <mergeCell ref="B6:L6"/>
    <mergeCell ref="B7:L7"/>
    <mergeCell ref="B8:L8"/>
    <mergeCell ref="G9:H9"/>
    <mergeCell ref="G10:H10"/>
    <mergeCell ref="G11:H11"/>
    <mergeCell ref="G25:H25"/>
    <mergeCell ref="B26:C26"/>
    <mergeCell ref="E26:G26"/>
    <mergeCell ref="G24:H24"/>
    <mergeCell ref="G13:H13"/>
    <mergeCell ref="G14:H14"/>
    <mergeCell ref="G15:H15"/>
    <mergeCell ref="G16:H16"/>
    <mergeCell ref="G17:H17"/>
    <mergeCell ref="G18:H18"/>
    <mergeCell ref="G19:H19"/>
    <mergeCell ref="G20:H20"/>
    <mergeCell ref="G21:H21"/>
    <mergeCell ref="G22:H22"/>
    <mergeCell ref="G23:H23"/>
    <mergeCell ref="J26:L26"/>
    <mergeCell ref="B27:C27"/>
    <mergeCell ref="E27:G27"/>
    <mergeCell ref="J27:L27"/>
    <mergeCell ref="B31:C31"/>
    <mergeCell ref="E31:G31"/>
    <mergeCell ref="J31:L31"/>
    <mergeCell ref="B32:C32"/>
    <mergeCell ref="E32:G32"/>
    <mergeCell ref="J32:L32"/>
    <mergeCell ref="B36:L36"/>
    <mergeCell ref="B38:L38"/>
    <mergeCell ref="B37:L37"/>
  </mergeCell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ORTADOĞU ÇALIŞMALARI 1. GRUP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2016-02-17T13:39:02Z</dcterms:modified>
</cp:coreProperties>
</file>