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5440" windowHeight="12450" firstSheet="8" activeTab="8"/>
  </bookViews>
  <sheets>
    <sheet name="KAMU YÖNETİMİ 1. GRUP" sheetId="1" r:id="rId1"/>
    <sheet name="KAMU YÖNETİMİ 2. GRUP" sheetId="2" r:id="rId2"/>
    <sheet name="KAMU YÖNETİMİ 3. GRUP" sheetId="3" r:id="rId3"/>
    <sheet name="KAMU YÖNETİMİ 4. GRUP" sheetId="4" r:id="rId4"/>
    <sheet name="MAHALLİ İDARELER 1. GRUP" sheetId="6" r:id="rId5"/>
    <sheet name="MAHALLİ İDARELER 2. GRUP" sheetId="10" r:id="rId6"/>
    <sheet name="MAHALLİ İDARELER 3. GRUP" sheetId="11" r:id="rId7"/>
    <sheet name="MAHALLİ İDARELER TBB 1. GRUP" sheetId="14" r:id="rId8"/>
    <sheet name="MAHALLİ İDARELER TBB 2. GRUP" sheetId="15" r:id="rId9"/>
    <sheet name="MAHALLİ İDARELER TBB 3. GRUP" sheetId="16" r:id="rId10"/>
    <sheet name="MAHALLİ İDARELER TBB 4. GRUP" sheetId="17" r:id="rId11"/>
    <sheet name="MAHALLİ İDARELER TBB 5. GRUP" sheetId="18" r:id="rId12"/>
  </sheets>
  <calcPr calcId="145621"/>
</workbook>
</file>

<file path=xl/calcChain.xml><?xml version="1.0" encoding="utf-8"?>
<calcChain xmlns="http://schemas.openxmlformats.org/spreadsheetml/2006/main">
  <c r="AM32" i="18" l="1"/>
  <c r="AL32" i="18"/>
  <c r="AJ32" i="18"/>
  <c r="AG32" i="18"/>
  <c r="AD32" i="18"/>
  <c r="AA32" i="18"/>
  <c r="X32" i="18"/>
  <c r="U32" i="18"/>
  <c r="R32" i="18"/>
  <c r="AK32" i="18" s="1"/>
  <c r="O32" i="18" s="1"/>
  <c r="N32" i="18"/>
  <c r="M32" i="18"/>
  <c r="J32" i="18"/>
  <c r="I32" i="18"/>
  <c r="D32" i="18"/>
  <c r="AM31" i="18"/>
  <c r="AL31" i="18"/>
  <c r="AJ31" i="18"/>
  <c r="AG31" i="18"/>
  <c r="AD31" i="18"/>
  <c r="AA31" i="18"/>
  <c r="AK31" i="18" s="1"/>
  <c r="O31" i="18" s="1"/>
  <c r="X31" i="18"/>
  <c r="U31" i="18"/>
  <c r="R31" i="18"/>
  <c r="N31" i="18"/>
  <c r="M31" i="18"/>
  <c r="J31" i="18"/>
  <c r="I31" i="18"/>
  <c r="D31" i="18"/>
  <c r="AM30" i="18"/>
  <c r="AL30" i="18"/>
  <c r="AJ30" i="18"/>
  <c r="AG30" i="18"/>
  <c r="AD30" i="18"/>
  <c r="AA30" i="18"/>
  <c r="AK30" i="18" s="1"/>
  <c r="O30" i="18" s="1"/>
  <c r="X30" i="18"/>
  <c r="U30" i="18"/>
  <c r="R30" i="18"/>
  <c r="N30" i="18"/>
  <c r="M30" i="18"/>
  <c r="J30" i="18"/>
  <c r="I30" i="18"/>
  <c r="D30" i="18"/>
  <c r="AM29" i="18"/>
  <c r="AL29" i="18"/>
  <c r="AJ29" i="18"/>
  <c r="AG29" i="18"/>
  <c r="AD29" i="18"/>
  <c r="AA29" i="18"/>
  <c r="AK29" i="18" s="1"/>
  <c r="O29" i="18" s="1"/>
  <c r="X29" i="18"/>
  <c r="U29" i="18"/>
  <c r="R29" i="18"/>
  <c r="N29" i="18"/>
  <c r="M29" i="18"/>
  <c r="J29" i="18"/>
  <c r="I29" i="18"/>
  <c r="D29" i="18"/>
  <c r="AM28" i="18"/>
  <c r="AL28" i="18"/>
  <c r="AJ28" i="18"/>
  <c r="AG28" i="18"/>
  <c r="AD28" i="18"/>
  <c r="AA28" i="18"/>
  <c r="AK28" i="18" s="1"/>
  <c r="O28" i="18" s="1"/>
  <c r="X28" i="18"/>
  <c r="U28" i="18"/>
  <c r="R28" i="18"/>
  <c r="N28" i="18"/>
  <c r="M28" i="18"/>
  <c r="J28" i="18"/>
  <c r="I28" i="18"/>
  <c r="D28" i="18"/>
  <c r="AM27" i="18"/>
  <c r="AL27" i="18"/>
  <c r="AJ27" i="18"/>
  <c r="AG27" i="18"/>
  <c r="AD27" i="18"/>
  <c r="AA27" i="18"/>
  <c r="AK27" i="18" s="1"/>
  <c r="O27" i="18" s="1"/>
  <c r="X27" i="18"/>
  <c r="U27" i="18"/>
  <c r="R27" i="18"/>
  <c r="N27" i="18"/>
  <c r="M27" i="18"/>
  <c r="J27" i="18"/>
  <c r="I27" i="18"/>
  <c r="D27" i="18"/>
  <c r="AM26" i="18"/>
  <c r="AL26" i="18"/>
  <c r="AJ26" i="18"/>
  <c r="AG26" i="18"/>
  <c r="AD26" i="18"/>
  <c r="AA26" i="18"/>
  <c r="AK26" i="18" s="1"/>
  <c r="O26" i="18" s="1"/>
  <c r="X26" i="18"/>
  <c r="U26" i="18"/>
  <c r="R26" i="18"/>
  <c r="N26" i="18"/>
  <c r="M26" i="18"/>
  <c r="J26" i="18"/>
  <c r="I26" i="18"/>
  <c r="D26" i="18"/>
  <c r="AM25" i="18"/>
  <c r="AL25" i="18"/>
  <c r="AJ25" i="18"/>
  <c r="AG25" i="18"/>
  <c r="AD25" i="18"/>
  <c r="AA25" i="18"/>
  <c r="AK25" i="18" s="1"/>
  <c r="O25" i="18" s="1"/>
  <c r="X25" i="18"/>
  <c r="U25" i="18"/>
  <c r="R25" i="18"/>
  <c r="N25" i="18"/>
  <c r="M25" i="18"/>
  <c r="J25" i="18"/>
  <c r="I25" i="18"/>
  <c r="D25" i="18"/>
  <c r="AM24" i="18"/>
  <c r="AL24" i="18"/>
  <c r="AJ24" i="18"/>
  <c r="AG24" i="18"/>
  <c r="AD24" i="18"/>
  <c r="AA24" i="18"/>
  <c r="AK24" i="18" s="1"/>
  <c r="O24" i="18" s="1"/>
  <c r="X24" i="18"/>
  <c r="U24" i="18"/>
  <c r="R24" i="18"/>
  <c r="N24" i="18"/>
  <c r="M24" i="18"/>
  <c r="J24" i="18"/>
  <c r="I24" i="18"/>
  <c r="D24" i="18"/>
  <c r="AM23" i="18"/>
  <c r="AL23" i="18"/>
  <c r="AJ23" i="18"/>
  <c r="AG23" i="18"/>
  <c r="AD23" i="18"/>
  <c r="AA23" i="18"/>
  <c r="AK23" i="18" s="1"/>
  <c r="O23" i="18" s="1"/>
  <c r="X23" i="18"/>
  <c r="U23" i="18"/>
  <c r="R23" i="18"/>
  <c r="N23" i="18"/>
  <c r="M23" i="18"/>
  <c r="J23" i="18"/>
  <c r="I23" i="18"/>
  <c r="D23" i="18"/>
  <c r="AM22" i="18"/>
  <c r="AL22" i="18"/>
  <c r="AJ22" i="18"/>
  <c r="AG22" i="18"/>
  <c r="AD22" i="18"/>
  <c r="AA22" i="18"/>
  <c r="AK22" i="18" s="1"/>
  <c r="O22" i="18" s="1"/>
  <c r="X22" i="18"/>
  <c r="U22" i="18"/>
  <c r="R22" i="18"/>
  <c r="N22" i="18"/>
  <c r="M22" i="18"/>
  <c r="J22" i="18"/>
  <c r="I22" i="18"/>
  <c r="D22" i="18"/>
  <c r="AM21" i="18"/>
  <c r="AL21" i="18"/>
  <c r="AJ21" i="18"/>
  <c r="AG21" i="18"/>
  <c r="AD21" i="18"/>
  <c r="AA21" i="18"/>
  <c r="AK21" i="18" s="1"/>
  <c r="O21" i="18" s="1"/>
  <c r="X21" i="18"/>
  <c r="U21" i="18"/>
  <c r="R21" i="18"/>
  <c r="N21" i="18"/>
  <c r="M21" i="18"/>
  <c r="J21" i="18"/>
  <c r="I21" i="18"/>
  <c r="D21" i="18"/>
  <c r="AM20" i="18"/>
  <c r="AL20" i="18"/>
  <c r="AJ20" i="18"/>
  <c r="AG20" i="18"/>
  <c r="AD20" i="18"/>
  <c r="AA20" i="18"/>
  <c r="AK20" i="18" s="1"/>
  <c r="O20" i="18" s="1"/>
  <c r="X20" i="18"/>
  <c r="U20" i="18"/>
  <c r="R20" i="18"/>
  <c r="N20" i="18"/>
  <c r="M20" i="18"/>
  <c r="J20" i="18"/>
  <c r="I20" i="18"/>
  <c r="D20" i="18"/>
  <c r="AM19" i="18"/>
  <c r="AL19" i="18"/>
  <c r="AJ19" i="18"/>
  <c r="AG19" i="18"/>
  <c r="AD19" i="18"/>
  <c r="AA19" i="18"/>
  <c r="AK19" i="18" s="1"/>
  <c r="O19" i="18" s="1"/>
  <c r="X19" i="18"/>
  <c r="U19" i="18"/>
  <c r="R19" i="18"/>
  <c r="N19" i="18"/>
  <c r="M19" i="18"/>
  <c r="J19" i="18"/>
  <c r="I19" i="18"/>
  <c r="D19" i="18"/>
  <c r="AM18" i="18"/>
  <c r="AL18" i="18"/>
  <c r="AJ18" i="18"/>
  <c r="AG18" i="18"/>
  <c r="AD18" i="18"/>
  <c r="AA18" i="18"/>
  <c r="AK18" i="18" s="1"/>
  <c r="O18" i="18" s="1"/>
  <c r="X18" i="18"/>
  <c r="U18" i="18"/>
  <c r="R18" i="18"/>
  <c r="N18" i="18"/>
  <c r="M18" i="18"/>
  <c r="J18" i="18"/>
  <c r="I18" i="18"/>
  <c r="D18" i="18"/>
  <c r="AM17" i="18"/>
  <c r="AL17" i="18"/>
  <c r="AJ17" i="18"/>
  <c r="AG17" i="18"/>
  <c r="AD17" i="18"/>
  <c r="AA17" i="18"/>
  <c r="AK17" i="18" s="1"/>
  <c r="O17" i="18" s="1"/>
  <c r="X17" i="18"/>
  <c r="U17" i="18"/>
  <c r="R17" i="18"/>
  <c r="N17" i="18"/>
  <c r="M17" i="18"/>
  <c r="J17" i="18"/>
  <c r="I17" i="18"/>
  <c r="D17" i="18"/>
  <c r="AM16" i="18"/>
  <c r="AL16" i="18"/>
  <c r="AJ16" i="18"/>
  <c r="AG16" i="18"/>
  <c r="AD16" i="18"/>
  <c r="AA16" i="18"/>
  <c r="AK16" i="18" s="1"/>
  <c r="O16" i="18" s="1"/>
  <c r="X16" i="18"/>
  <c r="U16" i="18"/>
  <c r="R16" i="18"/>
  <c r="N16" i="18"/>
  <c r="M16" i="18"/>
  <c r="J16" i="18"/>
  <c r="I16" i="18"/>
  <c r="D16" i="18"/>
  <c r="AM15" i="18"/>
  <c r="AL15" i="18"/>
  <c r="AJ15" i="18"/>
  <c r="AG15" i="18"/>
  <c r="AD15" i="18"/>
  <c r="AA15" i="18"/>
  <c r="AK15" i="18" s="1"/>
  <c r="O15" i="18" s="1"/>
  <c r="X15" i="18"/>
  <c r="U15" i="18"/>
  <c r="R15" i="18"/>
  <c r="N15" i="18"/>
  <c r="M15" i="18"/>
  <c r="J15" i="18"/>
  <c r="I15" i="18"/>
  <c r="D15" i="18"/>
  <c r="AM14" i="18"/>
  <c r="AL14" i="18"/>
  <c r="AJ14" i="18"/>
  <c r="AG14" i="18"/>
  <c r="AD14" i="18"/>
  <c r="AA14" i="18"/>
  <c r="AK14" i="18" s="1"/>
  <c r="O14" i="18" s="1"/>
  <c r="X14" i="18"/>
  <c r="U14" i="18"/>
  <c r="R14" i="18"/>
  <c r="N14" i="18"/>
  <c r="M14" i="18"/>
  <c r="J14" i="18"/>
  <c r="I14" i="18"/>
  <c r="D14" i="18"/>
  <c r="AM13" i="18"/>
  <c r="AL13" i="18"/>
  <c r="AJ13" i="18"/>
  <c r="AG13" i="18"/>
  <c r="AD13" i="18"/>
  <c r="AA13" i="18"/>
  <c r="AK13" i="18" s="1"/>
  <c r="O13" i="18" s="1"/>
  <c r="X13" i="18"/>
  <c r="U13" i="18"/>
  <c r="R13" i="18"/>
  <c r="N13" i="18"/>
  <c r="M13" i="18"/>
  <c r="J13" i="18"/>
  <c r="I13" i="18"/>
  <c r="D13" i="18"/>
  <c r="AM12" i="18"/>
  <c r="AJ12" i="18"/>
  <c r="AG12" i="18"/>
  <c r="AD12" i="18"/>
  <c r="AA12" i="18"/>
  <c r="X12" i="18"/>
  <c r="U12" i="18"/>
  <c r="R12" i="18"/>
  <c r="N12" i="18"/>
  <c r="D12" i="18" s="1"/>
  <c r="M12" i="18"/>
  <c r="AM11" i="18"/>
  <c r="AJ11" i="18"/>
  <c r="AG11" i="18"/>
  <c r="AD11" i="18"/>
  <c r="AA11" i="18"/>
  <c r="X11" i="18"/>
  <c r="U11" i="18"/>
  <c r="R11" i="18"/>
  <c r="N11" i="18"/>
  <c r="D11" i="18" s="1"/>
  <c r="M11" i="18"/>
  <c r="AM10" i="18"/>
  <c r="AJ10" i="18"/>
  <c r="AG10" i="18"/>
  <c r="AD10" i="18"/>
  <c r="AA10" i="18"/>
  <c r="X10" i="18"/>
  <c r="U10" i="18"/>
  <c r="R10" i="18"/>
  <c r="AK10" i="18" s="1"/>
  <c r="N10" i="18"/>
  <c r="D10" i="18" s="1"/>
  <c r="M10" i="18"/>
  <c r="AM32" i="17"/>
  <c r="AL32" i="17"/>
  <c r="AJ32" i="17"/>
  <c r="AG32" i="17"/>
  <c r="AD32" i="17"/>
  <c r="AA32" i="17"/>
  <c r="X32" i="17"/>
  <c r="AK32" i="17" s="1"/>
  <c r="O32" i="17" s="1"/>
  <c r="U32" i="17"/>
  <c r="R32" i="17"/>
  <c r="N32" i="17"/>
  <c r="M32" i="17"/>
  <c r="J32" i="17"/>
  <c r="I32" i="17"/>
  <c r="D32" i="17"/>
  <c r="AM31" i="17"/>
  <c r="AL31" i="17"/>
  <c r="AJ31" i="17"/>
  <c r="AG31" i="17"/>
  <c r="AD31" i="17"/>
  <c r="AA31" i="17"/>
  <c r="AK31" i="17" s="1"/>
  <c r="O31" i="17" s="1"/>
  <c r="X31" i="17"/>
  <c r="U31" i="17"/>
  <c r="R31" i="17"/>
  <c r="N31" i="17"/>
  <c r="M31" i="17"/>
  <c r="J31" i="17"/>
  <c r="I31" i="17"/>
  <c r="D31" i="17"/>
  <c r="AM30" i="17"/>
  <c r="AL30" i="17"/>
  <c r="AJ30" i="17"/>
  <c r="AG30" i="17"/>
  <c r="AD30" i="17"/>
  <c r="AA30" i="17"/>
  <c r="AK30" i="17" s="1"/>
  <c r="O30" i="17" s="1"/>
  <c r="X30" i="17"/>
  <c r="U30" i="17"/>
  <c r="R30" i="17"/>
  <c r="N30" i="17"/>
  <c r="M30" i="17"/>
  <c r="J30" i="17"/>
  <c r="I30" i="17"/>
  <c r="D30" i="17"/>
  <c r="AM29" i="17"/>
  <c r="AL29" i="17"/>
  <c r="AJ29" i="17"/>
  <c r="AG29" i="17"/>
  <c r="AD29" i="17"/>
  <c r="AA29" i="17"/>
  <c r="AK29" i="17" s="1"/>
  <c r="O29" i="17" s="1"/>
  <c r="X29" i="17"/>
  <c r="U29" i="17"/>
  <c r="R29" i="17"/>
  <c r="N29" i="17"/>
  <c r="M29" i="17"/>
  <c r="J29" i="17"/>
  <c r="I29" i="17"/>
  <c r="D29" i="17"/>
  <c r="AM28" i="17"/>
  <c r="AL28" i="17"/>
  <c r="AJ28" i="17"/>
  <c r="AG28" i="17"/>
  <c r="AD28" i="17"/>
  <c r="AA28" i="17"/>
  <c r="AK28" i="17" s="1"/>
  <c r="O28" i="17" s="1"/>
  <c r="X28" i="17"/>
  <c r="U28" i="17"/>
  <c r="R28" i="17"/>
  <c r="N28" i="17"/>
  <c r="M28" i="17"/>
  <c r="J28" i="17"/>
  <c r="I28" i="17"/>
  <c r="D28" i="17"/>
  <c r="AM27" i="17"/>
  <c r="AL27" i="17"/>
  <c r="AJ27" i="17"/>
  <c r="AG27" i="17"/>
  <c r="AD27" i="17"/>
  <c r="AA27" i="17"/>
  <c r="AK27" i="17" s="1"/>
  <c r="O27" i="17" s="1"/>
  <c r="X27" i="17"/>
  <c r="U27" i="17"/>
  <c r="R27" i="17"/>
  <c r="N27" i="17"/>
  <c r="M27" i="17"/>
  <c r="J27" i="17"/>
  <c r="I27" i="17"/>
  <c r="D27" i="17"/>
  <c r="AM26" i="17"/>
  <c r="AL26" i="17"/>
  <c r="AJ26" i="17"/>
  <c r="AG26" i="17"/>
  <c r="AD26" i="17"/>
  <c r="AA26" i="17"/>
  <c r="AK26" i="17" s="1"/>
  <c r="O26" i="17" s="1"/>
  <c r="X26" i="17"/>
  <c r="U26" i="17"/>
  <c r="R26" i="17"/>
  <c r="N26" i="17"/>
  <c r="M26" i="17"/>
  <c r="J26" i="17"/>
  <c r="I26" i="17"/>
  <c r="D26" i="17"/>
  <c r="AM25" i="17"/>
  <c r="AL25" i="17"/>
  <c r="AJ25" i="17"/>
  <c r="AG25" i="17"/>
  <c r="AD25" i="17"/>
  <c r="AA25" i="17"/>
  <c r="AK25" i="17" s="1"/>
  <c r="O25" i="17" s="1"/>
  <c r="X25" i="17"/>
  <c r="U25" i="17"/>
  <c r="R25" i="17"/>
  <c r="N25" i="17"/>
  <c r="M25" i="17"/>
  <c r="J25" i="17"/>
  <c r="I25" i="17"/>
  <c r="D25" i="17"/>
  <c r="AM24" i="17"/>
  <c r="AL24" i="17"/>
  <c r="AJ24" i="17"/>
  <c r="AG24" i="17"/>
  <c r="AD24" i="17"/>
  <c r="AA24" i="17"/>
  <c r="AK24" i="17" s="1"/>
  <c r="O24" i="17" s="1"/>
  <c r="X24" i="17"/>
  <c r="U24" i="17"/>
  <c r="R24" i="17"/>
  <c r="N24" i="17"/>
  <c r="M24" i="17"/>
  <c r="J24" i="17"/>
  <c r="I24" i="17"/>
  <c r="D24" i="17"/>
  <c r="AM23" i="17"/>
  <c r="AL23" i="17"/>
  <c r="AJ23" i="17"/>
  <c r="AG23" i="17"/>
  <c r="AD23" i="17"/>
  <c r="AA23" i="17"/>
  <c r="AK23" i="17" s="1"/>
  <c r="O23" i="17" s="1"/>
  <c r="X23" i="17"/>
  <c r="U23" i="17"/>
  <c r="R23" i="17"/>
  <c r="N23" i="17"/>
  <c r="M23" i="17"/>
  <c r="J23" i="17"/>
  <c r="I23" i="17"/>
  <c r="D23" i="17"/>
  <c r="AM22" i="17"/>
  <c r="AL22" i="17"/>
  <c r="AJ22" i="17"/>
  <c r="AG22" i="17"/>
  <c r="AD22" i="17"/>
  <c r="AA22" i="17"/>
  <c r="AK22" i="17" s="1"/>
  <c r="O22" i="17" s="1"/>
  <c r="X22" i="17"/>
  <c r="U22" i="17"/>
  <c r="R22" i="17"/>
  <c r="N22" i="17"/>
  <c r="M22" i="17"/>
  <c r="J22" i="17"/>
  <c r="I22" i="17"/>
  <c r="D22" i="17"/>
  <c r="AM21" i="17"/>
  <c r="AL21" i="17"/>
  <c r="AJ21" i="17"/>
  <c r="AG21" i="17"/>
  <c r="AD21" i="17"/>
  <c r="AA21" i="17"/>
  <c r="AK21" i="17" s="1"/>
  <c r="O21" i="17" s="1"/>
  <c r="X21" i="17"/>
  <c r="U21" i="17"/>
  <c r="R21" i="17"/>
  <c r="N21" i="17"/>
  <c r="M21" i="17"/>
  <c r="J21" i="17"/>
  <c r="I21" i="17"/>
  <c r="D21" i="17"/>
  <c r="AM20" i="17"/>
  <c r="AL20" i="17"/>
  <c r="AJ20" i="17"/>
  <c r="AG20" i="17"/>
  <c r="AD20" i="17"/>
  <c r="AA20" i="17"/>
  <c r="AK20" i="17" s="1"/>
  <c r="O20" i="17" s="1"/>
  <c r="X20" i="17"/>
  <c r="U20" i="17"/>
  <c r="R20" i="17"/>
  <c r="N20" i="17"/>
  <c r="M20" i="17"/>
  <c r="J20" i="17"/>
  <c r="I20" i="17"/>
  <c r="D20" i="17"/>
  <c r="AM19" i="17"/>
  <c r="AL19" i="17"/>
  <c r="AJ19" i="17"/>
  <c r="AG19" i="17"/>
  <c r="AD19" i="17"/>
  <c r="AA19" i="17"/>
  <c r="AK19" i="17" s="1"/>
  <c r="O19" i="17" s="1"/>
  <c r="X19" i="17"/>
  <c r="U19" i="17"/>
  <c r="R19" i="17"/>
  <c r="N19" i="17"/>
  <c r="M19" i="17"/>
  <c r="J19" i="17"/>
  <c r="I19" i="17"/>
  <c r="D19" i="17"/>
  <c r="AM18" i="17"/>
  <c r="AL18" i="17"/>
  <c r="AJ18" i="17"/>
  <c r="AG18" i="17"/>
  <c r="AD18" i="17"/>
  <c r="AA18" i="17"/>
  <c r="AK18" i="17" s="1"/>
  <c r="O18" i="17" s="1"/>
  <c r="X18" i="17"/>
  <c r="U18" i="17"/>
  <c r="R18" i="17"/>
  <c r="N18" i="17"/>
  <c r="M18" i="17"/>
  <c r="J18" i="17"/>
  <c r="I18" i="17"/>
  <c r="D18" i="17"/>
  <c r="AM17" i="17"/>
  <c r="AL17" i="17"/>
  <c r="AJ17" i="17"/>
  <c r="AG17" i="17"/>
  <c r="AD17" i="17"/>
  <c r="AA17" i="17"/>
  <c r="AK17" i="17" s="1"/>
  <c r="O17" i="17" s="1"/>
  <c r="X17" i="17"/>
  <c r="U17" i="17"/>
  <c r="R17" i="17"/>
  <c r="N17" i="17"/>
  <c r="M17" i="17"/>
  <c r="J17" i="17"/>
  <c r="I17" i="17"/>
  <c r="D17" i="17"/>
  <c r="AM16" i="17"/>
  <c r="AL16" i="17"/>
  <c r="AJ16" i="17"/>
  <c r="AG16" i="17"/>
  <c r="AD16" i="17"/>
  <c r="AA16" i="17"/>
  <c r="AK16" i="17" s="1"/>
  <c r="O16" i="17" s="1"/>
  <c r="X16" i="17"/>
  <c r="U16" i="17"/>
  <c r="R16" i="17"/>
  <c r="N16" i="17"/>
  <c r="M16" i="17"/>
  <c r="J16" i="17"/>
  <c r="I16" i="17"/>
  <c r="D16" i="17"/>
  <c r="AM15" i="17"/>
  <c r="AL15" i="17"/>
  <c r="AJ15" i="17"/>
  <c r="AG15" i="17"/>
  <c r="AD15" i="17"/>
  <c r="AA15" i="17"/>
  <c r="AK15" i="17" s="1"/>
  <c r="O15" i="17" s="1"/>
  <c r="X15" i="17"/>
  <c r="U15" i="17"/>
  <c r="R15" i="17"/>
  <c r="N15" i="17"/>
  <c r="M15" i="17"/>
  <c r="J15" i="17"/>
  <c r="I15" i="17"/>
  <c r="D15" i="17"/>
  <c r="AM14" i="17"/>
  <c r="AL14" i="17"/>
  <c r="AJ14" i="17"/>
  <c r="AG14" i="17"/>
  <c r="AD14" i="17"/>
  <c r="AA14" i="17"/>
  <c r="AK14" i="17" s="1"/>
  <c r="O14" i="17" s="1"/>
  <c r="X14" i="17"/>
  <c r="U14" i="17"/>
  <c r="R14" i="17"/>
  <c r="N14" i="17"/>
  <c r="M14" i="17"/>
  <c r="J14" i="17"/>
  <c r="I14" i="17"/>
  <c r="D14" i="17"/>
  <c r="AM13" i="17"/>
  <c r="AL13" i="17"/>
  <c r="AJ13" i="17"/>
  <c r="AG13" i="17"/>
  <c r="AD13" i="17"/>
  <c r="AA13" i="17"/>
  <c r="AK13" i="17" s="1"/>
  <c r="X13" i="17"/>
  <c r="U13" i="17"/>
  <c r="R13" i="17"/>
  <c r="N13" i="17"/>
  <c r="M13" i="17"/>
  <c r="I13" i="17"/>
  <c r="D13" i="17"/>
  <c r="AM12" i="17"/>
  <c r="AJ12" i="17"/>
  <c r="AG12" i="17"/>
  <c r="AD12" i="17"/>
  <c r="AA12" i="17"/>
  <c r="X12" i="17"/>
  <c r="U12" i="17"/>
  <c r="R12" i="17"/>
  <c r="N12" i="17"/>
  <c r="D12" i="17" s="1"/>
  <c r="M12" i="17"/>
  <c r="AM11" i="17"/>
  <c r="AJ11" i="17"/>
  <c r="AG11" i="17"/>
  <c r="AD11" i="17"/>
  <c r="AA11" i="17"/>
  <c r="X11" i="17"/>
  <c r="U11" i="17"/>
  <c r="R11" i="17"/>
  <c r="N11" i="17"/>
  <c r="D11" i="17" s="1"/>
  <c r="M11" i="17"/>
  <c r="AM10" i="17"/>
  <c r="AJ10" i="17"/>
  <c r="AG10" i="17"/>
  <c r="AD10" i="17"/>
  <c r="AA10" i="17"/>
  <c r="X10" i="17"/>
  <c r="U10" i="17"/>
  <c r="R10" i="17"/>
  <c r="N10" i="17"/>
  <c r="D10" i="17" s="1"/>
  <c r="M10" i="17"/>
  <c r="I15" i="16"/>
  <c r="AM32" i="16"/>
  <c r="AL32" i="16"/>
  <c r="AJ32" i="16"/>
  <c r="AG32" i="16"/>
  <c r="AD32" i="16"/>
  <c r="AA32" i="16"/>
  <c r="X32" i="16"/>
  <c r="U32" i="16"/>
  <c r="R32" i="16"/>
  <c r="AK32" i="16" s="1"/>
  <c r="O32" i="16" s="1"/>
  <c r="N32" i="16"/>
  <c r="M32" i="16"/>
  <c r="J32" i="16"/>
  <c r="I32" i="16"/>
  <c r="D32" i="16"/>
  <c r="AM31" i="16"/>
  <c r="AL31" i="16"/>
  <c r="AJ31" i="16"/>
  <c r="AG31" i="16"/>
  <c r="AD31" i="16"/>
  <c r="AA31" i="16"/>
  <c r="X31" i="16"/>
  <c r="U31" i="16"/>
  <c r="AK31" i="16" s="1"/>
  <c r="O31" i="16" s="1"/>
  <c r="R31" i="16"/>
  <c r="N31" i="16"/>
  <c r="M31" i="16"/>
  <c r="J31" i="16"/>
  <c r="I31" i="16"/>
  <c r="D31" i="16"/>
  <c r="AM30" i="16"/>
  <c r="AL30" i="16"/>
  <c r="AJ30" i="16"/>
  <c r="AG30" i="16"/>
  <c r="AD30" i="16"/>
  <c r="AA30" i="16"/>
  <c r="X30" i="16"/>
  <c r="U30" i="16"/>
  <c r="AK30" i="16" s="1"/>
  <c r="O30" i="16" s="1"/>
  <c r="R30" i="16"/>
  <c r="N30" i="16"/>
  <c r="M30" i="16"/>
  <c r="J30" i="16"/>
  <c r="I30" i="16"/>
  <c r="D30" i="16"/>
  <c r="AM29" i="16"/>
  <c r="AL29" i="16"/>
  <c r="AJ29" i="16"/>
  <c r="AG29" i="16"/>
  <c r="AD29" i="16"/>
  <c r="AA29" i="16"/>
  <c r="X29" i="16"/>
  <c r="U29" i="16"/>
  <c r="AK29" i="16" s="1"/>
  <c r="O29" i="16" s="1"/>
  <c r="R29" i="16"/>
  <c r="N29" i="16"/>
  <c r="M29" i="16"/>
  <c r="J29" i="16"/>
  <c r="I29" i="16"/>
  <c r="D29" i="16"/>
  <c r="AM28" i="16"/>
  <c r="AL28" i="16"/>
  <c r="AJ28" i="16"/>
  <c r="AG28" i="16"/>
  <c r="AD28" i="16"/>
  <c r="AA28" i="16"/>
  <c r="X28" i="16"/>
  <c r="U28" i="16"/>
  <c r="AK28" i="16" s="1"/>
  <c r="O28" i="16" s="1"/>
  <c r="R28" i="16"/>
  <c r="N28" i="16"/>
  <c r="M28" i="16"/>
  <c r="J28" i="16"/>
  <c r="I28" i="16"/>
  <c r="D28" i="16"/>
  <c r="AM27" i="16"/>
  <c r="AL27" i="16"/>
  <c r="AJ27" i="16"/>
  <c r="AG27" i="16"/>
  <c r="AD27" i="16"/>
  <c r="AA27" i="16"/>
  <c r="X27" i="16"/>
  <c r="U27" i="16"/>
  <c r="AK27" i="16" s="1"/>
  <c r="O27" i="16" s="1"/>
  <c r="R27" i="16"/>
  <c r="N27" i="16"/>
  <c r="M27" i="16"/>
  <c r="J27" i="16"/>
  <c r="I27" i="16"/>
  <c r="D27" i="16"/>
  <c r="AM26" i="16"/>
  <c r="AL26" i="16"/>
  <c r="AJ26" i="16"/>
  <c r="AG26" i="16"/>
  <c r="AD26" i="16"/>
  <c r="AA26" i="16"/>
  <c r="X26" i="16"/>
  <c r="U26" i="16"/>
  <c r="AK26" i="16" s="1"/>
  <c r="O26" i="16" s="1"/>
  <c r="R26" i="16"/>
  <c r="N26" i="16"/>
  <c r="M26" i="16"/>
  <c r="J26" i="16"/>
  <c r="I26" i="16"/>
  <c r="D26" i="16"/>
  <c r="AM25" i="16"/>
  <c r="AL25" i="16"/>
  <c r="I25" i="16" s="1"/>
  <c r="AJ25" i="16"/>
  <c r="AG25" i="16"/>
  <c r="AD25" i="16"/>
  <c r="AA25" i="16"/>
  <c r="X25" i="16"/>
  <c r="U25" i="16"/>
  <c r="R25" i="16"/>
  <c r="AK25" i="16" s="1"/>
  <c r="O25" i="16" s="1"/>
  <c r="J25" i="16" s="1"/>
  <c r="N25" i="16"/>
  <c r="M25" i="16"/>
  <c r="D25" i="16"/>
  <c r="AM24" i="16"/>
  <c r="AL24" i="16"/>
  <c r="I24" i="16" s="1"/>
  <c r="AJ24" i="16"/>
  <c r="AG24" i="16"/>
  <c r="AD24" i="16"/>
  <c r="AA24" i="16"/>
  <c r="X24" i="16"/>
  <c r="U24" i="16"/>
  <c r="R24" i="16"/>
  <c r="AK24" i="16" s="1"/>
  <c r="N24" i="16"/>
  <c r="M24" i="16"/>
  <c r="D24" i="16"/>
  <c r="AM23" i="16"/>
  <c r="AL23" i="16"/>
  <c r="I23" i="16" s="1"/>
  <c r="AJ23" i="16"/>
  <c r="AG23" i="16"/>
  <c r="AD23" i="16"/>
  <c r="AA23" i="16"/>
  <c r="X23" i="16"/>
  <c r="U23" i="16"/>
  <c r="R23" i="16"/>
  <c r="AK23" i="16" s="1"/>
  <c r="N23" i="16"/>
  <c r="M23" i="16"/>
  <c r="D23" i="16"/>
  <c r="AM22" i="16"/>
  <c r="AL22" i="16"/>
  <c r="I22" i="16" s="1"/>
  <c r="AJ22" i="16"/>
  <c r="AG22" i="16"/>
  <c r="AD22" i="16"/>
  <c r="AA22" i="16"/>
  <c r="X22" i="16"/>
  <c r="U22" i="16"/>
  <c r="R22" i="16"/>
  <c r="AK22" i="16" s="1"/>
  <c r="N22" i="16"/>
  <c r="M22" i="16"/>
  <c r="D22" i="16"/>
  <c r="AM21" i="16"/>
  <c r="AL21" i="16"/>
  <c r="I21" i="16" s="1"/>
  <c r="AJ21" i="16"/>
  <c r="AG21" i="16"/>
  <c r="AD21" i="16"/>
  <c r="AA21" i="16"/>
  <c r="X21" i="16"/>
  <c r="U21" i="16"/>
  <c r="R21" i="16"/>
  <c r="AK21" i="16" s="1"/>
  <c r="N21" i="16"/>
  <c r="M21" i="16"/>
  <c r="D21" i="16"/>
  <c r="AM20" i="16"/>
  <c r="AL20" i="16"/>
  <c r="I20" i="16" s="1"/>
  <c r="AJ20" i="16"/>
  <c r="AG20" i="16"/>
  <c r="AD20" i="16"/>
  <c r="AA20" i="16"/>
  <c r="X20" i="16"/>
  <c r="U20" i="16"/>
  <c r="R20" i="16"/>
  <c r="AK20" i="16" s="1"/>
  <c r="N20" i="16"/>
  <c r="M20" i="16"/>
  <c r="D20" i="16"/>
  <c r="AM19" i="16"/>
  <c r="AL19" i="16"/>
  <c r="I19" i="16" s="1"/>
  <c r="AJ19" i="16"/>
  <c r="AG19" i="16"/>
  <c r="AD19" i="16"/>
  <c r="AA19" i="16"/>
  <c r="X19" i="16"/>
  <c r="U19" i="16"/>
  <c r="R19" i="16"/>
  <c r="AK19" i="16" s="1"/>
  <c r="O19" i="16" s="1"/>
  <c r="J19" i="16" s="1"/>
  <c r="N19" i="16"/>
  <c r="M19" i="16"/>
  <c r="D19" i="16"/>
  <c r="AM18" i="16"/>
  <c r="AL18" i="16"/>
  <c r="I18" i="16" s="1"/>
  <c r="AJ18" i="16"/>
  <c r="AG18" i="16"/>
  <c r="AD18" i="16"/>
  <c r="AA18" i="16"/>
  <c r="X18" i="16"/>
  <c r="U18" i="16"/>
  <c r="R18" i="16"/>
  <c r="AK18" i="16" s="1"/>
  <c r="N18" i="16"/>
  <c r="M18" i="16"/>
  <c r="D18" i="16"/>
  <c r="AM17" i="16"/>
  <c r="AL17" i="16"/>
  <c r="I17" i="16" s="1"/>
  <c r="AJ17" i="16"/>
  <c r="AG17" i="16"/>
  <c r="AD17" i="16"/>
  <c r="AA17" i="16"/>
  <c r="X17" i="16"/>
  <c r="U17" i="16"/>
  <c r="R17" i="16"/>
  <c r="AK17" i="16" s="1"/>
  <c r="N17" i="16"/>
  <c r="M17" i="16"/>
  <c r="D17" i="16"/>
  <c r="AM16" i="16"/>
  <c r="AL16" i="16"/>
  <c r="I16" i="16" s="1"/>
  <c r="AK16" i="16"/>
  <c r="AJ16" i="16"/>
  <c r="AG16" i="16"/>
  <c r="AD16" i="16"/>
  <c r="AA16" i="16"/>
  <c r="X16" i="16"/>
  <c r="U16" i="16"/>
  <c r="R16" i="16"/>
  <c r="N16" i="16"/>
  <c r="M16" i="16"/>
  <c r="D16" i="16"/>
  <c r="AM15" i="16"/>
  <c r="AL15" i="16"/>
  <c r="AK15" i="16"/>
  <c r="AJ15" i="16"/>
  <c r="AG15" i="16"/>
  <c r="AD15" i="16"/>
  <c r="AA15" i="16"/>
  <c r="X15" i="16"/>
  <c r="U15" i="16"/>
  <c r="R15" i="16"/>
  <c r="N15" i="16"/>
  <c r="M15" i="16"/>
  <c r="D15" i="16"/>
  <c r="AM14" i="16"/>
  <c r="AL14" i="16"/>
  <c r="I14" i="16" s="1"/>
  <c r="AK14" i="16"/>
  <c r="AJ14" i="16"/>
  <c r="AG14" i="16"/>
  <c r="AD14" i="16"/>
  <c r="AA14" i="16"/>
  <c r="X14" i="16"/>
  <c r="U14" i="16"/>
  <c r="R14" i="16"/>
  <c r="O14" i="16"/>
  <c r="J14" i="16" s="1"/>
  <c r="N14" i="16"/>
  <c r="M14" i="16"/>
  <c r="D14" i="16"/>
  <c r="AM13" i="16"/>
  <c r="AJ13" i="16"/>
  <c r="AG13" i="16"/>
  <c r="AD13" i="16"/>
  <c r="AA13" i="16"/>
  <c r="X13" i="16"/>
  <c r="U13" i="16"/>
  <c r="R13" i="16"/>
  <c r="N13" i="16"/>
  <c r="D13" i="16" s="1"/>
  <c r="M13" i="16"/>
  <c r="AM12" i="16"/>
  <c r="AJ12" i="16"/>
  <c r="AG12" i="16"/>
  <c r="AD12" i="16"/>
  <c r="AA12" i="16"/>
  <c r="X12" i="16"/>
  <c r="U12" i="16"/>
  <c r="R12" i="16"/>
  <c r="N12" i="16"/>
  <c r="D12" i="16" s="1"/>
  <c r="M12" i="16"/>
  <c r="AM11" i="16"/>
  <c r="AJ11" i="16"/>
  <c r="AG11" i="16"/>
  <c r="AD11" i="16"/>
  <c r="AA11" i="16"/>
  <c r="X11" i="16"/>
  <c r="U11" i="16"/>
  <c r="R11" i="16"/>
  <c r="N11" i="16"/>
  <c r="D11" i="16" s="1"/>
  <c r="M11" i="16"/>
  <c r="AM10" i="16"/>
  <c r="AJ10" i="16"/>
  <c r="AG10" i="16"/>
  <c r="AD10" i="16"/>
  <c r="AA10" i="16"/>
  <c r="X10" i="16"/>
  <c r="U10" i="16"/>
  <c r="R10" i="16"/>
  <c r="N10" i="16"/>
  <c r="D10" i="16" s="1"/>
  <c r="M10" i="16"/>
  <c r="AK12" i="18" l="1"/>
  <c r="AK11" i="18"/>
  <c r="O11" i="18"/>
  <c r="J11" i="18" s="1"/>
  <c r="O10" i="18"/>
  <c r="J10" i="18" s="1"/>
  <c r="O12" i="18"/>
  <c r="J12" i="18" s="1"/>
  <c r="AK12" i="17"/>
  <c r="AK11" i="17"/>
  <c r="AK10" i="17"/>
  <c r="O13" i="17"/>
  <c r="J13" i="17" s="1"/>
  <c r="O15" i="16"/>
  <c r="J15" i="16" s="1"/>
  <c r="O16" i="16"/>
  <c r="J16" i="16" s="1"/>
  <c r="O17" i="16"/>
  <c r="J17" i="16" s="1"/>
  <c r="O18" i="16"/>
  <c r="J18" i="16" s="1"/>
  <c r="O20" i="16"/>
  <c r="J20" i="16" s="1"/>
  <c r="O21" i="16"/>
  <c r="J21" i="16" s="1"/>
  <c r="O22" i="16"/>
  <c r="J22" i="16" s="1"/>
  <c r="O23" i="16"/>
  <c r="J23" i="16" s="1"/>
  <c r="O24" i="16"/>
  <c r="J24" i="16" s="1"/>
  <c r="AK13" i="16"/>
  <c r="O13" i="16" s="1"/>
  <c r="J13" i="16" s="1"/>
  <c r="AK12" i="16"/>
  <c r="AK11" i="16"/>
  <c r="O11" i="16" s="1"/>
  <c r="J11" i="16" s="1"/>
  <c r="AK10" i="16"/>
  <c r="O10" i="16" s="1"/>
  <c r="J10" i="16" s="1"/>
  <c r="AM32" i="15"/>
  <c r="AL32" i="15"/>
  <c r="AJ32" i="15"/>
  <c r="AG32" i="15"/>
  <c r="AD32" i="15"/>
  <c r="AA32" i="15"/>
  <c r="X32" i="15"/>
  <c r="U32" i="15"/>
  <c r="R32" i="15"/>
  <c r="AK32" i="15" s="1"/>
  <c r="O32" i="15" s="1"/>
  <c r="N32" i="15"/>
  <c r="M32" i="15"/>
  <c r="J32" i="15"/>
  <c r="I32" i="15"/>
  <c r="D32" i="15"/>
  <c r="AM31" i="15"/>
  <c r="AL31" i="15"/>
  <c r="AJ31" i="15"/>
  <c r="AG31" i="15"/>
  <c r="AD31" i="15"/>
  <c r="AA31" i="15"/>
  <c r="X31" i="15"/>
  <c r="U31" i="15"/>
  <c r="R31" i="15"/>
  <c r="AK31" i="15" s="1"/>
  <c r="O31" i="15" s="1"/>
  <c r="N31" i="15"/>
  <c r="M31" i="15"/>
  <c r="J31" i="15"/>
  <c r="I31" i="15"/>
  <c r="D31" i="15"/>
  <c r="AM30" i="15"/>
  <c r="AL30" i="15"/>
  <c r="AJ30" i="15"/>
  <c r="AG30" i="15"/>
  <c r="AD30" i="15"/>
  <c r="AA30" i="15"/>
  <c r="X30" i="15"/>
  <c r="U30" i="15"/>
  <c r="R30" i="15"/>
  <c r="AK30" i="15" s="1"/>
  <c r="O30" i="15" s="1"/>
  <c r="N30" i="15"/>
  <c r="M30" i="15"/>
  <c r="J30" i="15"/>
  <c r="I30" i="15"/>
  <c r="D30" i="15"/>
  <c r="AM29" i="15"/>
  <c r="AL29" i="15"/>
  <c r="AJ29" i="15"/>
  <c r="AG29" i="15"/>
  <c r="AD29" i="15"/>
  <c r="AA29" i="15"/>
  <c r="X29" i="15"/>
  <c r="U29" i="15"/>
  <c r="R29" i="15"/>
  <c r="AK29" i="15" s="1"/>
  <c r="O29" i="15" s="1"/>
  <c r="N29" i="15"/>
  <c r="M29" i="15"/>
  <c r="J29" i="15"/>
  <c r="I29" i="15"/>
  <c r="D29" i="15"/>
  <c r="AM28" i="15"/>
  <c r="AL28" i="15"/>
  <c r="AJ28" i="15"/>
  <c r="AG28" i="15"/>
  <c r="AD28" i="15"/>
  <c r="AA28" i="15"/>
  <c r="X28" i="15"/>
  <c r="U28" i="15"/>
  <c r="R28" i="15"/>
  <c r="AK28" i="15" s="1"/>
  <c r="O28" i="15" s="1"/>
  <c r="N28" i="15"/>
  <c r="M28" i="15"/>
  <c r="J28" i="15"/>
  <c r="I28" i="15"/>
  <c r="D28" i="15"/>
  <c r="AM27" i="15"/>
  <c r="AL27" i="15"/>
  <c r="AJ27" i="15"/>
  <c r="AG27" i="15"/>
  <c r="AD27" i="15"/>
  <c r="AA27" i="15"/>
  <c r="X27" i="15"/>
  <c r="U27" i="15"/>
  <c r="R27" i="15"/>
  <c r="AK27" i="15" s="1"/>
  <c r="O27" i="15" s="1"/>
  <c r="N27" i="15"/>
  <c r="M27" i="15"/>
  <c r="J27" i="15"/>
  <c r="I27" i="15"/>
  <c r="D27" i="15"/>
  <c r="AM26" i="15"/>
  <c r="AL26" i="15"/>
  <c r="AJ26" i="15"/>
  <c r="AG26" i="15"/>
  <c r="AD26" i="15"/>
  <c r="AA26" i="15"/>
  <c r="X26" i="15"/>
  <c r="U26" i="15"/>
  <c r="R26" i="15"/>
  <c r="AK26" i="15" s="1"/>
  <c r="O26" i="15" s="1"/>
  <c r="N26" i="15"/>
  <c r="M26" i="15"/>
  <c r="J26" i="15"/>
  <c r="I26" i="15"/>
  <c r="D26" i="15"/>
  <c r="AM25" i="15"/>
  <c r="AJ25" i="15"/>
  <c r="AG25" i="15"/>
  <c r="AD25" i="15"/>
  <c r="AA25" i="15"/>
  <c r="X25" i="15"/>
  <c r="U25" i="15"/>
  <c r="AK25" i="15" s="1"/>
  <c r="O25" i="15" s="1"/>
  <c r="J25" i="15" s="1"/>
  <c r="R25" i="15"/>
  <c r="N25" i="15"/>
  <c r="M25" i="15"/>
  <c r="D25" i="15"/>
  <c r="AM24" i="15"/>
  <c r="AJ24" i="15"/>
  <c r="AG24" i="15"/>
  <c r="AD24" i="15"/>
  <c r="AA24" i="15"/>
  <c r="X24" i="15"/>
  <c r="U24" i="15"/>
  <c r="R24" i="15"/>
  <c r="N24" i="15"/>
  <c r="D24" i="15" s="1"/>
  <c r="M24" i="15"/>
  <c r="AM23" i="15"/>
  <c r="AJ23" i="15"/>
  <c r="AG23" i="15"/>
  <c r="AD23" i="15"/>
  <c r="AA23" i="15"/>
  <c r="X23" i="15"/>
  <c r="U23" i="15"/>
  <c r="R23" i="15"/>
  <c r="N23" i="15"/>
  <c r="D23" i="15" s="1"/>
  <c r="M23" i="15"/>
  <c r="AM22" i="15"/>
  <c r="AJ22" i="15"/>
  <c r="AG22" i="15"/>
  <c r="AD22" i="15"/>
  <c r="AA22" i="15"/>
  <c r="X22" i="15"/>
  <c r="U22" i="15"/>
  <c r="R22" i="15"/>
  <c r="N22" i="15"/>
  <c r="D22" i="15" s="1"/>
  <c r="M22" i="15"/>
  <c r="AM21" i="15"/>
  <c r="AJ21" i="15"/>
  <c r="AG21" i="15"/>
  <c r="AD21" i="15"/>
  <c r="AA21" i="15"/>
  <c r="X21" i="15"/>
  <c r="U21" i="15"/>
  <c r="R21" i="15"/>
  <c r="N21" i="15"/>
  <c r="M21" i="15"/>
  <c r="D21" i="15"/>
  <c r="AM20" i="15"/>
  <c r="AJ20" i="15"/>
  <c r="AG20" i="15"/>
  <c r="AD20" i="15"/>
  <c r="AA20" i="15"/>
  <c r="X20" i="15"/>
  <c r="U20" i="15"/>
  <c r="AK20" i="15" s="1"/>
  <c r="O20" i="15" s="1"/>
  <c r="J20" i="15" s="1"/>
  <c r="R20" i="15"/>
  <c r="N20" i="15"/>
  <c r="M20" i="15"/>
  <c r="D20" i="15"/>
  <c r="AM19" i="15"/>
  <c r="AJ19" i="15"/>
  <c r="AG19" i="15"/>
  <c r="AD19" i="15"/>
  <c r="AA19" i="15"/>
  <c r="X19" i="15"/>
  <c r="U19" i="15"/>
  <c r="R19" i="15"/>
  <c r="N19" i="15"/>
  <c r="D19" i="15" s="1"/>
  <c r="M19" i="15"/>
  <c r="AM18" i="15"/>
  <c r="AJ18" i="15"/>
  <c r="AG18" i="15"/>
  <c r="AD18" i="15"/>
  <c r="AA18" i="15"/>
  <c r="X18" i="15"/>
  <c r="U18" i="15"/>
  <c r="R18" i="15"/>
  <c r="N18" i="15"/>
  <c r="M18" i="15"/>
  <c r="D18" i="15"/>
  <c r="AM17" i="15"/>
  <c r="AJ17" i="15"/>
  <c r="AG17" i="15"/>
  <c r="AD17" i="15"/>
  <c r="AA17" i="15"/>
  <c r="X17" i="15"/>
  <c r="U17" i="15"/>
  <c r="R17" i="15"/>
  <c r="N17" i="15"/>
  <c r="M17" i="15"/>
  <c r="D17" i="15"/>
  <c r="AM16" i="15"/>
  <c r="AJ16" i="15"/>
  <c r="AG16" i="15"/>
  <c r="AD16" i="15"/>
  <c r="AA16" i="15"/>
  <c r="X16" i="15"/>
  <c r="U16" i="15"/>
  <c r="R16" i="15"/>
  <c r="N16" i="15"/>
  <c r="M16" i="15"/>
  <c r="D16" i="15"/>
  <c r="AM15" i="15"/>
  <c r="AJ15" i="15"/>
  <c r="AG15" i="15"/>
  <c r="AD15" i="15"/>
  <c r="AA15" i="15"/>
  <c r="X15" i="15"/>
  <c r="U15" i="15"/>
  <c r="R15" i="15"/>
  <c r="N15" i="15"/>
  <c r="M15" i="15"/>
  <c r="D15" i="15"/>
  <c r="AM14" i="15"/>
  <c r="AJ14" i="15"/>
  <c r="AG14" i="15"/>
  <c r="AD14" i="15"/>
  <c r="AA14" i="15"/>
  <c r="X14" i="15"/>
  <c r="U14" i="15"/>
  <c r="R14" i="15"/>
  <c r="N14" i="15"/>
  <c r="M14" i="15"/>
  <c r="D14" i="15"/>
  <c r="AM13" i="15"/>
  <c r="AJ13" i="15"/>
  <c r="AG13" i="15"/>
  <c r="AD13" i="15"/>
  <c r="AA13" i="15"/>
  <c r="X13" i="15"/>
  <c r="U13" i="15"/>
  <c r="R13" i="15"/>
  <c r="N13" i="15"/>
  <c r="D13" i="15" s="1"/>
  <c r="M13" i="15"/>
  <c r="AM12" i="15"/>
  <c r="AJ12" i="15"/>
  <c r="AG12" i="15"/>
  <c r="AD12" i="15"/>
  <c r="AA12" i="15"/>
  <c r="X12" i="15"/>
  <c r="U12" i="15"/>
  <c r="R12" i="15"/>
  <c r="N12" i="15"/>
  <c r="M12" i="15"/>
  <c r="D12" i="15"/>
  <c r="AM11" i="15"/>
  <c r="AJ11" i="15"/>
  <c r="AG11" i="15"/>
  <c r="AD11" i="15"/>
  <c r="AA11" i="15"/>
  <c r="X11" i="15"/>
  <c r="U11" i="15"/>
  <c r="R11" i="15"/>
  <c r="N11" i="15"/>
  <c r="M11" i="15"/>
  <c r="D11" i="15"/>
  <c r="AM10" i="15"/>
  <c r="AJ10" i="15"/>
  <c r="AG10" i="15"/>
  <c r="AD10" i="15"/>
  <c r="AA10" i="15"/>
  <c r="X10" i="15"/>
  <c r="U10" i="15"/>
  <c r="R10" i="15"/>
  <c r="N10" i="15"/>
  <c r="M10" i="15"/>
  <c r="D10" i="15"/>
  <c r="AL11" i="16" l="1"/>
  <c r="I11" i="16" s="1"/>
  <c r="AL10" i="16"/>
  <c r="I10" i="16" s="1"/>
  <c r="AL12" i="18"/>
  <c r="AL11" i="18"/>
  <c r="AL10" i="18"/>
  <c r="O12" i="17"/>
  <c r="J12" i="17" s="1"/>
  <c r="O11" i="17"/>
  <c r="J11" i="17" s="1"/>
  <c r="O10" i="17"/>
  <c r="J10" i="17" s="1"/>
  <c r="AL13" i="16"/>
  <c r="I13" i="16" s="1"/>
  <c r="O12" i="16"/>
  <c r="J12" i="16" s="1"/>
  <c r="AL12" i="16"/>
  <c r="I12" i="16" s="1"/>
  <c r="AK24" i="15"/>
  <c r="O24" i="15" s="1"/>
  <c r="J24" i="15" s="1"/>
  <c r="AK23" i="15"/>
  <c r="O23" i="15" s="1"/>
  <c r="J23" i="15" s="1"/>
  <c r="AK22" i="15"/>
  <c r="AL25" i="15"/>
  <c r="AK21" i="15"/>
  <c r="AK19" i="15"/>
  <c r="O19" i="15" s="1"/>
  <c r="J19" i="15" s="1"/>
  <c r="AL20" i="15"/>
  <c r="I20" i="15" s="1"/>
  <c r="AK18" i="15"/>
  <c r="AK17" i="15"/>
  <c r="AK16" i="15"/>
  <c r="AK15" i="15"/>
  <c r="AK14" i="15"/>
  <c r="AK13" i="15"/>
  <c r="AK12" i="15"/>
  <c r="AL12" i="15" s="1"/>
  <c r="AK11" i="15"/>
  <c r="AK10" i="15"/>
  <c r="AM32" i="14"/>
  <c r="AL32" i="14"/>
  <c r="AJ32" i="14"/>
  <c r="AG32" i="14"/>
  <c r="AD32" i="14"/>
  <c r="AA32" i="14"/>
  <c r="X32" i="14"/>
  <c r="U32" i="14"/>
  <c r="R32" i="14"/>
  <c r="N32" i="14"/>
  <c r="M32" i="14"/>
  <c r="J32" i="14"/>
  <c r="I32" i="14"/>
  <c r="D32" i="14"/>
  <c r="AM31" i="14"/>
  <c r="AL31" i="14"/>
  <c r="AJ31" i="14"/>
  <c r="AG31" i="14"/>
  <c r="AD31" i="14"/>
  <c r="AA31" i="14"/>
  <c r="X31" i="14"/>
  <c r="U31" i="14"/>
  <c r="R31" i="14"/>
  <c r="N31" i="14"/>
  <c r="M31" i="14"/>
  <c r="J31" i="14"/>
  <c r="I31" i="14"/>
  <c r="D31" i="14"/>
  <c r="AM30" i="14"/>
  <c r="AL30" i="14"/>
  <c r="AJ30" i="14"/>
  <c r="AG30" i="14"/>
  <c r="AD30" i="14"/>
  <c r="AA30" i="14"/>
  <c r="X30" i="14"/>
  <c r="U30" i="14"/>
  <c r="R30" i="14"/>
  <c r="N30" i="14"/>
  <c r="M30" i="14"/>
  <c r="J30" i="14"/>
  <c r="I30" i="14"/>
  <c r="D30" i="14"/>
  <c r="AM29" i="14"/>
  <c r="AL29" i="14"/>
  <c r="AJ29" i="14"/>
  <c r="AG29" i="14"/>
  <c r="AD29" i="14"/>
  <c r="AA29" i="14"/>
  <c r="X29" i="14"/>
  <c r="U29" i="14"/>
  <c r="R29" i="14"/>
  <c r="N29" i="14"/>
  <c r="M29" i="14"/>
  <c r="J29" i="14"/>
  <c r="I29" i="14"/>
  <c r="D29" i="14"/>
  <c r="AM28" i="14"/>
  <c r="AL28" i="14"/>
  <c r="AJ28" i="14"/>
  <c r="AG28" i="14"/>
  <c r="AD28" i="14"/>
  <c r="AA28" i="14"/>
  <c r="X28" i="14"/>
  <c r="U28" i="14"/>
  <c r="R28" i="14"/>
  <c r="N28" i="14"/>
  <c r="M28" i="14"/>
  <c r="J28" i="14"/>
  <c r="I28" i="14"/>
  <c r="D28" i="14"/>
  <c r="AM27" i="14"/>
  <c r="AL27" i="14"/>
  <c r="AJ27" i="14"/>
  <c r="AG27" i="14"/>
  <c r="AD27" i="14"/>
  <c r="AA27" i="14"/>
  <c r="X27" i="14"/>
  <c r="U27" i="14"/>
  <c r="R27" i="14"/>
  <c r="N27" i="14"/>
  <c r="M27" i="14"/>
  <c r="J27" i="14"/>
  <c r="I27" i="14"/>
  <c r="D27" i="14"/>
  <c r="AM26" i="14"/>
  <c r="AJ26" i="14"/>
  <c r="AG26" i="14"/>
  <c r="AD26" i="14"/>
  <c r="AA26" i="14"/>
  <c r="X26" i="14"/>
  <c r="U26" i="14"/>
  <c r="R26" i="14"/>
  <c r="N26" i="14"/>
  <c r="D26" i="14" s="1"/>
  <c r="M26" i="14"/>
  <c r="AM25" i="14"/>
  <c r="AJ25" i="14"/>
  <c r="AG25" i="14"/>
  <c r="AD25" i="14"/>
  <c r="AA25" i="14"/>
  <c r="X25" i="14"/>
  <c r="U25" i="14"/>
  <c r="R25" i="14"/>
  <c r="N25" i="14"/>
  <c r="M25" i="14"/>
  <c r="D25" i="14"/>
  <c r="AM24" i="14"/>
  <c r="AJ24" i="14"/>
  <c r="AG24" i="14"/>
  <c r="AD24" i="14"/>
  <c r="AA24" i="14"/>
  <c r="X24" i="14"/>
  <c r="U24" i="14"/>
  <c r="R24" i="14"/>
  <c r="N24" i="14"/>
  <c r="D24" i="14" s="1"/>
  <c r="M24" i="14"/>
  <c r="AM23" i="14"/>
  <c r="AJ23" i="14"/>
  <c r="AG23" i="14"/>
  <c r="AD23" i="14"/>
  <c r="AA23" i="14"/>
  <c r="X23" i="14"/>
  <c r="U23" i="14"/>
  <c r="R23" i="14"/>
  <c r="N23" i="14"/>
  <c r="D23" i="14" s="1"/>
  <c r="M23" i="14"/>
  <c r="AM22" i="14"/>
  <c r="AJ22" i="14"/>
  <c r="AG22" i="14"/>
  <c r="AD22" i="14"/>
  <c r="AA22" i="14"/>
  <c r="X22" i="14"/>
  <c r="U22" i="14"/>
  <c r="R22" i="14"/>
  <c r="N22" i="14"/>
  <c r="D22" i="14" s="1"/>
  <c r="M22" i="14"/>
  <c r="AM21" i="14"/>
  <c r="AJ21" i="14"/>
  <c r="AG21" i="14"/>
  <c r="AD21" i="14"/>
  <c r="AA21" i="14"/>
  <c r="X21" i="14"/>
  <c r="U21" i="14"/>
  <c r="R21" i="14"/>
  <c r="N21" i="14"/>
  <c r="D21" i="14" s="1"/>
  <c r="M21" i="14"/>
  <c r="AM20" i="14"/>
  <c r="AJ20" i="14"/>
  <c r="AG20" i="14"/>
  <c r="AD20" i="14"/>
  <c r="AA20" i="14"/>
  <c r="X20" i="14"/>
  <c r="U20" i="14"/>
  <c r="R20" i="14"/>
  <c r="N20" i="14"/>
  <c r="D20" i="14" s="1"/>
  <c r="M20" i="14"/>
  <c r="AM19" i="14"/>
  <c r="AJ19" i="14"/>
  <c r="AG19" i="14"/>
  <c r="AD19" i="14"/>
  <c r="AA19" i="14"/>
  <c r="X19" i="14"/>
  <c r="U19" i="14"/>
  <c r="R19" i="14"/>
  <c r="N19" i="14"/>
  <c r="D19" i="14" s="1"/>
  <c r="M19" i="14"/>
  <c r="AM18" i="14"/>
  <c r="AJ18" i="14"/>
  <c r="AG18" i="14"/>
  <c r="AD18" i="14"/>
  <c r="AA18" i="14"/>
  <c r="X18" i="14"/>
  <c r="U18" i="14"/>
  <c r="R18" i="14"/>
  <c r="N18" i="14"/>
  <c r="D18" i="14" s="1"/>
  <c r="M18" i="14"/>
  <c r="AM17" i="14"/>
  <c r="AJ17" i="14"/>
  <c r="AG17" i="14"/>
  <c r="AD17" i="14"/>
  <c r="AA17" i="14"/>
  <c r="X17" i="14"/>
  <c r="U17" i="14"/>
  <c r="R17" i="14"/>
  <c r="N17" i="14"/>
  <c r="M17" i="14"/>
  <c r="D17" i="14"/>
  <c r="AM16" i="14"/>
  <c r="AJ16" i="14"/>
  <c r="AG16" i="14"/>
  <c r="AD16" i="14"/>
  <c r="AA16" i="14"/>
  <c r="X16" i="14"/>
  <c r="U16" i="14"/>
  <c r="R16" i="14"/>
  <c r="N16" i="14"/>
  <c r="D16" i="14" s="1"/>
  <c r="M16" i="14"/>
  <c r="AM15" i="14"/>
  <c r="AJ15" i="14"/>
  <c r="AG15" i="14"/>
  <c r="AD15" i="14"/>
  <c r="AA15" i="14"/>
  <c r="X15" i="14"/>
  <c r="U15" i="14"/>
  <c r="R15" i="14"/>
  <c r="N15" i="14"/>
  <c r="D15" i="14" s="1"/>
  <c r="M15" i="14"/>
  <c r="AM14" i="14"/>
  <c r="AJ14" i="14"/>
  <c r="AG14" i="14"/>
  <c r="AD14" i="14"/>
  <c r="AA14" i="14"/>
  <c r="X14" i="14"/>
  <c r="U14" i="14"/>
  <c r="R14" i="14"/>
  <c r="N14" i="14"/>
  <c r="D14" i="14" s="1"/>
  <c r="M14" i="14"/>
  <c r="AM13" i="14"/>
  <c r="AJ13" i="14"/>
  <c r="AG13" i="14"/>
  <c r="AD13" i="14"/>
  <c r="AA13" i="14"/>
  <c r="X13" i="14"/>
  <c r="U13" i="14"/>
  <c r="R13" i="14"/>
  <c r="N13" i="14"/>
  <c r="D13" i="14" s="1"/>
  <c r="M13" i="14"/>
  <c r="AM12" i="14"/>
  <c r="AJ12" i="14"/>
  <c r="AG12" i="14"/>
  <c r="AD12" i="14"/>
  <c r="AA12" i="14"/>
  <c r="X12" i="14"/>
  <c r="U12" i="14"/>
  <c r="R12" i="14"/>
  <c r="N12" i="14"/>
  <c r="D12" i="14" s="1"/>
  <c r="M12" i="14"/>
  <c r="AM11" i="14"/>
  <c r="AJ11" i="14"/>
  <c r="AG11" i="14"/>
  <c r="AD11" i="14"/>
  <c r="AA11" i="14"/>
  <c r="X11" i="14"/>
  <c r="U11" i="14"/>
  <c r="R11" i="14"/>
  <c r="N11" i="14"/>
  <c r="D11" i="14" s="1"/>
  <c r="M11" i="14"/>
  <c r="AM10" i="14"/>
  <c r="AJ10" i="14"/>
  <c r="AG10" i="14"/>
  <c r="AD10" i="14"/>
  <c r="AA10" i="14"/>
  <c r="X10" i="14"/>
  <c r="U10" i="14"/>
  <c r="R10" i="14"/>
  <c r="N10" i="14"/>
  <c r="D10" i="14" s="1"/>
  <c r="M10" i="14"/>
  <c r="AM33" i="11"/>
  <c r="AL33" i="11"/>
  <c r="AJ33" i="11"/>
  <c r="AG33" i="11"/>
  <c r="AD33" i="11"/>
  <c r="AA33" i="11"/>
  <c r="AK33" i="11" s="1"/>
  <c r="O33" i="11" s="1"/>
  <c r="X33" i="11"/>
  <c r="U33" i="11"/>
  <c r="R33" i="11"/>
  <c r="N33" i="11"/>
  <c r="M33" i="11"/>
  <c r="J33" i="11"/>
  <c r="I33" i="11"/>
  <c r="D33" i="11"/>
  <c r="AM32" i="11"/>
  <c r="AL32" i="11"/>
  <c r="AJ32" i="11"/>
  <c r="AG32" i="11"/>
  <c r="AD32" i="11"/>
  <c r="AA32" i="11"/>
  <c r="AK32" i="11" s="1"/>
  <c r="O32" i="11" s="1"/>
  <c r="X32" i="11"/>
  <c r="U32" i="11"/>
  <c r="R32" i="11"/>
  <c r="N32" i="11"/>
  <c r="M32" i="11"/>
  <c r="J32" i="11"/>
  <c r="I32" i="11"/>
  <c r="D32" i="11"/>
  <c r="AM31" i="11"/>
  <c r="AL31" i="11"/>
  <c r="AJ31" i="11"/>
  <c r="AG31" i="11"/>
  <c r="AD31" i="11"/>
  <c r="AA31" i="11"/>
  <c r="AK31" i="11" s="1"/>
  <c r="O31" i="11" s="1"/>
  <c r="X31" i="11"/>
  <c r="U31" i="11"/>
  <c r="R31" i="11"/>
  <c r="N31" i="11"/>
  <c r="M31" i="11"/>
  <c r="J31" i="11"/>
  <c r="I31" i="11"/>
  <c r="D31" i="11"/>
  <c r="AM30" i="11"/>
  <c r="AL30" i="11"/>
  <c r="AJ30" i="11"/>
  <c r="AG30" i="11"/>
  <c r="AD30" i="11"/>
  <c r="AA30" i="11"/>
  <c r="AK30" i="11" s="1"/>
  <c r="O30" i="11" s="1"/>
  <c r="X30" i="11"/>
  <c r="U30" i="11"/>
  <c r="R30" i="11"/>
  <c r="N30" i="11"/>
  <c r="M30" i="11"/>
  <c r="J30" i="11"/>
  <c r="I30" i="11"/>
  <c r="D30" i="11"/>
  <c r="AM29" i="11"/>
  <c r="AL29" i="11"/>
  <c r="AJ29" i="11"/>
  <c r="AG29" i="11"/>
  <c r="AD29" i="11"/>
  <c r="AA29" i="11"/>
  <c r="AK29" i="11" s="1"/>
  <c r="O29" i="11" s="1"/>
  <c r="X29" i="11"/>
  <c r="U29" i="11"/>
  <c r="R29" i="11"/>
  <c r="N29" i="11"/>
  <c r="M29" i="11"/>
  <c r="J29" i="11"/>
  <c r="I29" i="11"/>
  <c r="D29" i="11"/>
  <c r="AM28" i="11"/>
  <c r="AL28" i="11"/>
  <c r="AJ28" i="11"/>
  <c r="AG28" i="11"/>
  <c r="AD28" i="11"/>
  <c r="AA28" i="11"/>
  <c r="AK28" i="11" s="1"/>
  <c r="O28" i="11" s="1"/>
  <c r="X28" i="11"/>
  <c r="U28" i="11"/>
  <c r="R28" i="11"/>
  <c r="N28" i="11"/>
  <c r="M28" i="11"/>
  <c r="J28" i="11"/>
  <c r="I28" i="11"/>
  <c r="D28" i="11"/>
  <c r="AM27" i="11"/>
  <c r="AL27" i="11"/>
  <c r="AJ27" i="11"/>
  <c r="AG27" i="11"/>
  <c r="AD27" i="11"/>
  <c r="AA27" i="11"/>
  <c r="AK27" i="11" s="1"/>
  <c r="O27" i="11" s="1"/>
  <c r="X27" i="11"/>
  <c r="U27" i="11"/>
  <c r="R27" i="11"/>
  <c r="N27" i="11"/>
  <c r="M27" i="11"/>
  <c r="J27" i="11"/>
  <c r="I27" i="11"/>
  <c r="D27" i="11"/>
  <c r="AM26" i="11"/>
  <c r="AL26" i="11"/>
  <c r="AJ26" i="11"/>
  <c r="AG26" i="11"/>
  <c r="AD26" i="11"/>
  <c r="AA26" i="11"/>
  <c r="AK26" i="11" s="1"/>
  <c r="O26" i="11" s="1"/>
  <c r="X26" i="11"/>
  <c r="U26" i="11"/>
  <c r="R26" i="11"/>
  <c r="N26" i="11"/>
  <c r="M26" i="11"/>
  <c r="J26" i="11"/>
  <c r="I26" i="11"/>
  <c r="D26" i="11"/>
  <c r="AM25" i="11"/>
  <c r="AL25" i="11"/>
  <c r="AK25" i="11"/>
  <c r="O25" i="11" s="1"/>
  <c r="AJ25" i="11"/>
  <c r="AG25" i="11"/>
  <c r="AD25" i="11"/>
  <c r="AA25" i="11"/>
  <c r="X25" i="11"/>
  <c r="U25" i="11"/>
  <c r="R25" i="11"/>
  <c r="M25" i="11"/>
  <c r="J25" i="11"/>
  <c r="I25" i="11"/>
  <c r="D25" i="11"/>
  <c r="AM24" i="11"/>
  <c r="AL24" i="11"/>
  <c r="AJ24" i="11"/>
  <c r="AG24" i="11"/>
  <c r="AD24" i="11"/>
  <c r="AA24" i="11"/>
  <c r="X24" i="11"/>
  <c r="U24" i="11"/>
  <c r="R24" i="11"/>
  <c r="AK24" i="11" s="1"/>
  <c r="O24" i="11" s="1"/>
  <c r="N24" i="11"/>
  <c r="M24" i="11"/>
  <c r="J24" i="11"/>
  <c r="I24" i="11"/>
  <c r="D24" i="11"/>
  <c r="AM23" i="11"/>
  <c r="AL23" i="11"/>
  <c r="AJ23" i="11"/>
  <c r="AG23" i="11"/>
  <c r="AD23" i="11"/>
  <c r="AA23" i="11"/>
  <c r="X23" i="11"/>
  <c r="U23" i="11"/>
  <c r="R23" i="11"/>
  <c r="AK23" i="11" s="1"/>
  <c r="O23" i="11" s="1"/>
  <c r="N23" i="11"/>
  <c r="M23" i="11"/>
  <c r="J23" i="11"/>
  <c r="D23" i="11"/>
  <c r="AM22" i="11"/>
  <c r="AL22" i="11"/>
  <c r="AJ22" i="11"/>
  <c r="AG22" i="11"/>
  <c r="AD22" i="11"/>
  <c r="AA22" i="11"/>
  <c r="X22" i="11"/>
  <c r="U22" i="11"/>
  <c r="AK22" i="11" s="1"/>
  <c r="O22" i="11" s="1"/>
  <c r="J22" i="11" s="1"/>
  <c r="R22" i="11"/>
  <c r="N22" i="11"/>
  <c r="M22" i="11"/>
  <c r="D22" i="11"/>
  <c r="AM21" i="11"/>
  <c r="AL21" i="11"/>
  <c r="AJ21" i="11"/>
  <c r="AG21" i="11"/>
  <c r="AD21" i="11"/>
  <c r="AA21" i="11"/>
  <c r="X21" i="11"/>
  <c r="U21" i="11"/>
  <c r="R21" i="11"/>
  <c r="AK21" i="11" s="1"/>
  <c r="O21" i="11" s="1"/>
  <c r="N21" i="11"/>
  <c r="M21" i="11"/>
  <c r="J21" i="11"/>
  <c r="I21" i="11"/>
  <c r="D21" i="11"/>
  <c r="AM20" i="11"/>
  <c r="AJ20" i="11"/>
  <c r="AG20" i="11"/>
  <c r="AD20" i="11"/>
  <c r="AA20" i="11"/>
  <c r="X20" i="11"/>
  <c r="U20" i="11"/>
  <c r="R20" i="11"/>
  <c r="N20" i="11"/>
  <c r="D20" i="11" s="1"/>
  <c r="M20" i="11"/>
  <c r="AM19" i="11"/>
  <c r="AJ19" i="11"/>
  <c r="AG19" i="11"/>
  <c r="AD19" i="11"/>
  <c r="AA19" i="11"/>
  <c r="X19" i="11"/>
  <c r="U19" i="11"/>
  <c r="R19" i="11"/>
  <c r="N19" i="11"/>
  <c r="D19" i="11" s="1"/>
  <c r="M19" i="11"/>
  <c r="AM18" i="11"/>
  <c r="AJ18" i="11"/>
  <c r="AG18" i="11"/>
  <c r="AD18" i="11"/>
  <c r="AA18" i="11"/>
  <c r="X18" i="11"/>
  <c r="U18" i="11"/>
  <c r="R18" i="11"/>
  <c r="N18" i="11"/>
  <c r="D18" i="11" s="1"/>
  <c r="M18" i="11"/>
  <c r="AM17" i="11"/>
  <c r="AJ17" i="11"/>
  <c r="AG17" i="11"/>
  <c r="AD17" i="11"/>
  <c r="AA17" i="11"/>
  <c r="X17" i="11"/>
  <c r="U17" i="11"/>
  <c r="R17" i="11"/>
  <c r="N17" i="11"/>
  <c r="D17" i="11" s="1"/>
  <c r="M17" i="11"/>
  <c r="AM16" i="11"/>
  <c r="AJ16" i="11"/>
  <c r="AG16" i="11"/>
  <c r="AD16" i="11"/>
  <c r="AA16" i="11"/>
  <c r="X16" i="11"/>
  <c r="U16" i="11"/>
  <c r="R16" i="11"/>
  <c r="N16" i="11"/>
  <c r="D16" i="11" s="1"/>
  <c r="M16" i="11"/>
  <c r="AM15" i="11"/>
  <c r="AJ15" i="11"/>
  <c r="AG15" i="11"/>
  <c r="AD15" i="11"/>
  <c r="AA15" i="11"/>
  <c r="X15" i="11"/>
  <c r="U15" i="11"/>
  <c r="R15" i="11"/>
  <c r="N15" i="11"/>
  <c r="D15" i="11" s="1"/>
  <c r="M15" i="11"/>
  <c r="AM14" i="11"/>
  <c r="AJ14" i="11"/>
  <c r="AG14" i="11"/>
  <c r="AD14" i="11"/>
  <c r="AA14" i="11"/>
  <c r="X14" i="11"/>
  <c r="U14" i="11"/>
  <c r="R14" i="11"/>
  <c r="N14" i="11"/>
  <c r="D14" i="11" s="1"/>
  <c r="M14" i="11"/>
  <c r="AM13" i="11"/>
  <c r="AJ13" i="11"/>
  <c r="AG13" i="11"/>
  <c r="AD13" i="11"/>
  <c r="AA13" i="11"/>
  <c r="X13" i="11"/>
  <c r="U13" i="11"/>
  <c r="R13" i="11"/>
  <c r="N13" i="11"/>
  <c r="D13" i="11" s="1"/>
  <c r="M13" i="11"/>
  <c r="AM12" i="11"/>
  <c r="AJ12" i="11"/>
  <c r="AG12" i="11"/>
  <c r="AD12" i="11"/>
  <c r="AA12" i="11"/>
  <c r="X12" i="11"/>
  <c r="U12" i="11"/>
  <c r="R12" i="11"/>
  <c r="N12" i="11"/>
  <c r="D12" i="11" s="1"/>
  <c r="M12" i="11"/>
  <c r="AM11" i="11"/>
  <c r="AJ11" i="11"/>
  <c r="AG11" i="11"/>
  <c r="AD11" i="11"/>
  <c r="AA11" i="11"/>
  <c r="X11" i="11"/>
  <c r="U11" i="11"/>
  <c r="R11" i="11"/>
  <c r="N11" i="11"/>
  <c r="D11" i="11" s="1"/>
  <c r="M11" i="11"/>
  <c r="AM10" i="11"/>
  <c r="AJ10" i="11"/>
  <c r="AG10" i="11"/>
  <c r="AD10" i="11"/>
  <c r="AA10" i="11"/>
  <c r="X10" i="11"/>
  <c r="U10" i="11"/>
  <c r="R10" i="11"/>
  <c r="N10" i="11"/>
  <c r="D10" i="11" s="1"/>
  <c r="M10" i="11"/>
  <c r="AL23" i="15" l="1"/>
  <c r="I23" i="15" s="1"/>
  <c r="AL12" i="17"/>
  <c r="AL11" i="17"/>
  <c r="AL10" i="17"/>
  <c r="AL24" i="15"/>
  <c r="I24" i="15" s="1"/>
  <c r="O22" i="15"/>
  <c r="J22" i="15" s="1"/>
  <c r="O21" i="15"/>
  <c r="J21" i="15" s="1"/>
  <c r="AL19" i="15"/>
  <c r="O18" i="15"/>
  <c r="J18" i="15" s="1"/>
  <c r="O17" i="15"/>
  <c r="J17" i="15" s="1"/>
  <c r="O16" i="15"/>
  <c r="J16" i="15" s="1"/>
  <c r="O15" i="15"/>
  <c r="J15" i="15" s="1"/>
  <c r="O14" i="15"/>
  <c r="J14" i="15" s="1"/>
  <c r="AL13" i="15"/>
  <c r="I13" i="15" s="1"/>
  <c r="O13" i="15"/>
  <c r="J13" i="15" s="1"/>
  <c r="O12" i="15"/>
  <c r="J12" i="15" s="1"/>
  <c r="O11" i="15"/>
  <c r="J11" i="15" s="1"/>
  <c r="O10" i="15"/>
  <c r="J10" i="15" s="1"/>
  <c r="AL10" i="15"/>
  <c r="AK25" i="14"/>
  <c r="O25" i="14" s="1"/>
  <c r="J25" i="14" s="1"/>
  <c r="AK23" i="14"/>
  <c r="AK27" i="14"/>
  <c r="O27" i="14" s="1"/>
  <c r="AK29" i="14"/>
  <c r="O29" i="14" s="1"/>
  <c r="AK31" i="14"/>
  <c r="O31" i="14" s="1"/>
  <c r="AK26" i="14"/>
  <c r="AK28" i="14"/>
  <c r="O28" i="14" s="1"/>
  <c r="AK22" i="14"/>
  <c r="AK24" i="14"/>
  <c r="AK30" i="14"/>
  <c r="O30" i="14" s="1"/>
  <c r="AK32" i="14"/>
  <c r="O32" i="14" s="1"/>
  <c r="AK21" i="14"/>
  <c r="AK20" i="14"/>
  <c r="AK19" i="14"/>
  <c r="O19" i="14" s="1"/>
  <c r="J19" i="14" s="1"/>
  <c r="AK17" i="14"/>
  <c r="O17" i="14" s="1"/>
  <c r="J17" i="14" s="1"/>
  <c r="AK18" i="14"/>
  <c r="O18" i="14" s="1"/>
  <c r="J18" i="14" s="1"/>
  <c r="AK16" i="14"/>
  <c r="O16" i="14" s="1"/>
  <c r="J16" i="14" s="1"/>
  <c r="AK15" i="14"/>
  <c r="O15" i="14" s="1"/>
  <c r="J15" i="14" s="1"/>
  <c r="AK14" i="14"/>
  <c r="AK13" i="14"/>
  <c r="AK12" i="14"/>
  <c r="O12" i="14" s="1"/>
  <c r="J12" i="14" s="1"/>
  <c r="AK11" i="14"/>
  <c r="AK10" i="14"/>
  <c r="O10" i="14" s="1"/>
  <c r="J10" i="14" s="1"/>
  <c r="AK20" i="11"/>
  <c r="AK19" i="11"/>
  <c r="AK17" i="11"/>
  <c r="AK18" i="11"/>
  <c r="AK16" i="11"/>
  <c r="O16" i="11" s="1"/>
  <c r="J16" i="11" s="1"/>
  <c r="AK15" i="11"/>
  <c r="AK14" i="11"/>
  <c r="AK13" i="11"/>
  <c r="O13" i="11" s="1"/>
  <c r="J13" i="11" s="1"/>
  <c r="AK12" i="11"/>
  <c r="O12" i="11" s="1"/>
  <c r="J12" i="11" s="1"/>
  <c r="AK11" i="11"/>
  <c r="AK10" i="11"/>
  <c r="O10" i="11" s="1"/>
  <c r="J10" i="11" s="1"/>
  <c r="AM33" i="10"/>
  <c r="AL33" i="10"/>
  <c r="AJ33" i="10"/>
  <c r="AG33" i="10"/>
  <c r="AD33" i="10"/>
  <c r="AA33" i="10"/>
  <c r="AK33" i="10" s="1"/>
  <c r="O33" i="10" s="1"/>
  <c r="X33" i="10"/>
  <c r="U33" i="10"/>
  <c r="R33" i="10"/>
  <c r="N33" i="10"/>
  <c r="M33" i="10"/>
  <c r="J33" i="10"/>
  <c r="I33" i="10"/>
  <c r="D33" i="10"/>
  <c r="AM32" i="10"/>
  <c r="AL32" i="10"/>
  <c r="AK32" i="10"/>
  <c r="O32" i="10" s="1"/>
  <c r="AJ32" i="10"/>
  <c r="AG32" i="10"/>
  <c r="AD32" i="10"/>
  <c r="AA32" i="10"/>
  <c r="X32" i="10"/>
  <c r="U32" i="10"/>
  <c r="R32" i="10"/>
  <c r="N32" i="10"/>
  <c r="M32" i="10"/>
  <c r="J32" i="10"/>
  <c r="I32" i="10"/>
  <c r="D32" i="10"/>
  <c r="AM31" i="10"/>
  <c r="AL31" i="10"/>
  <c r="AJ31" i="10"/>
  <c r="AG31" i="10"/>
  <c r="AD31" i="10"/>
  <c r="AA31" i="10"/>
  <c r="AK31" i="10" s="1"/>
  <c r="O31" i="10" s="1"/>
  <c r="X31" i="10"/>
  <c r="U31" i="10"/>
  <c r="R31" i="10"/>
  <c r="N31" i="10"/>
  <c r="M31" i="10"/>
  <c r="J31" i="10"/>
  <c r="I31" i="10"/>
  <c r="D31" i="10"/>
  <c r="AM30" i="10"/>
  <c r="AL30" i="10"/>
  <c r="AJ30" i="10"/>
  <c r="AG30" i="10"/>
  <c r="AD30" i="10"/>
  <c r="AA30" i="10"/>
  <c r="AK30" i="10" s="1"/>
  <c r="O30" i="10" s="1"/>
  <c r="X30" i="10"/>
  <c r="U30" i="10"/>
  <c r="R30" i="10"/>
  <c r="N30" i="10"/>
  <c r="M30" i="10"/>
  <c r="J30" i="10"/>
  <c r="I30" i="10"/>
  <c r="D30" i="10"/>
  <c r="AM29" i="10"/>
  <c r="AL29" i="10"/>
  <c r="AK29" i="10"/>
  <c r="O29" i="10" s="1"/>
  <c r="AJ29" i="10"/>
  <c r="AG29" i="10"/>
  <c r="AD29" i="10"/>
  <c r="AA29" i="10"/>
  <c r="X29" i="10"/>
  <c r="U29" i="10"/>
  <c r="R29" i="10"/>
  <c r="N29" i="10"/>
  <c r="M29" i="10"/>
  <c r="J29" i="10"/>
  <c r="I29" i="10"/>
  <c r="D29" i="10"/>
  <c r="AM28" i="10"/>
  <c r="AL28" i="10"/>
  <c r="AK28" i="10"/>
  <c r="AJ28" i="10"/>
  <c r="AG28" i="10"/>
  <c r="AD28" i="10"/>
  <c r="AA28" i="10"/>
  <c r="X28" i="10"/>
  <c r="U28" i="10"/>
  <c r="R28" i="10"/>
  <c r="O28" i="10"/>
  <c r="N28" i="10"/>
  <c r="M28" i="10"/>
  <c r="J28" i="10"/>
  <c r="I28" i="10"/>
  <c r="D28" i="10"/>
  <c r="AM27" i="10"/>
  <c r="AL27" i="10"/>
  <c r="AJ27" i="10"/>
  <c r="AG27" i="10"/>
  <c r="AD27" i="10"/>
  <c r="AA27" i="10"/>
  <c r="AK27" i="10" s="1"/>
  <c r="O27" i="10" s="1"/>
  <c r="X27" i="10"/>
  <c r="U27" i="10"/>
  <c r="R27" i="10"/>
  <c r="N27" i="10"/>
  <c r="M27" i="10"/>
  <c r="J27" i="10"/>
  <c r="I27" i="10"/>
  <c r="D27" i="10"/>
  <c r="AM26" i="10"/>
  <c r="AL26" i="10"/>
  <c r="AJ26" i="10"/>
  <c r="AG26" i="10"/>
  <c r="AD26" i="10"/>
  <c r="AA26" i="10"/>
  <c r="AK26" i="10" s="1"/>
  <c r="O26" i="10" s="1"/>
  <c r="X26" i="10"/>
  <c r="U26" i="10"/>
  <c r="R26" i="10"/>
  <c r="N26" i="10"/>
  <c r="M26" i="10"/>
  <c r="J26" i="10"/>
  <c r="I26" i="10"/>
  <c r="D26" i="10"/>
  <c r="AM25" i="10"/>
  <c r="AL25" i="10"/>
  <c r="AJ25" i="10"/>
  <c r="AG25" i="10"/>
  <c r="AD25" i="10"/>
  <c r="AA25" i="10"/>
  <c r="AK25" i="10" s="1"/>
  <c r="O25" i="10" s="1"/>
  <c r="X25" i="10"/>
  <c r="U25" i="10"/>
  <c r="R25" i="10"/>
  <c r="M25" i="10"/>
  <c r="J25" i="10"/>
  <c r="I25" i="10"/>
  <c r="D25" i="10"/>
  <c r="AM24" i="10"/>
  <c r="AL24" i="10"/>
  <c r="AJ24" i="10"/>
  <c r="AG24" i="10"/>
  <c r="AD24" i="10"/>
  <c r="AA24" i="10"/>
  <c r="X24" i="10"/>
  <c r="U24" i="10"/>
  <c r="R24" i="10"/>
  <c r="AK24" i="10" s="1"/>
  <c r="O24" i="10" s="1"/>
  <c r="N24" i="10"/>
  <c r="M24" i="10"/>
  <c r="J24" i="10"/>
  <c r="I24" i="10"/>
  <c r="D24" i="10"/>
  <c r="AM23" i="10"/>
  <c r="AL23" i="10"/>
  <c r="AJ23" i="10"/>
  <c r="AG23" i="10"/>
  <c r="AD23" i="10"/>
  <c r="AA23" i="10"/>
  <c r="X23" i="10"/>
  <c r="U23" i="10"/>
  <c r="R23" i="10"/>
  <c r="AK23" i="10" s="1"/>
  <c r="O23" i="10" s="1"/>
  <c r="N23" i="10"/>
  <c r="M23" i="10"/>
  <c r="J23" i="10"/>
  <c r="D23" i="10"/>
  <c r="AM22" i="10"/>
  <c r="AL22" i="10"/>
  <c r="AJ22" i="10"/>
  <c r="AG22" i="10"/>
  <c r="AD22" i="10"/>
  <c r="AA22" i="10"/>
  <c r="X22" i="10"/>
  <c r="U22" i="10"/>
  <c r="AK22" i="10" s="1"/>
  <c r="O22" i="10" s="1"/>
  <c r="J22" i="10" s="1"/>
  <c r="R22" i="10"/>
  <c r="N22" i="10"/>
  <c r="M22" i="10"/>
  <c r="D22" i="10"/>
  <c r="AM21" i="10"/>
  <c r="AL21" i="10"/>
  <c r="AJ21" i="10"/>
  <c r="AG21" i="10"/>
  <c r="AD21" i="10"/>
  <c r="AA21" i="10"/>
  <c r="X21" i="10"/>
  <c r="U21" i="10"/>
  <c r="R21" i="10"/>
  <c r="AK21" i="10" s="1"/>
  <c r="O21" i="10" s="1"/>
  <c r="N21" i="10"/>
  <c r="M21" i="10"/>
  <c r="J21" i="10"/>
  <c r="I21" i="10"/>
  <c r="D21" i="10"/>
  <c r="AM20" i="10"/>
  <c r="AL20" i="10"/>
  <c r="AJ20" i="10"/>
  <c r="AG20" i="10"/>
  <c r="AD20" i="10"/>
  <c r="AA20" i="10"/>
  <c r="X20" i="10"/>
  <c r="U20" i="10"/>
  <c r="R20" i="10"/>
  <c r="AK20" i="10" s="1"/>
  <c r="O20" i="10" s="1"/>
  <c r="N20" i="10"/>
  <c r="M20" i="10"/>
  <c r="J20" i="10"/>
  <c r="I20" i="10"/>
  <c r="D20" i="10"/>
  <c r="AM19" i="10"/>
  <c r="AL19" i="10"/>
  <c r="I19" i="10" s="1"/>
  <c r="AJ19" i="10"/>
  <c r="AG19" i="10"/>
  <c r="AD19" i="10"/>
  <c r="AA19" i="10"/>
  <c r="X19" i="10"/>
  <c r="U19" i="10"/>
  <c r="R19" i="10"/>
  <c r="AK19" i="10" s="1"/>
  <c r="N19" i="10"/>
  <c r="M19" i="10"/>
  <c r="D19" i="10"/>
  <c r="AM18" i="10"/>
  <c r="AL18" i="10"/>
  <c r="I18" i="10" s="1"/>
  <c r="AJ18" i="10"/>
  <c r="AG18" i="10"/>
  <c r="AD18" i="10"/>
  <c r="AA18" i="10"/>
  <c r="X18" i="10"/>
  <c r="U18" i="10"/>
  <c r="R18" i="10"/>
  <c r="AK18" i="10" s="1"/>
  <c r="N18" i="10"/>
  <c r="M18" i="10"/>
  <c r="D18" i="10"/>
  <c r="AM17" i="10"/>
  <c r="AL17" i="10"/>
  <c r="I17" i="10" s="1"/>
  <c r="AJ17" i="10"/>
  <c r="AG17" i="10"/>
  <c r="AD17" i="10"/>
  <c r="AA17" i="10"/>
  <c r="X17" i="10"/>
  <c r="U17" i="10"/>
  <c r="R17" i="10"/>
  <c r="AK17" i="10" s="1"/>
  <c r="N17" i="10"/>
  <c r="M17" i="10"/>
  <c r="D17" i="10"/>
  <c r="AM16" i="10"/>
  <c r="AL16" i="10"/>
  <c r="I16" i="10" s="1"/>
  <c r="AJ16" i="10"/>
  <c r="AG16" i="10"/>
  <c r="AD16" i="10"/>
  <c r="AA16" i="10"/>
  <c r="X16" i="10"/>
  <c r="U16" i="10"/>
  <c r="R16" i="10"/>
  <c r="AK16" i="10" s="1"/>
  <c r="N16" i="10"/>
  <c r="M16" i="10"/>
  <c r="D16" i="10"/>
  <c r="AM15" i="10"/>
  <c r="AJ15" i="10"/>
  <c r="AG15" i="10"/>
  <c r="AD15" i="10"/>
  <c r="AA15" i="10"/>
  <c r="X15" i="10"/>
  <c r="U15" i="10"/>
  <c r="R15" i="10"/>
  <c r="N15" i="10"/>
  <c r="D15" i="10" s="1"/>
  <c r="M15" i="10"/>
  <c r="AM14" i="10"/>
  <c r="AJ14" i="10"/>
  <c r="AG14" i="10"/>
  <c r="AD14" i="10"/>
  <c r="AA14" i="10"/>
  <c r="X14" i="10"/>
  <c r="U14" i="10"/>
  <c r="R14" i="10"/>
  <c r="N14" i="10"/>
  <c r="D14" i="10" s="1"/>
  <c r="M14" i="10"/>
  <c r="AM13" i="10"/>
  <c r="AJ13" i="10"/>
  <c r="AG13" i="10"/>
  <c r="AD13" i="10"/>
  <c r="AA13" i="10"/>
  <c r="X13" i="10"/>
  <c r="U13" i="10"/>
  <c r="R13" i="10"/>
  <c r="N13" i="10"/>
  <c r="D13" i="10" s="1"/>
  <c r="M13" i="10"/>
  <c r="AM12" i="10"/>
  <c r="AJ12" i="10"/>
  <c r="AG12" i="10"/>
  <c r="AD12" i="10"/>
  <c r="AA12" i="10"/>
  <c r="X12" i="10"/>
  <c r="U12" i="10"/>
  <c r="R12" i="10"/>
  <c r="N12" i="10"/>
  <c r="M12" i="10"/>
  <c r="D12" i="10"/>
  <c r="AM11" i="10"/>
  <c r="AJ11" i="10"/>
  <c r="AG11" i="10"/>
  <c r="AD11" i="10"/>
  <c r="AA11" i="10"/>
  <c r="X11" i="10"/>
  <c r="U11" i="10"/>
  <c r="R11" i="10"/>
  <c r="N11" i="10"/>
  <c r="D11" i="10" s="1"/>
  <c r="M11" i="10"/>
  <c r="AM10" i="10"/>
  <c r="AJ10" i="10"/>
  <c r="AG10" i="10"/>
  <c r="AD10" i="10"/>
  <c r="AA10" i="10"/>
  <c r="X10" i="10"/>
  <c r="U10" i="10"/>
  <c r="R10" i="10"/>
  <c r="N10" i="10"/>
  <c r="M10" i="10"/>
  <c r="D10" i="10"/>
  <c r="AM33" i="6"/>
  <c r="AL33" i="6"/>
  <c r="AJ33" i="6"/>
  <c r="AG33" i="6"/>
  <c r="AD33" i="6"/>
  <c r="AA33" i="6"/>
  <c r="X33" i="6"/>
  <c r="U33" i="6"/>
  <c r="R33" i="6"/>
  <c r="AK33" i="6" s="1"/>
  <c r="O33" i="6" s="1"/>
  <c r="N33" i="6"/>
  <c r="M33" i="6"/>
  <c r="J33" i="6"/>
  <c r="I33" i="6"/>
  <c r="D33" i="6"/>
  <c r="AM32" i="6"/>
  <c r="AL32" i="6"/>
  <c r="AJ32" i="6"/>
  <c r="AG32" i="6"/>
  <c r="AD32" i="6"/>
  <c r="AA32" i="6"/>
  <c r="X32" i="6"/>
  <c r="U32" i="6"/>
  <c r="R32" i="6"/>
  <c r="AK32" i="6" s="1"/>
  <c r="O32" i="6" s="1"/>
  <c r="N32" i="6"/>
  <c r="M32" i="6"/>
  <c r="J32" i="6"/>
  <c r="I32" i="6"/>
  <c r="D32" i="6"/>
  <c r="AM31" i="6"/>
  <c r="AL31" i="6"/>
  <c r="AJ31" i="6"/>
  <c r="AG31" i="6"/>
  <c r="AD31" i="6"/>
  <c r="AA31" i="6"/>
  <c r="X31" i="6"/>
  <c r="U31" i="6"/>
  <c r="R31" i="6"/>
  <c r="AK31" i="6" s="1"/>
  <c r="O31" i="6" s="1"/>
  <c r="N31" i="6"/>
  <c r="M31" i="6"/>
  <c r="J31" i="6"/>
  <c r="I31" i="6"/>
  <c r="D31" i="6"/>
  <c r="AM30" i="6"/>
  <c r="AL30" i="6"/>
  <c r="AJ30" i="6"/>
  <c r="AG30" i="6"/>
  <c r="AD30" i="6"/>
  <c r="AA30" i="6"/>
  <c r="X30" i="6"/>
  <c r="U30" i="6"/>
  <c r="R30" i="6"/>
  <c r="AK30" i="6" s="1"/>
  <c r="O30" i="6" s="1"/>
  <c r="N30" i="6"/>
  <c r="M30" i="6"/>
  <c r="J30" i="6"/>
  <c r="I30" i="6"/>
  <c r="D30" i="6"/>
  <c r="AM29" i="6"/>
  <c r="AL29" i="6"/>
  <c r="AJ29" i="6"/>
  <c r="AG29" i="6"/>
  <c r="AD29" i="6"/>
  <c r="AA29" i="6"/>
  <c r="X29" i="6"/>
  <c r="U29" i="6"/>
  <c r="R29" i="6"/>
  <c r="AK29" i="6" s="1"/>
  <c r="O29" i="6" s="1"/>
  <c r="N29" i="6"/>
  <c r="M29" i="6"/>
  <c r="J29" i="6"/>
  <c r="I29" i="6"/>
  <c r="D29" i="6"/>
  <c r="AM28" i="6"/>
  <c r="AL28" i="6"/>
  <c r="AJ28" i="6"/>
  <c r="AG28" i="6"/>
  <c r="AD28" i="6"/>
  <c r="AA28" i="6"/>
  <c r="X28" i="6"/>
  <c r="U28" i="6"/>
  <c r="R28" i="6"/>
  <c r="AK28" i="6" s="1"/>
  <c r="O28" i="6" s="1"/>
  <c r="N28" i="6"/>
  <c r="M28" i="6"/>
  <c r="J28" i="6"/>
  <c r="I28" i="6"/>
  <c r="D28" i="6"/>
  <c r="AM27" i="6"/>
  <c r="AL27" i="6"/>
  <c r="AJ27" i="6"/>
  <c r="AG27" i="6"/>
  <c r="AD27" i="6"/>
  <c r="AA27" i="6"/>
  <c r="X27" i="6"/>
  <c r="U27" i="6"/>
  <c r="R27" i="6"/>
  <c r="AK27" i="6" s="1"/>
  <c r="O27" i="6" s="1"/>
  <c r="N27" i="6"/>
  <c r="M27" i="6"/>
  <c r="J27" i="6"/>
  <c r="I27" i="6"/>
  <c r="D27" i="6"/>
  <c r="AM26" i="6"/>
  <c r="AL26" i="6"/>
  <c r="AJ26" i="6"/>
  <c r="AG26" i="6"/>
  <c r="AD26" i="6"/>
  <c r="AA26" i="6"/>
  <c r="X26" i="6"/>
  <c r="U26" i="6"/>
  <c r="R26" i="6"/>
  <c r="AK26" i="6" s="1"/>
  <c r="O26" i="6" s="1"/>
  <c r="N26" i="6"/>
  <c r="M26" i="6"/>
  <c r="J26" i="6"/>
  <c r="I26" i="6"/>
  <c r="D26" i="6"/>
  <c r="AM25" i="6"/>
  <c r="AL25" i="6"/>
  <c r="AJ25" i="6"/>
  <c r="AG25" i="6"/>
  <c r="AD25" i="6"/>
  <c r="AA25" i="6"/>
  <c r="X25" i="6"/>
  <c r="U25" i="6"/>
  <c r="R25" i="6"/>
  <c r="AK25" i="6" s="1"/>
  <c r="O25" i="6" s="1"/>
  <c r="M25" i="6"/>
  <c r="J25" i="6"/>
  <c r="I25" i="6"/>
  <c r="D25" i="6"/>
  <c r="AM24" i="6"/>
  <c r="AL24" i="6"/>
  <c r="AJ24" i="6"/>
  <c r="AG24" i="6"/>
  <c r="AD24" i="6"/>
  <c r="AA24" i="6"/>
  <c r="AK24" i="6" s="1"/>
  <c r="O24" i="6" s="1"/>
  <c r="X24" i="6"/>
  <c r="U24" i="6"/>
  <c r="R24" i="6"/>
  <c r="N24" i="6"/>
  <c r="M24" i="6"/>
  <c r="J24" i="6"/>
  <c r="I24" i="6"/>
  <c r="D24" i="6"/>
  <c r="AM23" i="6"/>
  <c r="AL23" i="6"/>
  <c r="AJ23" i="6"/>
  <c r="AG23" i="6"/>
  <c r="AD23" i="6"/>
  <c r="AA23" i="6"/>
  <c r="AK23" i="6" s="1"/>
  <c r="O23" i="6" s="1"/>
  <c r="X23" i="6"/>
  <c r="U23" i="6"/>
  <c r="R23" i="6"/>
  <c r="N23" i="6"/>
  <c r="M23" i="6"/>
  <c r="J23" i="6"/>
  <c r="D23" i="6"/>
  <c r="AM22" i="6"/>
  <c r="AL22" i="6"/>
  <c r="AJ22" i="6"/>
  <c r="AG22" i="6"/>
  <c r="AD22" i="6"/>
  <c r="AA22" i="6"/>
  <c r="X22" i="6"/>
  <c r="U22" i="6"/>
  <c r="R22" i="6"/>
  <c r="AK22" i="6" s="1"/>
  <c r="O22" i="6" s="1"/>
  <c r="J22" i="6" s="1"/>
  <c r="N22" i="6"/>
  <c r="M22" i="6"/>
  <c r="D22" i="6"/>
  <c r="AM21" i="6"/>
  <c r="AL21" i="6"/>
  <c r="AJ21" i="6"/>
  <c r="AG21" i="6"/>
  <c r="AD21" i="6"/>
  <c r="AA21" i="6"/>
  <c r="X21" i="6"/>
  <c r="U21" i="6"/>
  <c r="AK21" i="6" s="1"/>
  <c r="O21" i="6" s="1"/>
  <c r="R21" i="6"/>
  <c r="N21" i="6"/>
  <c r="M21" i="6"/>
  <c r="J21" i="6"/>
  <c r="I21" i="6"/>
  <c r="D21" i="6"/>
  <c r="AM20" i="6"/>
  <c r="AL20" i="6"/>
  <c r="AJ20" i="6"/>
  <c r="AG20" i="6"/>
  <c r="AD20" i="6"/>
  <c r="AA20" i="6"/>
  <c r="X20" i="6"/>
  <c r="U20" i="6"/>
  <c r="AK20" i="6" s="1"/>
  <c r="O20" i="6" s="1"/>
  <c r="R20" i="6"/>
  <c r="N20" i="6"/>
  <c r="M20" i="6"/>
  <c r="J20" i="6"/>
  <c r="I20" i="6"/>
  <c r="D20" i="6"/>
  <c r="AM19" i="6"/>
  <c r="AL19" i="6"/>
  <c r="I19" i="6" s="1"/>
  <c r="AJ19" i="6"/>
  <c r="AG19" i="6"/>
  <c r="AD19" i="6"/>
  <c r="AA19" i="6"/>
  <c r="X19" i="6"/>
  <c r="U19" i="6"/>
  <c r="AK19" i="6" s="1"/>
  <c r="O19" i="6" s="1"/>
  <c r="J19" i="6" s="1"/>
  <c r="R19" i="6"/>
  <c r="N19" i="6"/>
  <c r="M19" i="6"/>
  <c r="D19" i="6"/>
  <c r="AM18" i="6"/>
  <c r="AJ18" i="6"/>
  <c r="AG18" i="6"/>
  <c r="AD18" i="6"/>
  <c r="AA18" i="6"/>
  <c r="X18" i="6"/>
  <c r="U18" i="6"/>
  <c r="R18" i="6"/>
  <c r="N18" i="6"/>
  <c r="D18" i="6" s="1"/>
  <c r="M18" i="6"/>
  <c r="AM17" i="6"/>
  <c r="AJ17" i="6"/>
  <c r="AG17" i="6"/>
  <c r="AD17" i="6"/>
  <c r="AA17" i="6"/>
  <c r="X17" i="6"/>
  <c r="U17" i="6"/>
  <c r="R17" i="6"/>
  <c r="N17" i="6"/>
  <c r="M17" i="6"/>
  <c r="D17" i="6"/>
  <c r="AM16" i="6"/>
  <c r="AJ16" i="6"/>
  <c r="AG16" i="6"/>
  <c r="AD16" i="6"/>
  <c r="AA16" i="6"/>
  <c r="X16" i="6"/>
  <c r="U16" i="6"/>
  <c r="AK16" i="6" s="1"/>
  <c r="R16" i="6"/>
  <c r="N16" i="6"/>
  <c r="M16" i="6"/>
  <c r="D16" i="6"/>
  <c r="AM15" i="6"/>
  <c r="AJ15" i="6"/>
  <c r="AG15" i="6"/>
  <c r="AD15" i="6"/>
  <c r="AA15" i="6"/>
  <c r="X15" i="6"/>
  <c r="U15" i="6"/>
  <c r="R15" i="6"/>
  <c r="N15" i="6"/>
  <c r="D15" i="6" s="1"/>
  <c r="M15" i="6"/>
  <c r="AM14" i="6"/>
  <c r="AJ14" i="6"/>
  <c r="AG14" i="6"/>
  <c r="AD14" i="6"/>
  <c r="AA14" i="6"/>
  <c r="X14" i="6"/>
  <c r="U14" i="6"/>
  <c r="R14" i="6"/>
  <c r="N14" i="6"/>
  <c r="D14" i="6" s="1"/>
  <c r="M14" i="6"/>
  <c r="AM13" i="6"/>
  <c r="AJ13" i="6"/>
  <c r="AG13" i="6"/>
  <c r="AD13" i="6"/>
  <c r="AA13" i="6"/>
  <c r="X13" i="6"/>
  <c r="U13" i="6"/>
  <c r="R13" i="6"/>
  <c r="N13" i="6"/>
  <c r="D13" i="6" s="1"/>
  <c r="M13" i="6"/>
  <c r="AM12" i="6"/>
  <c r="AJ12" i="6"/>
  <c r="AG12" i="6"/>
  <c r="AD12" i="6"/>
  <c r="AA12" i="6"/>
  <c r="X12" i="6"/>
  <c r="U12" i="6"/>
  <c r="R12" i="6"/>
  <c r="N12" i="6"/>
  <c r="D12" i="6" s="1"/>
  <c r="M12" i="6"/>
  <c r="AM11" i="6"/>
  <c r="AJ11" i="6"/>
  <c r="AG11" i="6"/>
  <c r="AD11" i="6"/>
  <c r="AA11" i="6"/>
  <c r="X11" i="6"/>
  <c r="U11" i="6"/>
  <c r="R11" i="6"/>
  <c r="N11" i="6"/>
  <c r="D11" i="6" s="1"/>
  <c r="M11" i="6"/>
  <c r="AM10" i="6"/>
  <c r="AJ10" i="6"/>
  <c r="AG10" i="6"/>
  <c r="AD10" i="6"/>
  <c r="AA10" i="6"/>
  <c r="X10" i="6"/>
  <c r="U10" i="6"/>
  <c r="R10" i="6"/>
  <c r="N10" i="6"/>
  <c r="M10" i="6"/>
  <c r="D10" i="6"/>
  <c r="AL12" i="11" l="1"/>
  <c r="I12" i="11" s="1"/>
  <c r="AL10" i="11"/>
  <c r="AL15" i="15"/>
  <c r="I15" i="15" s="1"/>
  <c r="AL14" i="15"/>
  <c r="I14" i="15" s="1"/>
  <c r="AL16" i="14"/>
  <c r="I16" i="14" s="1"/>
  <c r="AK12" i="10"/>
  <c r="AK10" i="10"/>
  <c r="O16" i="10"/>
  <c r="J16" i="10" s="1"/>
  <c r="O17" i="10"/>
  <c r="J17" i="10" s="1"/>
  <c r="O18" i="10"/>
  <c r="J18" i="10" s="1"/>
  <c r="O19" i="10"/>
  <c r="J19" i="10" s="1"/>
  <c r="O26" i="14"/>
  <c r="J26" i="14" s="1"/>
  <c r="AL22" i="15"/>
  <c r="I22" i="15" s="1"/>
  <c r="AL21" i="15"/>
  <c r="I21" i="15" s="1"/>
  <c r="AL18" i="15"/>
  <c r="AL17" i="15"/>
  <c r="AL16" i="15"/>
  <c r="I16" i="15" s="1"/>
  <c r="AL11" i="15"/>
  <c r="O24" i="14"/>
  <c r="J24" i="14" s="1"/>
  <c r="AL24" i="14"/>
  <c r="O23" i="14"/>
  <c r="J23" i="14" s="1"/>
  <c r="O22" i="14"/>
  <c r="J22" i="14" s="1"/>
  <c r="AL25" i="14"/>
  <c r="I25" i="14" s="1"/>
  <c r="O21" i="14"/>
  <c r="J21" i="14" s="1"/>
  <c r="O20" i="14"/>
  <c r="J20" i="14" s="1"/>
  <c r="AL19" i="14"/>
  <c r="I19" i="14" s="1"/>
  <c r="AL17" i="14"/>
  <c r="AL18" i="14"/>
  <c r="I18" i="14" s="1"/>
  <c r="AL15" i="14"/>
  <c r="I15" i="14" s="1"/>
  <c r="O14" i="14"/>
  <c r="J14" i="14" s="1"/>
  <c r="AL14" i="14"/>
  <c r="I14" i="14" s="1"/>
  <c r="O13" i="14"/>
  <c r="J13" i="14" s="1"/>
  <c r="AL13" i="14"/>
  <c r="I13" i="14" s="1"/>
  <c r="AL12" i="14"/>
  <c r="I12" i="14" s="1"/>
  <c r="O11" i="14"/>
  <c r="J11" i="14" s="1"/>
  <c r="AL10" i="14"/>
  <c r="I10" i="14" s="1"/>
  <c r="O20" i="11"/>
  <c r="J20" i="11" s="1"/>
  <c r="O19" i="11"/>
  <c r="J19" i="11" s="1"/>
  <c r="O17" i="11"/>
  <c r="J17" i="11" s="1"/>
  <c r="O18" i="11"/>
  <c r="J18" i="11" s="1"/>
  <c r="AL16" i="11"/>
  <c r="I16" i="11" s="1"/>
  <c r="O15" i="11"/>
  <c r="J15" i="11" s="1"/>
  <c r="AL15" i="11"/>
  <c r="O14" i="11"/>
  <c r="J14" i="11" s="1"/>
  <c r="AL13" i="11"/>
  <c r="I13" i="11" s="1"/>
  <c r="O11" i="11"/>
  <c r="J11" i="11" s="1"/>
  <c r="AK15" i="10"/>
  <c r="O15" i="10" s="1"/>
  <c r="J15" i="10" s="1"/>
  <c r="AK14" i="10"/>
  <c r="O14" i="10" s="1"/>
  <c r="J14" i="10" s="1"/>
  <c r="AK13" i="10"/>
  <c r="O13" i="10" s="1"/>
  <c r="J13" i="10" s="1"/>
  <c r="O12" i="10"/>
  <c r="J12" i="10" s="1"/>
  <c r="AK11" i="10"/>
  <c r="O11" i="10"/>
  <c r="J11" i="10" s="1"/>
  <c r="AK18" i="6"/>
  <c r="O18" i="6" s="1"/>
  <c r="J18" i="6" s="1"/>
  <c r="AK17" i="6"/>
  <c r="O17" i="6" s="1"/>
  <c r="J17" i="6" s="1"/>
  <c r="AL17" i="6"/>
  <c r="I17" i="6" s="1"/>
  <c r="O16" i="6"/>
  <c r="J16" i="6" s="1"/>
  <c r="AK15" i="6"/>
  <c r="AK14" i="6"/>
  <c r="AK13" i="6"/>
  <c r="O13" i="6" s="1"/>
  <c r="J13" i="6" s="1"/>
  <c r="AK12" i="6"/>
  <c r="AK11" i="6"/>
  <c r="AK10" i="6"/>
  <c r="O10" i="6" s="1"/>
  <c r="J10" i="6" s="1"/>
  <c r="AM27" i="4"/>
  <c r="AL27" i="4"/>
  <c r="AJ27" i="4"/>
  <c r="AG27" i="4"/>
  <c r="AD27" i="4"/>
  <c r="AA27" i="4"/>
  <c r="X27" i="4"/>
  <c r="U27" i="4"/>
  <c r="R27" i="4"/>
  <c r="N27" i="4"/>
  <c r="M27" i="4"/>
  <c r="J27" i="4"/>
  <c r="I27" i="4"/>
  <c r="D27" i="4"/>
  <c r="AM26" i="4"/>
  <c r="AL26" i="4"/>
  <c r="AJ26" i="4"/>
  <c r="AG26" i="4"/>
  <c r="AD26" i="4"/>
  <c r="AA26" i="4"/>
  <c r="X26" i="4"/>
  <c r="U26" i="4"/>
  <c r="R26" i="4"/>
  <c r="N26" i="4"/>
  <c r="M26" i="4"/>
  <c r="J26" i="4"/>
  <c r="I26" i="4"/>
  <c r="D26" i="4"/>
  <c r="AM25" i="4"/>
  <c r="AL25" i="4"/>
  <c r="AJ25" i="4"/>
  <c r="AG25" i="4"/>
  <c r="AD25" i="4"/>
  <c r="AA25" i="4"/>
  <c r="X25" i="4"/>
  <c r="U25" i="4"/>
  <c r="R25" i="4"/>
  <c r="M25" i="4"/>
  <c r="J25" i="4"/>
  <c r="I25" i="4"/>
  <c r="D25" i="4"/>
  <c r="AM24" i="4"/>
  <c r="AL24" i="4"/>
  <c r="AJ24" i="4"/>
  <c r="AG24" i="4"/>
  <c r="AD24" i="4"/>
  <c r="AA24" i="4"/>
  <c r="X24" i="4"/>
  <c r="U24" i="4"/>
  <c r="R24" i="4"/>
  <c r="AK24" i="4" s="1"/>
  <c r="O24" i="4" s="1"/>
  <c r="N24" i="4"/>
  <c r="M24" i="4"/>
  <c r="J24" i="4"/>
  <c r="I24" i="4"/>
  <c r="D24" i="4"/>
  <c r="AM23" i="4"/>
  <c r="AL23" i="4"/>
  <c r="AJ23" i="4"/>
  <c r="AG23" i="4"/>
  <c r="AD23" i="4"/>
  <c r="AA23" i="4"/>
  <c r="X23" i="4"/>
  <c r="U23" i="4"/>
  <c r="R23" i="4"/>
  <c r="N23" i="4"/>
  <c r="M23" i="4"/>
  <c r="J23" i="4"/>
  <c r="D23" i="4"/>
  <c r="AM22" i="4"/>
  <c r="AL22" i="4"/>
  <c r="AJ22" i="4"/>
  <c r="AG22" i="4"/>
  <c r="AD22" i="4"/>
  <c r="AA22" i="4"/>
  <c r="X22" i="4"/>
  <c r="U22" i="4"/>
  <c r="R22" i="4"/>
  <c r="N22" i="4"/>
  <c r="M22" i="4"/>
  <c r="D22" i="4"/>
  <c r="AM21" i="4"/>
  <c r="AL21" i="4"/>
  <c r="AJ21" i="4"/>
  <c r="AG21" i="4"/>
  <c r="AD21" i="4"/>
  <c r="AA21" i="4"/>
  <c r="X21" i="4"/>
  <c r="U21" i="4"/>
  <c r="R21" i="4"/>
  <c r="N21" i="4"/>
  <c r="M21" i="4"/>
  <c r="J21" i="4"/>
  <c r="I21" i="4"/>
  <c r="D21" i="4"/>
  <c r="AM20" i="4"/>
  <c r="AL20" i="4"/>
  <c r="AJ20" i="4"/>
  <c r="AG20" i="4"/>
  <c r="AD20" i="4"/>
  <c r="AA20" i="4"/>
  <c r="X20" i="4"/>
  <c r="U20" i="4"/>
  <c r="R20" i="4"/>
  <c r="N20" i="4"/>
  <c r="M20" i="4"/>
  <c r="J20" i="4"/>
  <c r="I20" i="4"/>
  <c r="D20" i="4"/>
  <c r="AM19" i="4"/>
  <c r="AL19" i="4"/>
  <c r="AJ19" i="4"/>
  <c r="AG19" i="4"/>
  <c r="AD19" i="4"/>
  <c r="AA19" i="4"/>
  <c r="X19" i="4"/>
  <c r="U19" i="4"/>
  <c r="R19" i="4"/>
  <c r="N19" i="4"/>
  <c r="M19" i="4"/>
  <c r="J19" i="4"/>
  <c r="I19" i="4"/>
  <c r="D19" i="4"/>
  <c r="AM18" i="4"/>
  <c r="AJ18" i="4"/>
  <c r="AG18" i="4"/>
  <c r="AD18" i="4"/>
  <c r="AA18" i="4"/>
  <c r="X18" i="4"/>
  <c r="U18" i="4"/>
  <c r="R18" i="4"/>
  <c r="N18" i="4"/>
  <c r="D18" i="4" s="1"/>
  <c r="M18" i="4"/>
  <c r="AM17" i="4"/>
  <c r="AL17" i="4"/>
  <c r="I17" i="4" s="1"/>
  <c r="AJ17" i="4"/>
  <c r="AG17" i="4"/>
  <c r="AD17" i="4"/>
  <c r="AA17" i="4"/>
  <c r="X17" i="4"/>
  <c r="U17" i="4"/>
  <c r="R17" i="4"/>
  <c r="N17" i="4"/>
  <c r="M17" i="4"/>
  <c r="D17" i="4"/>
  <c r="AM16" i="4"/>
  <c r="AL16" i="4"/>
  <c r="I16" i="4" s="1"/>
  <c r="AJ16" i="4"/>
  <c r="AG16" i="4"/>
  <c r="AD16" i="4"/>
  <c r="AA16" i="4"/>
  <c r="X16" i="4"/>
  <c r="U16" i="4"/>
  <c r="R16" i="4"/>
  <c r="N16" i="4"/>
  <c r="M16" i="4"/>
  <c r="D16" i="4"/>
  <c r="AM15" i="4"/>
  <c r="AL15" i="4"/>
  <c r="I15" i="4" s="1"/>
  <c r="AJ15" i="4"/>
  <c r="AG15" i="4"/>
  <c r="AD15" i="4"/>
  <c r="AA15" i="4"/>
  <c r="AK15" i="4" s="1"/>
  <c r="X15" i="4"/>
  <c r="U15" i="4"/>
  <c r="R15" i="4"/>
  <c r="N15" i="4"/>
  <c r="M15" i="4"/>
  <c r="D15" i="4"/>
  <c r="AM14" i="4"/>
  <c r="AL14" i="4"/>
  <c r="I14" i="4" s="1"/>
  <c r="AJ14" i="4"/>
  <c r="AG14" i="4"/>
  <c r="AD14" i="4"/>
  <c r="AA14" i="4"/>
  <c r="AK14" i="4" s="1"/>
  <c r="X14" i="4"/>
  <c r="U14" i="4"/>
  <c r="R14" i="4"/>
  <c r="N14" i="4"/>
  <c r="M14" i="4"/>
  <c r="D14" i="4"/>
  <c r="AM13" i="4"/>
  <c r="AL13" i="4"/>
  <c r="I13" i="4" s="1"/>
  <c r="AJ13" i="4"/>
  <c r="AG13" i="4"/>
  <c r="AD13" i="4"/>
  <c r="AA13" i="4"/>
  <c r="X13" i="4"/>
  <c r="U13" i="4"/>
  <c r="R13" i="4"/>
  <c r="N13" i="4"/>
  <c r="M13" i="4"/>
  <c r="D13" i="4"/>
  <c r="AM12" i="4"/>
  <c r="AL12" i="4"/>
  <c r="I12" i="4" s="1"/>
  <c r="AJ12" i="4"/>
  <c r="AG12" i="4"/>
  <c r="AD12" i="4"/>
  <c r="AA12" i="4"/>
  <c r="X12" i="4"/>
  <c r="U12" i="4"/>
  <c r="R12" i="4"/>
  <c r="N12" i="4"/>
  <c r="M12" i="4"/>
  <c r="D12" i="4"/>
  <c r="AM11" i="4"/>
  <c r="AL11" i="4"/>
  <c r="I11" i="4" s="1"/>
  <c r="AJ11" i="4"/>
  <c r="AG11" i="4"/>
  <c r="AD11" i="4"/>
  <c r="AA11" i="4"/>
  <c r="X11" i="4"/>
  <c r="U11" i="4"/>
  <c r="R11" i="4"/>
  <c r="N11" i="4"/>
  <c r="M11" i="4"/>
  <c r="D11" i="4"/>
  <c r="AM10" i="4"/>
  <c r="AJ10" i="4"/>
  <c r="AG10" i="4"/>
  <c r="AD10" i="4"/>
  <c r="AA10" i="4"/>
  <c r="X10" i="4"/>
  <c r="U10" i="4"/>
  <c r="R10" i="4"/>
  <c r="N10" i="4"/>
  <c r="M10" i="4"/>
  <c r="D10" i="4"/>
  <c r="AL18" i="11" l="1"/>
  <c r="I18" i="11" s="1"/>
  <c r="AL17" i="11"/>
  <c r="I17" i="11" s="1"/>
  <c r="AL23" i="14"/>
  <c r="I23" i="14" s="1"/>
  <c r="AL11" i="14"/>
  <c r="I11" i="14" s="1"/>
  <c r="O10" i="10"/>
  <c r="J10" i="10" s="1"/>
  <c r="AL26" i="14"/>
  <c r="I26" i="14" s="1"/>
  <c r="AL22" i="14"/>
  <c r="I22" i="14" s="1"/>
  <c r="AL21" i="14"/>
  <c r="I21" i="14" s="1"/>
  <c r="AL20" i="14"/>
  <c r="I20" i="14" s="1"/>
  <c r="AL20" i="11"/>
  <c r="I20" i="11" s="1"/>
  <c r="AL19" i="11"/>
  <c r="I19" i="11" s="1"/>
  <c r="AL14" i="11"/>
  <c r="AL11" i="11"/>
  <c r="I11" i="11" s="1"/>
  <c r="AL15" i="10"/>
  <c r="I15" i="10" s="1"/>
  <c r="AL14" i="10"/>
  <c r="I14" i="10" s="1"/>
  <c r="AL13" i="10"/>
  <c r="I13" i="10" s="1"/>
  <c r="AL12" i="10"/>
  <c r="AL11" i="10"/>
  <c r="AL18" i="6"/>
  <c r="AL16" i="6"/>
  <c r="I16" i="6" s="1"/>
  <c r="O15" i="6"/>
  <c r="J15" i="6" s="1"/>
  <c r="O14" i="6"/>
  <c r="J14" i="6" s="1"/>
  <c r="AL13" i="6"/>
  <c r="O12" i="6"/>
  <c r="J12" i="6" s="1"/>
  <c r="O11" i="6"/>
  <c r="J11" i="6" s="1"/>
  <c r="AL10" i="6"/>
  <c r="I10" i="6" s="1"/>
  <c r="AK16" i="4"/>
  <c r="O16" i="4" s="1"/>
  <c r="J16" i="4" s="1"/>
  <c r="AK19" i="4"/>
  <c r="O19" i="4" s="1"/>
  <c r="AK21" i="4"/>
  <c r="O21" i="4" s="1"/>
  <c r="AK11" i="4"/>
  <c r="AK12" i="4"/>
  <c r="O12" i="4" s="1"/>
  <c r="J12" i="4" s="1"/>
  <c r="AK13" i="4"/>
  <c r="O13" i="4" s="1"/>
  <c r="J13" i="4" s="1"/>
  <c r="AK22" i="4"/>
  <c r="O22" i="4" s="1"/>
  <c r="J22" i="4" s="1"/>
  <c r="AK23" i="4"/>
  <c r="O23" i="4" s="1"/>
  <c r="AK25" i="4"/>
  <c r="O25" i="4" s="1"/>
  <c r="AK10" i="4"/>
  <c r="O10" i="4" s="1"/>
  <c r="J10" i="4" s="1"/>
  <c r="AK20" i="4"/>
  <c r="O20" i="4" s="1"/>
  <c r="AK26" i="4"/>
  <c r="O26" i="4" s="1"/>
  <c r="AK17" i="4"/>
  <c r="AK27" i="4"/>
  <c r="O27" i="4" s="1"/>
  <c r="O11" i="4"/>
  <c r="J11" i="4" s="1"/>
  <c r="O14" i="4"/>
  <c r="J14" i="4" s="1"/>
  <c r="O15" i="4"/>
  <c r="J15" i="4" s="1"/>
  <c r="O17" i="4"/>
  <c r="J17" i="4" s="1"/>
  <c r="AK18" i="4"/>
  <c r="O18" i="4" s="1"/>
  <c r="J18" i="4" s="1"/>
  <c r="AM33" i="3"/>
  <c r="AL33" i="3"/>
  <c r="AJ33" i="3"/>
  <c r="AG33" i="3"/>
  <c r="AD33" i="3"/>
  <c r="AA33" i="3"/>
  <c r="X33" i="3"/>
  <c r="U33" i="3"/>
  <c r="R33" i="3"/>
  <c r="AK33" i="3" s="1"/>
  <c r="O33" i="3" s="1"/>
  <c r="N33" i="3"/>
  <c r="M33" i="3"/>
  <c r="J33" i="3"/>
  <c r="I33" i="3"/>
  <c r="D33" i="3"/>
  <c r="AM32" i="3"/>
  <c r="AL32" i="3"/>
  <c r="AJ32" i="3"/>
  <c r="AG32" i="3"/>
  <c r="AD32" i="3"/>
  <c r="AA32" i="3"/>
  <c r="X32" i="3"/>
  <c r="U32" i="3"/>
  <c r="R32" i="3"/>
  <c r="AK32" i="3" s="1"/>
  <c r="O32" i="3" s="1"/>
  <c r="N32" i="3"/>
  <c r="M32" i="3"/>
  <c r="J32" i="3"/>
  <c r="I32" i="3"/>
  <c r="D32" i="3"/>
  <c r="AM31" i="3"/>
  <c r="AL31" i="3"/>
  <c r="AJ31" i="3"/>
  <c r="AG31" i="3"/>
  <c r="AD31" i="3"/>
  <c r="AA31" i="3"/>
  <c r="X31" i="3"/>
  <c r="U31" i="3"/>
  <c r="R31" i="3"/>
  <c r="AK31" i="3" s="1"/>
  <c r="O31" i="3" s="1"/>
  <c r="N31" i="3"/>
  <c r="M31" i="3"/>
  <c r="J31" i="3"/>
  <c r="I31" i="3"/>
  <c r="D31" i="3"/>
  <c r="AM30" i="3"/>
  <c r="AL30" i="3"/>
  <c r="AJ30" i="3"/>
  <c r="AG30" i="3"/>
  <c r="AD30" i="3"/>
  <c r="AA30" i="3"/>
  <c r="X30" i="3"/>
  <c r="U30" i="3"/>
  <c r="R30" i="3"/>
  <c r="AK30" i="3" s="1"/>
  <c r="O30" i="3" s="1"/>
  <c r="N30" i="3"/>
  <c r="M30" i="3"/>
  <c r="J30" i="3"/>
  <c r="I30" i="3"/>
  <c r="D30" i="3"/>
  <c r="AM29" i="3"/>
  <c r="AL29" i="3"/>
  <c r="AJ29" i="3"/>
  <c r="AG29" i="3"/>
  <c r="AD29" i="3"/>
  <c r="AA29" i="3"/>
  <c r="X29" i="3"/>
  <c r="U29" i="3"/>
  <c r="R29" i="3"/>
  <c r="AK29" i="3" s="1"/>
  <c r="O29" i="3" s="1"/>
  <c r="N29" i="3"/>
  <c r="M29" i="3"/>
  <c r="J29" i="3"/>
  <c r="I29" i="3"/>
  <c r="D29" i="3"/>
  <c r="AM28" i="3"/>
  <c r="AL28" i="3"/>
  <c r="AJ28" i="3"/>
  <c r="AG28" i="3"/>
  <c r="AD28" i="3"/>
  <c r="AA28" i="3"/>
  <c r="X28" i="3"/>
  <c r="U28" i="3"/>
  <c r="R28" i="3"/>
  <c r="AK28" i="3" s="1"/>
  <c r="O28" i="3" s="1"/>
  <c r="N28" i="3"/>
  <c r="M28" i="3"/>
  <c r="J28" i="3"/>
  <c r="I28" i="3"/>
  <c r="D28" i="3"/>
  <c r="AM27" i="3"/>
  <c r="AL27" i="3"/>
  <c r="AJ27" i="3"/>
  <c r="AG27" i="3"/>
  <c r="AD27" i="3"/>
  <c r="AA27" i="3"/>
  <c r="X27" i="3"/>
  <c r="U27" i="3"/>
  <c r="R27" i="3"/>
  <c r="AK27" i="3" s="1"/>
  <c r="O27" i="3" s="1"/>
  <c r="N27" i="3"/>
  <c r="M27" i="3"/>
  <c r="J27" i="3"/>
  <c r="I27" i="3"/>
  <c r="D27" i="3"/>
  <c r="AM26" i="3"/>
  <c r="AL26" i="3"/>
  <c r="AJ26" i="3"/>
  <c r="AG26" i="3"/>
  <c r="AD26" i="3"/>
  <c r="AA26" i="3"/>
  <c r="X26" i="3"/>
  <c r="U26" i="3"/>
  <c r="R26" i="3"/>
  <c r="AK26" i="3" s="1"/>
  <c r="O26" i="3" s="1"/>
  <c r="N26" i="3"/>
  <c r="M26" i="3"/>
  <c r="J26" i="3"/>
  <c r="I26" i="3"/>
  <c r="D26" i="3"/>
  <c r="AM25" i="3"/>
  <c r="AL25" i="3"/>
  <c r="AJ25" i="3"/>
  <c r="AG25" i="3"/>
  <c r="AD25" i="3"/>
  <c r="AA25" i="3"/>
  <c r="X25" i="3"/>
  <c r="U25" i="3"/>
  <c r="R25" i="3"/>
  <c r="AK25" i="3" s="1"/>
  <c r="O25" i="3" s="1"/>
  <c r="M25" i="3"/>
  <c r="J25" i="3"/>
  <c r="I25" i="3"/>
  <c r="D25" i="3"/>
  <c r="AM24" i="3"/>
  <c r="AL24" i="3"/>
  <c r="AJ24" i="3"/>
  <c r="AG24" i="3"/>
  <c r="AD24" i="3"/>
  <c r="AA24" i="3"/>
  <c r="X24" i="3"/>
  <c r="U24" i="3"/>
  <c r="R24" i="3"/>
  <c r="AK24" i="3" s="1"/>
  <c r="O24" i="3" s="1"/>
  <c r="N24" i="3"/>
  <c r="M24" i="3"/>
  <c r="J24" i="3"/>
  <c r="I24" i="3"/>
  <c r="D24" i="3"/>
  <c r="AM23" i="3"/>
  <c r="AL23" i="3"/>
  <c r="AJ23" i="3"/>
  <c r="AG23" i="3"/>
  <c r="AD23" i="3"/>
  <c r="AA23" i="3"/>
  <c r="AK23" i="3" s="1"/>
  <c r="O23" i="3" s="1"/>
  <c r="X23" i="3"/>
  <c r="U23" i="3"/>
  <c r="R23" i="3"/>
  <c r="N23" i="3"/>
  <c r="M23" i="3"/>
  <c r="J23" i="3"/>
  <c r="D23" i="3"/>
  <c r="AM22" i="3"/>
  <c r="AL22" i="3"/>
  <c r="AJ22" i="3"/>
  <c r="AG22" i="3"/>
  <c r="AD22" i="3"/>
  <c r="AA22" i="3"/>
  <c r="X22" i="3"/>
  <c r="U22" i="3"/>
  <c r="AK22" i="3" s="1"/>
  <c r="O22" i="3" s="1"/>
  <c r="J22" i="3" s="1"/>
  <c r="R22" i="3"/>
  <c r="N22" i="3"/>
  <c r="M22" i="3"/>
  <c r="D22" i="3"/>
  <c r="AM21" i="3"/>
  <c r="AL21" i="3"/>
  <c r="AJ21" i="3"/>
  <c r="AG21" i="3"/>
  <c r="AD21" i="3"/>
  <c r="AA21" i="3"/>
  <c r="X21" i="3"/>
  <c r="U21" i="3"/>
  <c r="R21" i="3"/>
  <c r="AK21" i="3" s="1"/>
  <c r="O21" i="3" s="1"/>
  <c r="N21" i="3"/>
  <c r="M21" i="3"/>
  <c r="J21" i="3"/>
  <c r="I21" i="3"/>
  <c r="D21" i="3"/>
  <c r="AM20" i="3"/>
  <c r="AL20" i="3"/>
  <c r="AJ20" i="3"/>
  <c r="AG20" i="3"/>
  <c r="AD20" i="3"/>
  <c r="AA20" i="3"/>
  <c r="X20" i="3"/>
  <c r="U20" i="3"/>
  <c r="R20" i="3"/>
  <c r="AK20" i="3" s="1"/>
  <c r="O20" i="3" s="1"/>
  <c r="N20" i="3"/>
  <c r="M20" i="3"/>
  <c r="J20" i="3"/>
  <c r="I20" i="3"/>
  <c r="D20" i="3"/>
  <c r="AM19" i="3"/>
  <c r="AL19" i="3"/>
  <c r="I19" i="3" s="1"/>
  <c r="AJ19" i="3"/>
  <c r="AG19" i="3"/>
  <c r="AD19" i="3"/>
  <c r="AA19" i="3"/>
  <c r="X19" i="3"/>
  <c r="U19" i="3"/>
  <c r="R19" i="3"/>
  <c r="AK19" i="3" s="1"/>
  <c r="N19" i="3"/>
  <c r="M19" i="3"/>
  <c r="D19" i="3"/>
  <c r="AM18" i="3"/>
  <c r="AJ18" i="3"/>
  <c r="AG18" i="3"/>
  <c r="AD18" i="3"/>
  <c r="AA18" i="3"/>
  <c r="X18" i="3"/>
  <c r="U18" i="3"/>
  <c r="R18" i="3"/>
  <c r="N18" i="3"/>
  <c r="M18" i="3"/>
  <c r="D18" i="3"/>
  <c r="AM17" i="3"/>
  <c r="AJ17" i="3"/>
  <c r="AG17" i="3"/>
  <c r="AD17" i="3"/>
  <c r="AA17" i="3"/>
  <c r="X17" i="3"/>
  <c r="U17" i="3"/>
  <c r="R17" i="3"/>
  <c r="N17" i="3"/>
  <c r="D17" i="3" s="1"/>
  <c r="M17" i="3"/>
  <c r="AM16" i="3"/>
  <c r="AJ16" i="3"/>
  <c r="AG16" i="3"/>
  <c r="AD16" i="3"/>
  <c r="AA16" i="3"/>
  <c r="X16" i="3"/>
  <c r="U16" i="3"/>
  <c r="R16" i="3"/>
  <c r="AK16" i="3" s="1"/>
  <c r="O16" i="3" s="1"/>
  <c r="J16" i="3" s="1"/>
  <c r="N16" i="3"/>
  <c r="M16" i="3"/>
  <c r="D16" i="3"/>
  <c r="AM15" i="3"/>
  <c r="AJ15" i="3"/>
  <c r="AG15" i="3"/>
  <c r="AD15" i="3"/>
  <c r="AA15" i="3"/>
  <c r="X15" i="3"/>
  <c r="U15" i="3"/>
  <c r="R15" i="3"/>
  <c r="N15" i="3"/>
  <c r="D15" i="3" s="1"/>
  <c r="M15" i="3"/>
  <c r="AM14" i="3"/>
  <c r="AJ14" i="3"/>
  <c r="AG14" i="3"/>
  <c r="AD14" i="3"/>
  <c r="AA14" i="3"/>
  <c r="X14" i="3"/>
  <c r="U14" i="3"/>
  <c r="R14" i="3"/>
  <c r="N14" i="3"/>
  <c r="D14" i="3" s="1"/>
  <c r="M14" i="3"/>
  <c r="AM13" i="3"/>
  <c r="AJ13" i="3"/>
  <c r="AG13" i="3"/>
  <c r="AD13" i="3"/>
  <c r="AA13" i="3"/>
  <c r="X13" i="3"/>
  <c r="U13" i="3"/>
  <c r="R13" i="3"/>
  <c r="AK13" i="3" s="1"/>
  <c r="O13" i="3" s="1"/>
  <c r="J13" i="3" s="1"/>
  <c r="N13" i="3"/>
  <c r="M13" i="3"/>
  <c r="D13" i="3"/>
  <c r="AM12" i="3"/>
  <c r="AJ12" i="3"/>
  <c r="AG12" i="3"/>
  <c r="AD12" i="3"/>
  <c r="AA12" i="3"/>
  <c r="X12" i="3"/>
  <c r="U12" i="3"/>
  <c r="R12" i="3"/>
  <c r="N12" i="3"/>
  <c r="D12" i="3" s="1"/>
  <c r="M12" i="3"/>
  <c r="AM11" i="3"/>
  <c r="AJ11" i="3"/>
  <c r="AG11" i="3"/>
  <c r="AD11" i="3"/>
  <c r="AA11" i="3"/>
  <c r="X11" i="3"/>
  <c r="U11" i="3"/>
  <c r="R11" i="3"/>
  <c r="N11" i="3"/>
  <c r="D11" i="3" s="1"/>
  <c r="M11" i="3"/>
  <c r="AM10" i="3"/>
  <c r="AJ10" i="3"/>
  <c r="AG10" i="3"/>
  <c r="AD10" i="3"/>
  <c r="AA10" i="3"/>
  <c r="X10" i="3"/>
  <c r="U10" i="3"/>
  <c r="R10" i="3"/>
  <c r="N10" i="3"/>
  <c r="M10" i="3"/>
  <c r="D10" i="3"/>
  <c r="AM33" i="2"/>
  <c r="AL33" i="2"/>
  <c r="AJ33" i="2"/>
  <c r="AG33" i="2"/>
  <c r="AD33" i="2"/>
  <c r="AA33" i="2"/>
  <c r="X33" i="2"/>
  <c r="U33" i="2"/>
  <c r="R33" i="2"/>
  <c r="AK33" i="2" s="1"/>
  <c r="O33" i="2" s="1"/>
  <c r="N33" i="2"/>
  <c r="M33" i="2"/>
  <c r="J33" i="2"/>
  <c r="I33" i="2"/>
  <c r="D33" i="2"/>
  <c r="AM32" i="2"/>
  <c r="AL32" i="2"/>
  <c r="AJ32" i="2"/>
  <c r="AG32" i="2"/>
  <c r="AD32" i="2"/>
  <c r="AA32" i="2"/>
  <c r="X32" i="2"/>
  <c r="U32" i="2"/>
  <c r="R32" i="2"/>
  <c r="N32" i="2"/>
  <c r="M32" i="2"/>
  <c r="J32" i="2"/>
  <c r="I32" i="2"/>
  <c r="D32" i="2"/>
  <c r="AM31" i="2"/>
  <c r="AL31" i="2"/>
  <c r="AJ31" i="2"/>
  <c r="AG31" i="2"/>
  <c r="AD31" i="2"/>
  <c r="AA31" i="2"/>
  <c r="X31" i="2"/>
  <c r="U31" i="2"/>
  <c r="R31" i="2"/>
  <c r="AK31" i="2" s="1"/>
  <c r="O31" i="2" s="1"/>
  <c r="N31" i="2"/>
  <c r="M31" i="2"/>
  <c r="J31" i="2"/>
  <c r="I31" i="2"/>
  <c r="D31" i="2"/>
  <c r="AM30" i="2"/>
  <c r="AL30" i="2"/>
  <c r="AJ30" i="2"/>
  <c r="AG30" i="2"/>
  <c r="AD30" i="2"/>
  <c r="AA30" i="2"/>
  <c r="X30" i="2"/>
  <c r="U30" i="2"/>
  <c r="R30" i="2"/>
  <c r="N30" i="2"/>
  <c r="M30" i="2"/>
  <c r="J30" i="2"/>
  <c r="I30" i="2"/>
  <c r="D30" i="2"/>
  <c r="AM29" i="2"/>
  <c r="AL29" i="2"/>
  <c r="AJ29" i="2"/>
  <c r="AG29" i="2"/>
  <c r="AD29" i="2"/>
  <c r="AA29" i="2"/>
  <c r="X29" i="2"/>
  <c r="U29" i="2"/>
  <c r="R29" i="2"/>
  <c r="AK29" i="2" s="1"/>
  <c r="O29" i="2" s="1"/>
  <c r="N29" i="2"/>
  <c r="M29" i="2"/>
  <c r="J29" i="2"/>
  <c r="I29" i="2"/>
  <c r="D29" i="2"/>
  <c r="AM28" i="2"/>
  <c r="AL28" i="2"/>
  <c r="AJ28" i="2"/>
  <c r="AG28" i="2"/>
  <c r="AD28" i="2"/>
  <c r="AA28" i="2"/>
  <c r="X28" i="2"/>
  <c r="U28" i="2"/>
  <c r="R28" i="2"/>
  <c r="N28" i="2"/>
  <c r="M28" i="2"/>
  <c r="J28" i="2"/>
  <c r="I28" i="2"/>
  <c r="D28" i="2"/>
  <c r="AM27" i="2"/>
  <c r="AL27" i="2"/>
  <c r="AJ27" i="2"/>
  <c r="AG27" i="2"/>
  <c r="AD27" i="2"/>
  <c r="AA27" i="2"/>
  <c r="X27" i="2"/>
  <c r="U27" i="2"/>
  <c r="R27" i="2"/>
  <c r="AK27" i="2" s="1"/>
  <c r="O27" i="2" s="1"/>
  <c r="N27" i="2"/>
  <c r="M27" i="2"/>
  <c r="J27" i="2"/>
  <c r="I27" i="2"/>
  <c r="D27" i="2"/>
  <c r="AM26" i="2"/>
  <c r="AL26" i="2"/>
  <c r="AJ26" i="2"/>
  <c r="AG26" i="2"/>
  <c r="AD26" i="2"/>
  <c r="AA26" i="2"/>
  <c r="X26" i="2"/>
  <c r="U26" i="2"/>
  <c r="R26" i="2"/>
  <c r="N26" i="2"/>
  <c r="M26" i="2"/>
  <c r="J26" i="2"/>
  <c r="I26" i="2"/>
  <c r="D26" i="2"/>
  <c r="AM25" i="2"/>
  <c r="AL25" i="2"/>
  <c r="AJ25" i="2"/>
  <c r="AG25" i="2"/>
  <c r="AD25" i="2"/>
  <c r="AA25" i="2"/>
  <c r="X25" i="2"/>
  <c r="U25" i="2"/>
  <c r="R25" i="2"/>
  <c r="AK25" i="2" s="1"/>
  <c r="O25" i="2" s="1"/>
  <c r="M25" i="2"/>
  <c r="J25" i="2"/>
  <c r="I25" i="2"/>
  <c r="D25" i="2"/>
  <c r="AM24" i="2"/>
  <c r="AL24" i="2"/>
  <c r="AJ24" i="2"/>
  <c r="AG24" i="2"/>
  <c r="AD24" i="2"/>
  <c r="AA24" i="2"/>
  <c r="X24" i="2"/>
  <c r="U24" i="2"/>
  <c r="R24" i="2"/>
  <c r="AK24" i="2" s="1"/>
  <c r="O24" i="2" s="1"/>
  <c r="N24" i="2"/>
  <c r="M24" i="2"/>
  <c r="J24" i="2"/>
  <c r="I24" i="2"/>
  <c r="D24" i="2"/>
  <c r="AM23" i="2"/>
  <c r="AJ23" i="2"/>
  <c r="AG23" i="2"/>
  <c r="AD23" i="2"/>
  <c r="AA23" i="2"/>
  <c r="AK23" i="2" s="1"/>
  <c r="X23" i="2"/>
  <c r="U23" i="2"/>
  <c r="R23" i="2"/>
  <c r="N23" i="2"/>
  <c r="D23" i="2" s="1"/>
  <c r="M23" i="2"/>
  <c r="AM22" i="2"/>
  <c r="AL22" i="2"/>
  <c r="AJ22" i="2"/>
  <c r="AG22" i="2"/>
  <c r="AD22" i="2"/>
  <c r="AA22" i="2"/>
  <c r="X22" i="2"/>
  <c r="U22" i="2"/>
  <c r="R22" i="2"/>
  <c r="N22" i="2"/>
  <c r="M22" i="2"/>
  <c r="D22" i="2"/>
  <c r="AM21" i="2"/>
  <c r="AL21" i="2"/>
  <c r="I21" i="2" s="1"/>
  <c r="AJ21" i="2"/>
  <c r="AG21" i="2"/>
  <c r="AD21" i="2"/>
  <c r="AA21" i="2"/>
  <c r="X21" i="2"/>
  <c r="U21" i="2"/>
  <c r="R21" i="2"/>
  <c r="N21" i="2"/>
  <c r="M21" i="2"/>
  <c r="D21" i="2"/>
  <c r="AM20" i="2"/>
  <c r="AL20" i="2"/>
  <c r="I20" i="2" s="1"/>
  <c r="AJ20" i="2"/>
  <c r="AG20" i="2"/>
  <c r="AD20" i="2"/>
  <c r="AA20" i="2"/>
  <c r="X20" i="2"/>
  <c r="U20" i="2"/>
  <c r="R20" i="2"/>
  <c r="N20" i="2"/>
  <c r="M20" i="2"/>
  <c r="D20" i="2"/>
  <c r="AM19" i="2"/>
  <c r="AJ19" i="2"/>
  <c r="AG19" i="2"/>
  <c r="AD19" i="2"/>
  <c r="AA19" i="2"/>
  <c r="X19" i="2"/>
  <c r="U19" i="2"/>
  <c r="R19" i="2"/>
  <c r="N19" i="2"/>
  <c r="D19" i="2" s="1"/>
  <c r="M19" i="2"/>
  <c r="AM18" i="2"/>
  <c r="AJ18" i="2"/>
  <c r="AG18" i="2"/>
  <c r="AD18" i="2"/>
  <c r="AA18" i="2"/>
  <c r="X18" i="2"/>
  <c r="U18" i="2"/>
  <c r="R18" i="2"/>
  <c r="N18" i="2"/>
  <c r="D18" i="2" s="1"/>
  <c r="M18" i="2"/>
  <c r="AM17" i="2"/>
  <c r="AJ17" i="2"/>
  <c r="AG17" i="2"/>
  <c r="AD17" i="2"/>
  <c r="AA17" i="2"/>
  <c r="X17" i="2"/>
  <c r="U17" i="2"/>
  <c r="R17" i="2"/>
  <c r="N17" i="2"/>
  <c r="D17" i="2" s="1"/>
  <c r="M17" i="2"/>
  <c r="AM16" i="2"/>
  <c r="AJ16" i="2"/>
  <c r="AG16" i="2"/>
  <c r="AD16" i="2"/>
  <c r="AA16" i="2"/>
  <c r="X16" i="2"/>
  <c r="U16" i="2"/>
  <c r="R16" i="2"/>
  <c r="N16" i="2"/>
  <c r="D16" i="2" s="1"/>
  <c r="M16" i="2"/>
  <c r="AM15" i="2"/>
  <c r="AJ15" i="2"/>
  <c r="AG15" i="2"/>
  <c r="AD15" i="2"/>
  <c r="AA15" i="2"/>
  <c r="X15" i="2"/>
  <c r="U15" i="2"/>
  <c r="R15" i="2"/>
  <c r="N15" i="2"/>
  <c r="D15" i="2" s="1"/>
  <c r="M15" i="2"/>
  <c r="AM14" i="2"/>
  <c r="AJ14" i="2"/>
  <c r="AG14" i="2"/>
  <c r="AD14" i="2"/>
  <c r="AA14" i="2"/>
  <c r="X14" i="2"/>
  <c r="U14" i="2"/>
  <c r="R14" i="2"/>
  <c r="N14" i="2"/>
  <c r="D14" i="2" s="1"/>
  <c r="M14" i="2"/>
  <c r="AM13" i="2"/>
  <c r="AJ13" i="2"/>
  <c r="AG13" i="2"/>
  <c r="AD13" i="2"/>
  <c r="AA13" i="2"/>
  <c r="X13" i="2"/>
  <c r="U13" i="2"/>
  <c r="R13" i="2"/>
  <c r="N13" i="2"/>
  <c r="D13" i="2" s="1"/>
  <c r="M13" i="2"/>
  <c r="AM12" i="2"/>
  <c r="AJ12" i="2"/>
  <c r="AG12" i="2"/>
  <c r="AD12" i="2"/>
  <c r="AA12" i="2"/>
  <c r="X12" i="2"/>
  <c r="U12" i="2"/>
  <c r="R12" i="2"/>
  <c r="N12" i="2"/>
  <c r="M12" i="2"/>
  <c r="D12" i="2"/>
  <c r="AM11" i="2"/>
  <c r="AJ11" i="2"/>
  <c r="AG11" i="2"/>
  <c r="AD11" i="2"/>
  <c r="AA11" i="2"/>
  <c r="X11" i="2"/>
  <c r="U11" i="2"/>
  <c r="R11" i="2"/>
  <c r="N11" i="2"/>
  <c r="D11" i="2" s="1"/>
  <c r="M11" i="2"/>
  <c r="AM10" i="2"/>
  <c r="AJ10" i="2"/>
  <c r="AG10" i="2"/>
  <c r="AD10" i="2"/>
  <c r="AA10" i="2"/>
  <c r="X10" i="2"/>
  <c r="U10" i="2"/>
  <c r="R10" i="2"/>
  <c r="N10" i="2"/>
  <c r="M10" i="2"/>
  <c r="D10" i="2"/>
  <c r="AM33" i="1"/>
  <c r="AL33" i="1"/>
  <c r="AJ33" i="1"/>
  <c r="AG33" i="1"/>
  <c r="AD33" i="1"/>
  <c r="AA33" i="1"/>
  <c r="X33" i="1"/>
  <c r="U33" i="1"/>
  <c r="R33" i="1"/>
  <c r="N33" i="1"/>
  <c r="M33" i="1"/>
  <c r="J33" i="1"/>
  <c r="I33" i="1"/>
  <c r="D33" i="1"/>
  <c r="AM32" i="1"/>
  <c r="AL32" i="1"/>
  <c r="AJ32" i="1"/>
  <c r="AG32" i="1"/>
  <c r="AD32" i="1"/>
  <c r="AA32" i="1"/>
  <c r="X32" i="1"/>
  <c r="U32" i="1"/>
  <c r="R32" i="1"/>
  <c r="N32" i="1"/>
  <c r="M32" i="1"/>
  <c r="J32" i="1"/>
  <c r="I32" i="1"/>
  <c r="D32" i="1"/>
  <c r="AM31" i="1"/>
  <c r="AL31" i="1"/>
  <c r="AJ31" i="1"/>
  <c r="AG31" i="1"/>
  <c r="AD31" i="1"/>
  <c r="AA31" i="1"/>
  <c r="X31" i="1"/>
  <c r="U31" i="1"/>
  <c r="R31" i="1"/>
  <c r="N31" i="1"/>
  <c r="M31" i="1"/>
  <c r="J31" i="1"/>
  <c r="I31" i="1"/>
  <c r="D31" i="1"/>
  <c r="AM30" i="1"/>
  <c r="AL30" i="1"/>
  <c r="AJ30" i="1"/>
  <c r="AG30" i="1"/>
  <c r="AD30" i="1"/>
  <c r="AA30" i="1"/>
  <c r="X30" i="1"/>
  <c r="U30" i="1"/>
  <c r="R30" i="1"/>
  <c r="N30" i="1"/>
  <c r="M30" i="1"/>
  <c r="J30" i="1"/>
  <c r="I30" i="1"/>
  <c r="D30" i="1"/>
  <c r="AM29" i="1"/>
  <c r="AL29" i="1"/>
  <c r="AJ29" i="1"/>
  <c r="AG29" i="1"/>
  <c r="AD29" i="1"/>
  <c r="AA29" i="1"/>
  <c r="X29" i="1"/>
  <c r="U29" i="1"/>
  <c r="R29" i="1"/>
  <c r="N29" i="1"/>
  <c r="M29" i="1"/>
  <c r="J29" i="1"/>
  <c r="I29" i="1"/>
  <c r="D29" i="1"/>
  <c r="AM28" i="1"/>
  <c r="AL28" i="1"/>
  <c r="AJ28" i="1"/>
  <c r="AG28" i="1"/>
  <c r="AD28" i="1"/>
  <c r="AA28" i="1"/>
  <c r="X28" i="1"/>
  <c r="U28" i="1"/>
  <c r="R28" i="1"/>
  <c r="N28" i="1"/>
  <c r="M28" i="1"/>
  <c r="J28" i="1"/>
  <c r="I28" i="1"/>
  <c r="D28" i="1"/>
  <c r="AM27" i="1"/>
  <c r="AL27" i="1"/>
  <c r="AJ27" i="1"/>
  <c r="AG27" i="1"/>
  <c r="AD27" i="1"/>
  <c r="AA27" i="1"/>
  <c r="X27" i="1"/>
  <c r="U27" i="1"/>
  <c r="R27" i="1"/>
  <c r="N27" i="1"/>
  <c r="M27" i="1"/>
  <c r="J27" i="1"/>
  <c r="I27" i="1"/>
  <c r="D27" i="1"/>
  <c r="AM26" i="1"/>
  <c r="AL26" i="1"/>
  <c r="AJ26" i="1"/>
  <c r="AG26" i="1"/>
  <c r="AD26" i="1"/>
  <c r="AA26" i="1"/>
  <c r="X26" i="1"/>
  <c r="U26" i="1"/>
  <c r="R26" i="1"/>
  <c r="N26" i="1"/>
  <c r="M26" i="1"/>
  <c r="J26" i="1"/>
  <c r="I26" i="1"/>
  <c r="D26" i="1"/>
  <c r="AM25" i="1"/>
  <c r="AL25" i="1"/>
  <c r="AJ25" i="1"/>
  <c r="AG25" i="1"/>
  <c r="AD25" i="1"/>
  <c r="AA25" i="1"/>
  <c r="X25" i="1"/>
  <c r="U25" i="1"/>
  <c r="R25" i="1"/>
  <c r="M25" i="1"/>
  <c r="J25" i="1"/>
  <c r="I25" i="1"/>
  <c r="D25" i="1"/>
  <c r="AM24" i="1"/>
  <c r="AL24" i="1"/>
  <c r="AJ24" i="1"/>
  <c r="AG24" i="1"/>
  <c r="AD24" i="1"/>
  <c r="AA24" i="1"/>
  <c r="X24" i="1"/>
  <c r="U24" i="1"/>
  <c r="R24" i="1"/>
  <c r="N24" i="1"/>
  <c r="M24" i="1"/>
  <c r="J24" i="1"/>
  <c r="I24" i="1"/>
  <c r="D24" i="1"/>
  <c r="AM23" i="1"/>
  <c r="AJ23" i="1"/>
  <c r="AG23" i="1"/>
  <c r="AD23" i="1"/>
  <c r="AA23" i="1"/>
  <c r="X23" i="1"/>
  <c r="U23" i="1"/>
  <c r="R23" i="1"/>
  <c r="N23" i="1"/>
  <c r="D23" i="1" s="1"/>
  <c r="M23" i="1"/>
  <c r="AM22" i="1"/>
  <c r="AJ22" i="1"/>
  <c r="AG22" i="1"/>
  <c r="AD22" i="1"/>
  <c r="AA22" i="1"/>
  <c r="X22" i="1"/>
  <c r="U22" i="1"/>
  <c r="R22" i="1"/>
  <c r="N22" i="1"/>
  <c r="D22" i="1" s="1"/>
  <c r="M22" i="1"/>
  <c r="AM21" i="1"/>
  <c r="AJ21" i="1"/>
  <c r="AG21" i="1"/>
  <c r="AD21" i="1"/>
  <c r="AA21" i="1"/>
  <c r="X21" i="1"/>
  <c r="U21" i="1"/>
  <c r="R21" i="1"/>
  <c r="N21" i="1"/>
  <c r="D21" i="1" s="1"/>
  <c r="M21" i="1"/>
  <c r="AM20" i="1"/>
  <c r="AJ20" i="1"/>
  <c r="AG20" i="1"/>
  <c r="AD20" i="1"/>
  <c r="AA20" i="1"/>
  <c r="X20" i="1"/>
  <c r="U20" i="1"/>
  <c r="R20" i="1"/>
  <c r="N20" i="1"/>
  <c r="D20" i="1" s="1"/>
  <c r="M20" i="1"/>
  <c r="AM19" i="1"/>
  <c r="AJ19" i="1"/>
  <c r="AG19" i="1"/>
  <c r="AD19" i="1"/>
  <c r="AA19" i="1"/>
  <c r="X19" i="1"/>
  <c r="U19" i="1"/>
  <c r="R19" i="1"/>
  <c r="N19" i="1"/>
  <c r="D19" i="1" s="1"/>
  <c r="M19" i="1"/>
  <c r="AM18" i="1"/>
  <c r="AJ18" i="1"/>
  <c r="AG18" i="1"/>
  <c r="AD18" i="1"/>
  <c r="AA18" i="1"/>
  <c r="X18" i="1"/>
  <c r="U18" i="1"/>
  <c r="R18" i="1"/>
  <c r="N18" i="1"/>
  <c r="D18" i="1" s="1"/>
  <c r="M18" i="1"/>
  <c r="AM17" i="1"/>
  <c r="AJ17" i="1"/>
  <c r="AG17" i="1"/>
  <c r="AD17" i="1"/>
  <c r="AA17" i="1"/>
  <c r="X17" i="1"/>
  <c r="U17" i="1"/>
  <c r="R17" i="1"/>
  <c r="N17" i="1"/>
  <c r="D17" i="1" s="1"/>
  <c r="M17" i="1"/>
  <c r="AM16" i="1"/>
  <c r="AJ16" i="1"/>
  <c r="AG16" i="1"/>
  <c r="AD16" i="1"/>
  <c r="AA16" i="1"/>
  <c r="X16" i="1"/>
  <c r="U16" i="1"/>
  <c r="R16" i="1"/>
  <c r="N16" i="1"/>
  <c r="D16" i="1" s="1"/>
  <c r="M16" i="1"/>
  <c r="AM15" i="1"/>
  <c r="AJ15" i="1"/>
  <c r="AG15" i="1"/>
  <c r="AD15" i="1"/>
  <c r="AA15" i="1"/>
  <c r="X15" i="1"/>
  <c r="U15" i="1"/>
  <c r="R15" i="1"/>
  <c r="N15" i="1"/>
  <c r="D15" i="1" s="1"/>
  <c r="M15" i="1"/>
  <c r="AM14" i="1"/>
  <c r="AJ14" i="1"/>
  <c r="AG14" i="1"/>
  <c r="AD14" i="1"/>
  <c r="AA14" i="1"/>
  <c r="X14" i="1"/>
  <c r="U14" i="1"/>
  <c r="R14" i="1"/>
  <c r="N14" i="1"/>
  <c r="D14" i="1" s="1"/>
  <c r="M14" i="1"/>
  <c r="AM13" i="1"/>
  <c r="AJ13" i="1"/>
  <c r="AG13" i="1"/>
  <c r="AD13" i="1"/>
  <c r="AA13" i="1"/>
  <c r="X13" i="1"/>
  <c r="U13" i="1"/>
  <c r="R13" i="1"/>
  <c r="N13" i="1"/>
  <c r="D13" i="1" s="1"/>
  <c r="M13" i="1"/>
  <c r="AM12" i="1"/>
  <c r="AJ12" i="1"/>
  <c r="AG12" i="1"/>
  <c r="AD12" i="1"/>
  <c r="AA12" i="1"/>
  <c r="X12" i="1"/>
  <c r="U12" i="1"/>
  <c r="R12" i="1"/>
  <c r="N12" i="1"/>
  <c r="D12" i="1" s="1"/>
  <c r="M12" i="1"/>
  <c r="AM11" i="1"/>
  <c r="AJ11" i="1"/>
  <c r="AG11" i="1"/>
  <c r="AD11" i="1"/>
  <c r="AA11" i="1"/>
  <c r="X11" i="1"/>
  <c r="U11" i="1"/>
  <c r="R11" i="1"/>
  <c r="N11" i="1"/>
  <c r="D11" i="1" s="1"/>
  <c r="M11" i="1"/>
  <c r="AM10" i="1"/>
  <c r="AJ10" i="1"/>
  <c r="AG10" i="1"/>
  <c r="AD10" i="1"/>
  <c r="AA10" i="1"/>
  <c r="X10" i="1"/>
  <c r="U10" i="1"/>
  <c r="R10" i="1"/>
  <c r="N10" i="1"/>
  <c r="D10" i="1" s="1"/>
  <c r="M10" i="1"/>
  <c r="AL10" i="10" l="1"/>
  <c r="I10" i="10" s="1"/>
  <c r="AL14" i="6"/>
  <c r="I14" i="6" s="1"/>
  <c r="AL16" i="3"/>
  <c r="I16" i="3" s="1"/>
  <c r="AL13" i="3"/>
  <c r="I13" i="3" s="1"/>
  <c r="AK10" i="3"/>
  <c r="AL15" i="6"/>
  <c r="I15" i="6" s="1"/>
  <c r="AL12" i="6"/>
  <c r="I12" i="6" s="1"/>
  <c r="AL11" i="6"/>
  <c r="I11" i="6" s="1"/>
  <c r="AL10" i="4"/>
  <c r="AL18" i="4"/>
  <c r="AK18" i="3"/>
  <c r="O18" i="3" s="1"/>
  <c r="J18" i="3" s="1"/>
  <c r="O19" i="3"/>
  <c r="J19" i="3" s="1"/>
  <c r="AK17" i="3"/>
  <c r="O17" i="3" s="1"/>
  <c r="J17" i="3" s="1"/>
  <c r="AK15" i="3"/>
  <c r="AK14" i="3"/>
  <c r="AK12" i="3"/>
  <c r="AK11" i="3"/>
  <c r="AK10" i="2"/>
  <c r="AK11" i="2"/>
  <c r="AK12" i="2"/>
  <c r="AK13" i="2"/>
  <c r="AK14" i="2"/>
  <c r="AK15" i="2"/>
  <c r="AK16" i="2"/>
  <c r="AK17" i="2"/>
  <c r="AK18" i="2"/>
  <c r="AK19" i="2"/>
  <c r="AK20" i="2"/>
  <c r="O20" i="2" s="1"/>
  <c r="J20" i="2" s="1"/>
  <c r="AK21" i="2"/>
  <c r="O21" i="2" s="1"/>
  <c r="J21" i="2" s="1"/>
  <c r="AK22" i="2"/>
  <c r="O22" i="2" s="1"/>
  <c r="J22" i="2" s="1"/>
  <c r="AK26" i="2"/>
  <c r="O26" i="2" s="1"/>
  <c r="AK28" i="2"/>
  <c r="O28" i="2" s="1"/>
  <c r="AK30" i="2"/>
  <c r="O30" i="2" s="1"/>
  <c r="AK32" i="2"/>
  <c r="O32" i="2" s="1"/>
  <c r="O23" i="2"/>
  <c r="J23" i="2" s="1"/>
  <c r="AK26" i="1"/>
  <c r="O26" i="1" s="1"/>
  <c r="AK10" i="1"/>
  <c r="AK11" i="1"/>
  <c r="AK12" i="1"/>
  <c r="AK13" i="1"/>
  <c r="AK14" i="1"/>
  <c r="AK15" i="1"/>
  <c r="AK16" i="1"/>
  <c r="AK17" i="1"/>
  <c r="AK18" i="1"/>
  <c r="AK19" i="1"/>
  <c r="AK20" i="1"/>
  <c r="AK21" i="1"/>
  <c r="AK22" i="1"/>
  <c r="AK23" i="1"/>
  <c r="AK24" i="1"/>
  <c r="O24" i="1" s="1"/>
  <c r="AK25" i="1"/>
  <c r="O25" i="1" s="1"/>
  <c r="AK27" i="1"/>
  <c r="O27" i="1" s="1"/>
  <c r="AK28" i="1"/>
  <c r="O28" i="1" s="1"/>
  <c r="AK29" i="1"/>
  <c r="O29" i="1" s="1"/>
  <c r="AK30" i="1"/>
  <c r="O30" i="1" s="1"/>
  <c r="AK31" i="1"/>
  <c r="O31" i="1" s="1"/>
  <c r="AK32" i="1"/>
  <c r="O32" i="1" s="1"/>
  <c r="AK33" i="1"/>
  <c r="O33" i="1" s="1"/>
  <c r="O18" i="2" l="1"/>
  <c r="J18" i="2" s="1"/>
  <c r="AL18" i="2"/>
  <c r="I18" i="2" s="1"/>
  <c r="O15" i="2"/>
  <c r="J15" i="2" s="1"/>
  <c r="AL15" i="2"/>
  <c r="I15" i="2" s="1"/>
  <c r="O12" i="2"/>
  <c r="J12" i="2" s="1"/>
  <c r="AL12" i="2"/>
  <c r="I12" i="2" s="1"/>
  <c r="O10" i="2"/>
  <c r="J10" i="2" s="1"/>
  <c r="AL10" i="2"/>
  <c r="I10" i="2" s="1"/>
  <c r="O10" i="3"/>
  <c r="J10" i="3" s="1"/>
  <c r="O11" i="1"/>
  <c r="J11" i="1" s="1"/>
  <c r="AL18" i="3"/>
  <c r="AL17" i="3"/>
  <c r="I17" i="3" s="1"/>
  <c r="O15" i="3"/>
  <c r="J15" i="3" s="1"/>
  <c r="AL15" i="3"/>
  <c r="I15" i="3" s="1"/>
  <c r="O14" i="3"/>
  <c r="J14" i="3" s="1"/>
  <c r="AL14" i="3"/>
  <c r="O12" i="3"/>
  <c r="J12" i="3" s="1"/>
  <c r="O11" i="3"/>
  <c r="J11" i="3" s="1"/>
  <c r="AL11" i="3"/>
  <c r="I11" i="3" s="1"/>
  <c r="O19" i="2"/>
  <c r="J19" i="2" s="1"/>
  <c r="AL19" i="2"/>
  <c r="I19" i="2" s="1"/>
  <c r="O17" i="2"/>
  <c r="J17" i="2" s="1"/>
  <c r="AL17" i="2"/>
  <c r="I17" i="2" s="1"/>
  <c r="O16" i="2"/>
  <c r="J16" i="2" s="1"/>
  <c r="AL16" i="2"/>
  <c r="I16" i="2" s="1"/>
  <c r="O14" i="2"/>
  <c r="J14" i="2" s="1"/>
  <c r="O13" i="2"/>
  <c r="J13" i="2" s="1"/>
  <c r="O11" i="2"/>
  <c r="J11" i="2" s="1"/>
  <c r="AL11" i="2"/>
  <c r="I11" i="2" s="1"/>
  <c r="AL23" i="2"/>
  <c r="O23" i="1"/>
  <c r="J23" i="1" s="1"/>
  <c r="O22" i="1"/>
  <c r="J22" i="1" s="1"/>
  <c r="AL22" i="1"/>
  <c r="O21" i="1"/>
  <c r="J21" i="1" s="1"/>
  <c r="O20" i="1"/>
  <c r="J20" i="1" s="1"/>
  <c r="O19" i="1"/>
  <c r="J19" i="1" s="1"/>
  <c r="AL19" i="1"/>
  <c r="O18" i="1"/>
  <c r="J18" i="1" s="1"/>
  <c r="O17" i="1"/>
  <c r="J17" i="1" s="1"/>
  <c r="AL17" i="1"/>
  <c r="I17" i="1" s="1"/>
  <c r="O16" i="1"/>
  <c r="J16" i="1" s="1"/>
  <c r="O15" i="1"/>
  <c r="J15" i="1" s="1"/>
  <c r="O14" i="1"/>
  <c r="J14" i="1" s="1"/>
  <c r="AL14" i="1"/>
  <c r="O12" i="1"/>
  <c r="J12" i="1" s="1"/>
  <c r="AL12" i="1"/>
  <c r="I12" i="1" s="1"/>
  <c r="O13" i="1"/>
  <c r="J13" i="1" s="1"/>
  <c r="O10" i="1"/>
  <c r="J10" i="1" s="1"/>
  <c r="AL14" i="2" l="1"/>
  <c r="I14" i="2" s="1"/>
  <c r="AL10" i="3"/>
  <c r="I10" i="3" s="1"/>
  <c r="AL21" i="1"/>
  <c r="I21" i="1" s="1"/>
  <c r="AL16" i="1"/>
  <c r="I16" i="1" s="1"/>
  <c r="AL11" i="1"/>
  <c r="I11" i="1" s="1"/>
  <c r="AL10" i="1"/>
  <c r="I10" i="1" s="1"/>
  <c r="AL12" i="3"/>
  <c r="I12" i="3" s="1"/>
  <c r="AL13" i="2"/>
  <c r="I13" i="2" s="1"/>
  <c r="AL23" i="1"/>
  <c r="AL20" i="1"/>
  <c r="I20" i="1" s="1"/>
  <c r="AL18" i="1"/>
  <c r="I18" i="1" s="1"/>
  <c r="AL15" i="1"/>
  <c r="I15" i="1" s="1"/>
  <c r="AL13" i="1"/>
  <c r="I13" i="1" s="1"/>
</calcChain>
</file>

<file path=xl/sharedStrings.xml><?xml version="1.0" encoding="utf-8"?>
<sst xmlns="http://schemas.openxmlformats.org/spreadsheetml/2006/main" count="3532" uniqueCount="261">
  <si>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</si>
  <si>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</si>
  <si>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</si>
  <si>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</si>
  <si>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</si>
  <si>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</si>
  <si>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</si>
  <si>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</si>
  <si>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</si>
  <si>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</si>
  <si>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</si>
  <si>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</si>
  <si>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</si>
  <si>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</si>
  <si>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</si>
  <si>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</si>
  <si>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</si>
  <si>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</si>
  <si>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</si>
  <si>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</si>
  <si>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</si>
  <si>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</si>
  <si>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</si>
  <si>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</si>
  <si>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</si>
  <si>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</si>
  <si>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</si>
  <si>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</si>
  <si>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</si>
  <si>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Yrd. Doç. Dr. Özer KÖSEOĞLU</t>
  </si>
  <si>
    <t>Yrd. Doç. Dr. Hale BİRİCİKOĞLU</t>
  </si>
  <si>
    <t>Yrd. Doç. Dr. Fatma YURTTAŞ ÖZCAN</t>
  </si>
  <si>
    <t>Yrd. Doç. Dr. İrfan HAŞLAK</t>
  </si>
  <si>
    <t>Yunus Emre CAN</t>
  </si>
  <si>
    <t>1360E40010</t>
  </si>
  <si>
    <t>Hülya KORKMAZ</t>
  </si>
  <si>
    <t>1360E40022</t>
  </si>
  <si>
    <t>2014-2015 / GÜZ YARIYILI SONU</t>
  </si>
  <si>
    <t>Mustafa ÖZDEMİR</t>
  </si>
  <si>
    <t>1060E40075</t>
  </si>
  <si>
    <t>Murat KOTAN</t>
  </si>
  <si>
    <t>1360E40011</t>
  </si>
  <si>
    <t>Mustafa BEKTAŞ</t>
  </si>
  <si>
    <t>1360E40046</t>
  </si>
  <si>
    <t>Yusuf Erdal ERDOĞDU</t>
  </si>
  <si>
    <t>1160E40005</t>
  </si>
  <si>
    <t>Vedat ÖZSOY</t>
  </si>
  <si>
    <t>1360E40033</t>
  </si>
  <si>
    <t>Yahya GÖZELCE</t>
  </si>
  <si>
    <t>1360E40044</t>
  </si>
  <si>
    <t>Abdullah ÇELİK</t>
  </si>
  <si>
    <t>1160E40531</t>
  </si>
  <si>
    <t>Emel CAN</t>
  </si>
  <si>
    <t>1360E40025</t>
  </si>
  <si>
    <t>1260E40008</t>
  </si>
  <si>
    <t>Şeyma Tuba SÖNMEZ</t>
  </si>
  <si>
    <t>Selim SEYMEN</t>
  </si>
  <si>
    <t>1360E40016</t>
  </si>
  <si>
    <t>Tijen ÜLGEN</t>
  </si>
  <si>
    <t>1360E40017</t>
  </si>
  <si>
    <t>GİREMEZ(AKTS)</t>
  </si>
  <si>
    <t>İbrahim GÜRSOY</t>
  </si>
  <si>
    <t>1160E40543</t>
  </si>
  <si>
    <t>Doç. Dr. İrfan HAŞLAK</t>
  </si>
  <si>
    <t>Yrd. Doç. Dr. Köksal ŞAHİN</t>
  </si>
  <si>
    <t>Yrd. Doç. Dr. Mustafa Lütfi ŞEN</t>
  </si>
  <si>
    <t xml:space="preserve"> 2. GRUP</t>
  </si>
  <si>
    <t>UZAKTAN EĞİTİM KAMU YÖNETİMİ TEZSİZ YÜKSEK LİSANS</t>
  </si>
  <si>
    <t>Hayri ZORLU</t>
  </si>
  <si>
    <t>1360E40039</t>
  </si>
  <si>
    <t>Mehmet Alper KÖSE</t>
  </si>
  <si>
    <t>1360E40030</t>
  </si>
  <si>
    <t>Asiye KÖSE</t>
  </si>
  <si>
    <t>1360E40029</t>
  </si>
  <si>
    <t>Aslı BAK</t>
  </si>
  <si>
    <t>1360E40040</t>
  </si>
  <si>
    <t>İlhami TARAK</t>
  </si>
  <si>
    <t>1360E40042</t>
  </si>
  <si>
    <t>Mesut AYDIN</t>
  </si>
  <si>
    <t>1360E40035</t>
  </si>
  <si>
    <t>Tarık ÇALIŞKAN</t>
  </si>
  <si>
    <t>1360E40027</t>
  </si>
  <si>
    <t>Burhan BORA</t>
  </si>
  <si>
    <t>1360E40026</t>
  </si>
  <si>
    <t>Süleyman ÖZTÜRK</t>
  </si>
  <si>
    <t>1360E40005</t>
  </si>
  <si>
    <t>Doç. Dr. Bünyamin BEZCİ</t>
  </si>
  <si>
    <t>Bülent KAYA</t>
  </si>
  <si>
    <t>1160E40517</t>
  </si>
  <si>
    <t xml:space="preserve"> 3. GRUP</t>
  </si>
  <si>
    <t>Prof. Dr. Musa EKEN</t>
  </si>
  <si>
    <t>Prof. Dr. Halil İbrahim AYDINLI</t>
  </si>
  <si>
    <t>Yrd. Doç. Dr. Ferruh TUZCUOĞLU</t>
  </si>
  <si>
    <t>Ceren SOYHAN</t>
  </si>
  <si>
    <t>1360E40028</t>
  </si>
  <si>
    <t>Recep AKBULUT</t>
  </si>
  <si>
    <t>1360E40024</t>
  </si>
  <si>
    <t>1360E40020</t>
  </si>
  <si>
    <t>Enis MUŞ</t>
  </si>
  <si>
    <t>1360E40007</t>
  </si>
  <si>
    <t>Mehmet DİNÇ</t>
  </si>
  <si>
    <t>1360E40015</t>
  </si>
  <si>
    <t>Abdullah GÜNAKIN</t>
  </si>
  <si>
    <t>1360E40048</t>
  </si>
  <si>
    <t>Aynur YAZICI</t>
  </si>
  <si>
    <t>1360E40019</t>
  </si>
  <si>
    <t>Oğuzhan DURSUN</t>
  </si>
  <si>
    <t>1160E40031</t>
  </si>
  <si>
    <t>GİREMEZ(DERSTEN BAŞARISIZ)</t>
  </si>
  <si>
    <t>1260E40019</t>
  </si>
  <si>
    <t>Eralp BİLİR</t>
  </si>
  <si>
    <t xml:space="preserve"> 4. GRUP</t>
  </si>
  <si>
    <t>Serkan DERE</t>
  </si>
  <si>
    <t>1160E40047</t>
  </si>
  <si>
    <t>Prof. Dr. Halil KALABALIK</t>
  </si>
  <si>
    <t>Yrd. Doç. Dr. Mustafa KÖMÜRCÜOĞLU</t>
  </si>
  <si>
    <t>Tuğbay PALAK</t>
  </si>
  <si>
    <t>Doç. Dr. Ferruh TUZCUOĞLU</t>
  </si>
  <si>
    <t>Gülşah ŞAHİN</t>
  </si>
  <si>
    <t>1360E44009</t>
  </si>
  <si>
    <t>1360E44017</t>
  </si>
  <si>
    <t>Asım YILMAZ</t>
  </si>
  <si>
    <t>Abdullah ALICI</t>
  </si>
  <si>
    <t>1360E44022</t>
  </si>
  <si>
    <t>Yrd. Doç. Dr. Hasan Hüseyin TAYLAN</t>
  </si>
  <si>
    <t>1260E44006</t>
  </si>
  <si>
    <t>Şebnem Fulya EKSİLMEZ</t>
  </si>
  <si>
    <t>Serkan ALTIKULAÇ</t>
  </si>
  <si>
    <t>1360E44010</t>
  </si>
  <si>
    <t>1360E44031</t>
  </si>
  <si>
    <t>Ünal GÜNDÜZ</t>
  </si>
  <si>
    <t>Fahri ÜNAL</t>
  </si>
  <si>
    <t>1360E44011</t>
  </si>
  <si>
    <t>Burcu ÖZTOPRAK</t>
  </si>
  <si>
    <t>1360E44026</t>
  </si>
  <si>
    <t>Fatma Nesrin YÜCEL BİRİNCİ</t>
  </si>
  <si>
    <t>1360E44030</t>
  </si>
  <si>
    <t>UZAKTAN EĞİTİM MAHALLİ İDARELER VE ŞEHİRCİLİK TEZSİZ YÜKSEK LİSANS</t>
  </si>
  <si>
    <t>Volkan KOÇYİĞİT</t>
  </si>
  <si>
    <t>1260E44038</t>
  </si>
  <si>
    <t>Mustafa KILIÇ</t>
  </si>
  <si>
    <t>1260E44034</t>
  </si>
  <si>
    <t>Erkan ŞAFAK</t>
  </si>
  <si>
    <t>1260E44016</t>
  </si>
  <si>
    <t>Ahmet ERGÜN</t>
  </si>
  <si>
    <t>1360E44018</t>
  </si>
  <si>
    <t>Mustafa Gökhan ARSLAN</t>
  </si>
  <si>
    <t>1360E44024</t>
  </si>
  <si>
    <t>1360E44003</t>
  </si>
  <si>
    <t>Ertan ENKİ</t>
  </si>
  <si>
    <t>3. GRUP</t>
  </si>
  <si>
    <t>Prof. Dr. Metin IŞIK</t>
  </si>
  <si>
    <t>Müyesser BAŞAK ÖZLÜK</t>
  </si>
  <si>
    <t>1160E44004</t>
  </si>
  <si>
    <t>Meryem ÖZBEY</t>
  </si>
  <si>
    <t>1360E44005</t>
  </si>
  <si>
    <t>Adil BARK</t>
  </si>
  <si>
    <t>1360E44020</t>
  </si>
  <si>
    <t>1360E44021</t>
  </si>
  <si>
    <t>Şüle ERSÖZ</t>
  </si>
  <si>
    <t>Aslan DEMİRKAN</t>
  </si>
  <si>
    <t>1360E44027</t>
  </si>
  <si>
    <t>Eren KİLİÇ</t>
  </si>
  <si>
    <t>1360E44029</t>
  </si>
  <si>
    <t>Murat GÜZEY</t>
  </si>
  <si>
    <t>1360E44028</t>
  </si>
  <si>
    <t>Recep YILDIZ</t>
  </si>
  <si>
    <t>1360E44016</t>
  </si>
  <si>
    <t>Server YILDIRIM</t>
  </si>
  <si>
    <t>1260E44025</t>
  </si>
  <si>
    <t>Pınar KESİMOĞLU</t>
  </si>
  <si>
    <t>1360E44015</t>
  </si>
  <si>
    <t>Nihat YILMAZ</t>
  </si>
  <si>
    <t>1360E44002</t>
  </si>
  <si>
    <t>UZAKTAN EĞİTİM MAHALLİ İDARELER VE ŞEHİRCLİK / TBB TEZSİZ YÜKSEK LİSANS</t>
  </si>
  <si>
    <t>Burhanettin GÜL</t>
  </si>
  <si>
    <t>1360E45024</t>
  </si>
  <si>
    <t>İlkay ÇINAR</t>
  </si>
  <si>
    <t>1360E45004</t>
  </si>
  <si>
    <t>Mehmet KOCAŞ</t>
  </si>
  <si>
    <t>1360E45007</t>
  </si>
  <si>
    <t xml:space="preserve">Abdullah BUCAK </t>
  </si>
  <si>
    <t>1360E45015</t>
  </si>
  <si>
    <t>Serkan ÖZER</t>
  </si>
  <si>
    <t>Yasin DURDU</t>
  </si>
  <si>
    <t>1360E45009</t>
  </si>
  <si>
    <t>1360E45002</t>
  </si>
  <si>
    <t>1360E45005</t>
  </si>
  <si>
    <t>Emrah ASLANGİRAY</t>
  </si>
  <si>
    <t>1360E45030</t>
  </si>
  <si>
    <t>HASAN ERGÜN</t>
  </si>
  <si>
    <t>Halis YILMAZ</t>
  </si>
  <si>
    <t>1360E45006</t>
  </si>
  <si>
    <t>Evren KOLSAL</t>
  </si>
  <si>
    <t>1360E45033</t>
  </si>
  <si>
    <t>İmran YALNIZ</t>
  </si>
  <si>
    <t>1360E45034</t>
  </si>
  <si>
    <t>Ömer BALCI</t>
  </si>
  <si>
    <t>1360E45031</t>
  </si>
  <si>
    <t>Oğuzhan POSTALLI</t>
  </si>
  <si>
    <t>1360E45037</t>
  </si>
  <si>
    <t>Yavuz DEMİRBAŞ</t>
  </si>
  <si>
    <t>1360E45008</t>
  </si>
  <si>
    <t>Coşkun TEMİZ</t>
  </si>
  <si>
    <t>1360E45032</t>
  </si>
  <si>
    <t>Ayşegül ÖZKAR</t>
  </si>
  <si>
    <t>1360E45010</t>
  </si>
  <si>
    <t>Hasan KORUCU</t>
  </si>
  <si>
    <t>Cenk KADIOĞLU</t>
  </si>
  <si>
    <t>Serdar ERDEMİRCİ</t>
  </si>
  <si>
    <t>1360E45036</t>
  </si>
  <si>
    <t>1360E45038</t>
  </si>
  <si>
    <t>1260E45020</t>
  </si>
  <si>
    <t>Bilgin MAVİZER</t>
  </si>
  <si>
    <t>Burhan ÇETİNKAYA</t>
  </si>
  <si>
    <t>Volkan ÇALLI</t>
  </si>
  <si>
    <t>1260E45024</t>
  </si>
  <si>
    <t>1360E45023</t>
  </si>
  <si>
    <t>1360E45021</t>
  </si>
  <si>
    <t>Ufuk CANBAZ</t>
  </si>
  <si>
    <t>1360E45026</t>
  </si>
  <si>
    <t>Raşit KOCAMAZ</t>
  </si>
  <si>
    <t>Umut ALHAS</t>
  </si>
  <si>
    <t>Mehmet Latif TOLTAR</t>
  </si>
  <si>
    <t>Ömer ALTINSOY</t>
  </si>
  <si>
    <t>1360E45027</t>
  </si>
  <si>
    <t>1360E45019</t>
  </si>
  <si>
    <t>1360E45020</t>
  </si>
  <si>
    <t>1360E45025</t>
  </si>
  <si>
    <t>Anıl BARUTCU</t>
  </si>
  <si>
    <t>1360E45012</t>
  </si>
  <si>
    <t>Zeycan GEZİCİ</t>
  </si>
  <si>
    <t>1360E45017</t>
  </si>
  <si>
    <t>Tufan KAÇAR</t>
  </si>
  <si>
    <t>1360E45014</t>
  </si>
  <si>
    <t>Rıdvan YAVUZ</t>
  </si>
  <si>
    <t>1360E45028</t>
  </si>
  <si>
    <t>Kadir GÜLER</t>
  </si>
  <si>
    <t>1360E45013</t>
  </si>
  <si>
    <t>Gökhan BOLAT</t>
  </si>
  <si>
    <t>1360E45029</t>
  </si>
  <si>
    <t>Erhan ÖNDER</t>
  </si>
  <si>
    <t>1360E45003</t>
  </si>
  <si>
    <t>Ramazan KAVAS</t>
  </si>
  <si>
    <t>1360E45022</t>
  </si>
  <si>
    <t>Ersin KOÇAL</t>
  </si>
  <si>
    <t>1360E45016</t>
  </si>
  <si>
    <t>1260E44020</t>
  </si>
  <si>
    <t>Nurettin Orhan SABAHOĞLU</t>
  </si>
  <si>
    <t>1260E45011</t>
  </si>
  <si>
    <t>Mesut TAŞKIN</t>
  </si>
  <si>
    <t>4. GRUP</t>
  </si>
  <si>
    <t>Yrd. Doç. Dr. Lütfi ÖZCAN</t>
  </si>
  <si>
    <t>1260E44008</t>
  </si>
  <si>
    <t>Erçin ALPAY</t>
  </si>
  <si>
    <t>5. GRUP</t>
  </si>
  <si>
    <t>Okan PALA</t>
  </si>
  <si>
    <t>1260E44017</t>
  </si>
  <si>
    <t>GR</t>
  </si>
  <si>
    <t>YETERLİ</t>
  </si>
  <si>
    <t>GİREMEZ(SAVUNMADAN BAŞARISIZ)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</si>
</sst>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0"/>
      <color rgb="FFFF0000"/>
      <name val="Times New Roman"/>
      <family val="1"/>
      <charset val="162"/>
    </font>
    <font>
      <sz val="10"/>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6">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2"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hidden="1"/>
    </xf>
    <xf numFmtId="0"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pplyProtection="1">
      <alignment horizontal="center"/>
      <protection hidden="1"/>
    </xf>
    <xf numFmtId="0" fontId="6" fillId="2" borderId="11" xfId="0" applyFont="1" applyFill="1" applyBorder="1" applyAlignment="1" applyProtection="1">
      <alignment horizontal="center" vertical="center" wrapText="1"/>
      <protection hidden="1"/>
    </xf>
    <xf numFmtId="0" fontId="6" fillId="2" borderId="16" xfId="0" applyNumberFormat="1" applyFont="1" applyFill="1" applyBorder="1" applyAlignment="1" applyProtection="1">
      <alignment horizontal="center" vertical="center" wrapText="1"/>
      <protection hidden="1"/>
    </xf>
    <xf numFmtId="0" fontId="6" fillId="2" borderId="11" xfId="0" applyNumberFormat="1"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12" fillId="2" borderId="11" xfId="0" applyFont="1" applyFill="1" applyBorder="1" applyAlignment="1">
      <alignment horizontal="left" vertical="center"/>
    </xf>
    <xf numFmtId="0" fontId="3" fillId="2" borderId="11" xfId="0" applyFont="1" applyFill="1" applyBorder="1" applyAlignment="1">
      <alignment horizontal="left" vertical="center"/>
    </xf>
    <xf numFmtId="11" fontId="14" fillId="2" borderId="11" xfId="0" applyNumberFormat="1" applyFont="1" applyFill="1" applyBorder="1" applyAlignment="1">
      <alignment horizontal="center" vertical="center"/>
    </xf>
    <xf numFmtId="0" fontId="14" fillId="2" borderId="11" xfId="0" applyFont="1" applyFill="1" applyBorder="1" applyAlignment="1">
      <alignment horizontal="left" vertical="center"/>
    </xf>
    <xf numFmtId="0" fontId="14" fillId="2" borderId="11" xfId="0" applyFont="1" applyFill="1" applyBorder="1" applyAlignment="1" applyProtection="1">
      <alignment horizontal="center"/>
      <protection hidden="1"/>
    </xf>
    <xf numFmtId="0" fontId="14" fillId="2" borderId="11" xfId="0"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164" fontId="14" fillId="2" borderId="11" xfId="0" applyNumberFormat="1" applyFont="1" applyFill="1" applyBorder="1" applyAlignment="1" applyProtection="1">
      <alignment horizontal="center"/>
      <protection hidden="1"/>
    </xf>
    <xf numFmtId="164" fontId="14" fillId="2" borderId="12" xfId="0" applyNumberFormat="1" applyFont="1" applyFill="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2" fillId="2" borderId="11" xfId="0" applyFont="1" applyFill="1" applyBorder="1" applyAlignment="1">
      <alignment horizontal="left" vertical="center"/>
    </xf>
    <xf numFmtId="0" fontId="14" fillId="2" borderId="11" xfId="0" applyFont="1" applyFill="1" applyBorder="1" applyAlignment="1">
      <alignment horizontal="left" vertical="center"/>
    </xf>
    <xf numFmtId="0" fontId="12" fillId="2" borderId="11"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2" fillId="2" borderId="11" xfId="0" applyFont="1" applyFill="1" applyBorder="1" applyAlignment="1">
      <alignment horizontal="left" vertical="center"/>
    </xf>
    <xf numFmtId="0" fontId="14" fillId="2" borderId="11" xfId="0" applyFont="1" applyFill="1" applyBorder="1" applyAlignment="1">
      <alignment horizontal="left" vertical="center"/>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2" fillId="2" borderId="11" xfId="0" applyFont="1" applyFill="1" applyBorder="1" applyAlignment="1">
      <alignment horizontal="left" vertical="center"/>
    </xf>
    <xf numFmtId="0" fontId="12" fillId="2" borderId="11" xfId="0" applyFont="1" applyFill="1" applyBorder="1" applyAlignment="1">
      <alignment horizontal="left" vertical="center"/>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2" fillId="2" borderId="11" xfId="0" applyNumberFormat="1"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wrapText="1"/>
      <protection hidden="1"/>
    </xf>
    <xf numFmtId="11" fontId="12" fillId="3" borderId="11" xfId="0" applyNumberFormat="1" applyFont="1" applyFill="1" applyBorder="1" applyAlignment="1">
      <alignment horizontal="center" vertical="center"/>
    </xf>
    <xf numFmtId="0" fontId="12" fillId="3" borderId="11" xfId="0" applyFont="1" applyFill="1" applyBorder="1" applyAlignment="1">
      <alignment horizontal="left" vertical="center"/>
    </xf>
    <xf numFmtId="0" fontId="12" fillId="3" borderId="11" xfId="0" applyFont="1" applyFill="1" applyBorder="1" applyAlignment="1" applyProtection="1">
      <alignment horizontal="center"/>
      <protection hidden="1"/>
    </xf>
    <xf numFmtId="0" fontId="6" fillId="3" borderId="11" xfId="0" applyFont="1" applyFill="1" applyBorder="1" applyAlignment="1" applyProtection="1">
      <alignment horizontal="center" vertical="center" wrapText="1"/>
      <protection hidden="1"/>
    </xf>
    <xf numFmtId="0" fontId="6" fillId="3" borderId="11" xfId="0" applyNumberFormat="1" applyFont="1" applyFill="1" applyBorder="1" applyAlignment="1" applyProtection="1">
      <alignment horizontal="center" vertical="center" wrapText="1"/>
      <protection hidden="1"/>
    </xf>
    <xf numFmtId="0" fontId="12" fillId="3" borderId="11" xfId="0" applyFont="1" applyFill="1" applyBorder="1" applyAlignment="1">
      <alignment horizontal="left" vertical="center"/>
    </xf>
    <xf numFmtId="164" fontId="6" fillId="3" borderId="12" xfId="0" applyNumberFormat="1" applyFont="1" applyFill="1" applyBorder="1" applyAlignment="1" applyProtection="1">
      <alignment horizontal="center"/>
      <protection hidden="1"/>
    </xf>
    <xf numFmtId="164" fontId="13" fillId="3" borderId="11" xfId="0" applyNumberFormat="1" applyFont="1" applyFill="1" applyBorder="1" applyAlignment="1" applyProtection="1">
      <alignment horizontal="center"/>
      <protection hidden="1"/>
    </xf>
    <xf numFmtId="0" fontId="12" fillId="3" borderId="11" xfId="0" applyFont="1" applyFill="1" applyBorder="1" applyAlignment="1">
      <alignment horizontal="left" vertical="center"/>
    </xf>
    <xf numFmtId="0" fontId="12" fillId="3" borderId="11" xfId="0" applyFont="1" applyFill="1" applyBorder="1" applyAlignment="1" applyProtection="1">
      <alignment horizontal="center" vertical="center"/>
      <protection hidden="1"/>
    </xf>
    <xf numFmtId="0" fontId="6" fillId="3" borderId="16" xfId="0" applyNumberFormat="1" applyFont="1" applyFill="1" applyBorder="1" applyAlignment="1" applyProtection="1">
      <alignment horizontal="center" vertical="center" wrapText="1"/>
      <protection hidden="1"/>
    </xf>
    <xf numFmtId="0" fontId="6" fillId="3" borderId="16"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 fillId="2" borderId="0"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2" fillId="2" borderId="11" xfId="0" applyFont="1" applyFill="1" applyBorder="1" applyAlignment="1">
      <alignment horizontal="left" vertical="center"/>
    </xf>
    <xf numFmtId="0" fontId="12" fillId="3" borderId="11"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hidden="1"/>
    </xf>
    <xf numFmtId="0" fontId="0" fillId="0" borderId="9" xfId="0" applyBorder="1"/>
    <xf numFmtId="0" fontId="12" fillId="2" borderId="17" xfId="0" applyFont="1" applyFill="1" applyBorder="1" applyAlignment="1">
      <alignment horizontal="left" vertical="center"/>
    </xf>
    <xf numFmtId="0" fontId="12" fillId="2" borderId="18" xfId="0" applyFont="1" applyFill="1" applyBorder="1" applyAlignment="1">
      <alignment horizontal="left" vertical="center"/>
    </xf>
    <xf numFmtId="0" fontId="14" fillId="2" borderId="11"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23"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18"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86750"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39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581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20075" y="257175"/>
          <a:ext cx="16573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858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workbookViewId="0">
      <selection sqref="A1:J1"/>
    </sheetView>
  </sheetViews>
  <sheetFormatPr defaultRowHeight="15" x14ac:dyDescent="0.25"/>
  <cols>
    <col min="1" max="1" width="13.42578125" customWidth="1"/>
    <col min="2" max="2" width="18.710937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67</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4</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34</v>
      </c>
      <c r="B10" s="44" t="s">
        <v>33</v>
      </c>
      <c r="C10" s="39">
        <v>77</v>
      </c>
      <c r="D10" s="40">
        <f t="shared" ref="D10:D33" si="0">IF(H10=" "," ",N10)</f>
        <v>92</v>
      </c>
      <c r="E10" s="41">
        <v>229</v>
      </c>
      <c r="F10" s="127" t="s">
        <v>29</v>
      </c>
      <c r="G10" s="128"/>
      <c r="H10" s="43">
        <v>95</v>
      </c>
      <c r="I10" s="12" t="str">
        <f>IF(C10=0," ",IF(H10=0," ",IF(H10="GR",AP10,AL10)))</f>
        <v>YETERLİ</v>
      </c>
      <c r="J10" s="13">
        <f>IF(C10=0," ",IF(H10=0," ",O10))</f>
        <v>3.1413043478260869</v>
      </c>
      <c r="K10" s="14"/>
      <c r="L10" s="14" t="s">
        <v>16</v>
      </c>
      <c r="M10" s="15">
        <f>IF(H10&lt;90,0,IF(H10&lt;=100,4,0))</f>
        <v>4</v>
      </c>
      <c r="N10" s="16">
        <f>IF(H10=" ",C10,(C10+15))</f>
        <v>92</v>
      </c>
      <c r="O10" s="16">
        <f>IF(H10="BAŞARILI",(E10/N10),IF(H10&gt;0,(((AK10*15)+E10)/N10),E10))</f>
        <v>3.1413043478260869</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4</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36</v>
      </c>
      <c r="B11" s="44" t="s">
        <v>35</v>
      </c>
      <c r="C11" s="39">
        <v>77</v>
      </c>
      <c r="D11" s="40">
        <f t="shared" si="0"/>
        <v>92</v>
      </c>
      <c r="E11" s="42">
        <v>172.5</v>
      </c>
      <c r="F11" s="111" t="s">
        <v>29</v>
      </c>
      <c r="G11" s="111"/>
      <c r="H11" s="40">
        <v>95</v>
      </c>
      <c r="I11" s="12" t="str">
        <f t="shared" ref="I11:I33" si="1">IF(C11=0," ",IF(H11=0," ",IF(H11="GR",AP11,AL11)))</f>
        <v>YETERLİ</v>
      </c>
      <c r="J11" s="13">
        <f t="shared" ref="J11:J33" si="2">IF(C11=0," ",IF(H11=0," ",O11))</f>
        <v>2.527173913043478</v>
      </c>
      <c r="K11" s="14"/>
      <c r="L11" s="14" t="s">
        <v>16</v>
      </c>
      <c r="M11" s="15">
        <f t="shared" ref="M11:M33" si="3">IF(H11&lt;90,0,IF(H11&lt;=100,4,0))</f>
        <v>4</v>
      </c>
      <c r="N11" s="16">
        <f t="shared" ref="N11:N33" si="4">IF(H11=" ",C11,(C11+15))</f>
        <v>92</v>
      </c>
      <c r="O11" s="16">
        <f t="shared" ref="O11:O33" si="5">IF(H11="BAŞARILI",(E11/N11),IF(H11&gt;0,(((AK11*15)+E11)/N11),E11))</f>
        <v>2.527173913043478</v>
      </c>
      <c r="P11" s="17">
        <v>3.5</v>
      </c>
      <c r="Q11" s="17" t="s">
        <v>17</v>
      </c>
      <c r="R11" s="18">
        <f t="shared" ref="R11:R33" si="6">IF(H11&lt;85,0,IF(H11&lt;=89,3.5,0))</f>
        <v>0</v>
      </c>
      <c r="S11" s="17">
        <v>3</v>
      </c>
      <c r="T11" s="17" t="s">
        <v>18</v>
      </c>
      <c r="U11" s="18">
        <f t="shared" ref="U11:U33" si="7">IF(H11&lt;80,0,IF(H11&lt;=84,3,0))</f>
        <v>0</v>
      </c>
      <c r="V11" s="17">
        <v>2.5</v>
      </c>
      <c r="W11" s="17" t="s">
        <v>19</v>
      </c>
      <c r="X11" s="18">
        <f t="shared" ref="X11:X33" si="8">IF(H11&lt;75,0,IF(H11&lt;=79,2.5,0))</f>
        <v>0</v>
      </c>
      <c r="Y11" s="17">
        <v>2</v>
      </c>
      <c r="Z11" s="17" t="s">
        <v>20</v>
      </c>
      <c r="AA11" s="18">
        <f t="shared" ref="AA11:AA33" si="9">IF(H11&lt;65,0,IF(H11&lt;=74,2,0))</f>
        <v>0</v>
      </c>
      <c r="AB11" s="17">
        <v>1.5</v>
      </c>
      <c r="AC11" s="17" t="s">
        <v>21</v>
      </c>
      <c r="AD11" s="18">
        <f t="shared" ref="AD11:AD33" si="10">IF(H11&lt;58,0,IF(H11&lt;=64,1.5,0))</f>
        <v>0</v>
      </c>
      <c r="AE11" s="17">
        <v>1</v>
      </c>
      <c r="AF11" s="17" t="s">
        <v>22</v>
      </c>
      <c r="AG11" s="18">
        <f t="shared" ref="AG11:AG33" si="11">IF(H11&lt;50,0,IF(H11&lt;=57,1,0))</f>
        <v>0</v>
      </c>
      <c r="AH11" s="17">
        <v>0</v>
      </c>
      <c r="AI11" s="17" t="s">
        <v>23</v>
      </c>
      <c r="AJ11" s="18">
        <f t="shared" ref="AJ11:AJ33" si="12">IF(H11&lt;0,0,IF(H11&lt;=49,0,0))</f>
        <v>0</v>
      </c>
      <c r="AK11" s="18">
        <f t="shared" ref="AK11:AK33" si="13">SUM(R11,U11,X11,AA11,AD11,AG11,AJ11,M11)</f>
        <v>4</v>
      </c>
      <c r="AL11" s="19" t="str">
        <f t="shared" ref="AL11:AL33" si="14">IF(H11=" "," ",IF(AK11&lt;2,"GİREMEZ(AKTS)",IF(N11&lt;89,"GİREMEZ(AKTS)",IF(O11&gt;=AM11,"YETERLİ","GİREMEZ(ORTALAMA)"))))</f>
        <v>YETERLİ</v>
      </c>
      <c r="AM11" s="18">
        <f t="shared" ref="AM11:AM33" si="15">IF(LEFT(A11,1)="0",2,2.5)</f>
        <v>2.5</v>
      </c>
      <c r="AP11" s="20" t="s">
        <v>24</v>
      </c>
    </row>
    <row r="12" spans="1:51" ht="15.75" x14ac:dyDescent="0.25">
      <c r="A12" s="38" t="s">
        <v>39</v>
      </c>
      <c r="B12" s="44" t="s">
        <v>38</v>
      </c>
      <c r="C12" s="39">
        <v>77</v>
      </c>
      <c r="D12" s="40">
        <f t="shared" si="0"/>
        <v>92</v>
      </c>
      <c r="E12" s="42">
        <v>201</v>
      </c>
      <c r="F12" s="111" t="s">
        <v>29</v>
      </c>
      <c r="G12" s="111"/>
      <c r="H12" s="40">
        <v>80</v>
      </c>
      <c r="I12" s="12" t="str">
        <f t="shared" si="1"/>
        <v>YETERLİ</v>
      </c>
      <c r="J12" s="13">
        <f t="shared" si="2"/>
        <v>2.6739130434782608</v>
      </c>
      <c r="K12" s="14"/>
      <c r="L12" s="14" t="s">
        <v>16</v>
      </c>
      <c r="M12" s="15">
        <f t="shared" si="3"/>
        <v>0</v>
      </c>
      <c r="N12" s="16">
        <f t="shared" si="4"/>
        <v>92</v>
      </c>
      <c r="O12" s="16">
        <f t="shared" si="5"/>
        <v>2.6739130434782608</v>
      </c>
      <c r="P12" s="17">
        <v>3.5</v>
      </c>
      <c r="Q12" s="17" t="s">
        <v>17</v>
      </c>
      <c r="R12" s="18">
        <f t="shared" si="6"/>
        <v>0</v>
      </c>
      <c r="S12" s="17">
        <v>3</v>
      </c>
      <c r="T12" s="17" t="s">
        <v>18</v>
      </c>
      <c r="U12" s="18">
        <f t="shared" si="7"/>
        <v>3</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3</v>
      </c>
      <c r="AL12" s="19" t="str">
        <f t="shared" si="14"/>
        <v>YETERLİ</v>
      </c>
      <c r="AM12" s="18">
        <f t="shared" si="15"/>
        <v>2.5</v>
      </c>
      <c r="AP12" s="20" t="s">
        <v>24</v>
      </c>
    </row>
    <row r="13" spans="1:51" ht="15.75" x14ac:dyDescent="0.25">
      <c r="A13" s="38" t="s">
        <v>41</v>
      </c>
      <c r="B13" s="44" t="s">
        <v>40</v>
      </c>
      <c r="C13" s="39">
        <v>77</v>
      </c>
      <c r="D13" s="40">
        <f t="shared" si="0"/>
        <v>92</v>
      </c>
      <c r="E13" s="42">
        <v>195</v>
      </c>
      <c r="F13" s="111" t="s">
        <v>29</v>
      </c>
      <c r="G13" s="111"/>
      <c r="H13" s="40">
        <v>90</v>
      </c>
      <c r="I13" s="12" t="str">
        <f t="shared" si="1"/>
        <v>YETERLİ</v>
      </c>
      <c r="J13" s="13">
        <f t="shared" si="2"/>
        <v>2.7717391304347827</v>
      </c>
      <c r="K13" s="14"/>
      <c r="L13" s="14" t="s">
        <v>16</v>
      </c>
      <c r="M13" s="15">
        <f t="shared" si="3"/>
        <v>4</v>
      </c>
      <c r="N13" s="16">
        <f t="shared" si="4"/>
        <v>92</v>
      </c>
      <c r="O13" s="16">
        <f t="shared" si="5"/>
        <v>2.7717391304347827</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4</v>
      </c>
      <c r="AL13" s="19" t="str">
        <f t="shared" si="14"/>
        <v>YETERLİ</v>
      </c>
      <c r="AM13" s="18">
        <f t="shared" si="15"/>
        <v>2.5</v>
      </c>
      <c r="AP13" s="20" t="s">
        <v>24</v>
      </c>
    </row>
    <row r="14" spans="1:51" ht="15.75" x14ac:dyDescent="0.25">
      <c r="A14" s="79" t="s">
        <v>43</v>
      </c>
      <c r="B14" s="80" t="s">
        <v>42</v>
      </c>
      <c r="C14" s="81">
        <v>69</v>
      </c>
      <c r="D14" s="82">
        <f t="shared" si="0"/>
        <v>84</v>
      </c>
      <c r="E14" s="83">
        <v>141.5</v>
      </c>
      <c r="F14" s="112" t="s">
        <v>30</v>
      </c>
      <c r="G14" s="112"/>
      <c r="H14" s="82">
        <v>80</v>
      </c>
      <c r="I14" s="86" t="s">
        <v>60</v>
      </c>
      <c r="J14" s="85">
        <f t="shared" si="2"/>
        <v>2.2202380952380953</v>
      </c>
      <c r="K14" s="14"/>
      <c r="L14" s="14" t="s">
        <v>16</v>
      </c>
      <c r="M14" s="15">
        <f t="shared" si="3"/>
        <v>0</v>
      </c>
      <c r="N14" s="16">
        <f t="shared" si="4"/>
        <v>84</v>
      </c>
      <c r="O14" s="16">
        <f t="shared" si="5"/>
        <v>2.2202380952380953</v>
      </c>
      <c r="P14" s="17">
        <v>3.5</v>
      </c>
      <c r="Q14" s="17" t="s">
        <v>17</v>
      </c>
      <c r="R14" s="18">
        <f t="shared" si="6"/>
        <v>0</v>
      </c>
      <c r="S14" s="17">
        <v>3</v>
      </c>
      <c r="T14" s="17" t="s">
        <v>18</v>
      </c>
      <c r="U14" s="18">
        <f t="shared" si="7"/>
        <v>3</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3</v>
      </c>
      <c r="AL14" s="19" t="str">
        <f t="shared" si="14"/>
        <v>GİREMEZ(AKTS)</v>
      </c>
      <c r="AM14" s="18">
        <f t="shared" si="15"/>
        <v>2.5</v>
      </c>
      <c r="AP14" s="20" t="s">
        <v>24</v>
      </c>
    </row>
    <row r="15" spans="1:51" ht="15.75" x14ac:dyDescent="0.25">
      <c r="A15" s="79" t="s">
        <v>45</v>
      </c>
      <c r="B15" s="80" t="s">
        <v>44</v>
      </c>
      <c r="C15" s="81">
        <v>84</v>
      </c>
      <c r="D15" s="82">
        <f t="shared" si="0"/>
        <v>99</v>
      </c>
      <c r="E15" s="83">
        <v>186</v>
      </c>
      <c r="F15" s="112" t="s">
        <v>30</v>
      </c>
      <c r="G15" s="112"/>
      <c r="H15" s="82" t="s">
        <v>258</v>
      </c>
      <c r="I15" s="86" t="str">
        <f t="shared" si="1"/>
        <v>GİRMEDİ</v>
      </c>
      <c r="J15" s="85">
        <f t="shared" si="2"/>
        <v>1.8787878787878789</v>
      </c>
      <c r="K15" s="14"/>
      <c r="L15" s="14" t="s">
        <v>16</v>
      </c>
      <c r="M15" s="15">
        <f t="shared" si="3"/>
        <v>0</v>
      </c>
      <c r="N15" s="16">
        <f t="shared" si="4"/>
        <v>99</v>
      </c>
      <c r="O15" s="16">
        <f t="shared" si="5"/>
        <v>1.8787878787878789</v>
      </c>
      <c r="P15" s="17">
        <v>3.5</v>
      </c>
      <c r="Q15" s="17" t="s">
        <v>17</v>
      </c>
      <c r="R15" s="18">
        <f t="shared" si="6"/>
        <v>0</v>
      </c>
      <c r="S15" s="17">
        <v>3</v>
      </c>
      <c r="T15" s="17" t="s">
        <v>18</v>
      </c>
      <c r="U15" s="18">
        <f t="shared" si="7"/>
        <v>0</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0</v>
      </c>
      <c r="AL15" s="19" t="str">
        <f t="shared" si="14"/>
        <v>GİREMEZ(AKTS)</v>
      </c>
      <c r="AM15" s="18">
        <f t="shared" si="15"/>
        <v>2.5</v>
      </c>
      <c r="AP15" s="20" t="s">
        <v>24</v>
      </c>
    </row>
    <row r="16" spans="1:51" ht="15.75" x14ac:dyDescent="0.25">
      <c r="A16" s="38" t="s">
        <v>47</v>
      </c>
      <c r="B16" s="44" t="s">
        <v>46</v>
      </c>
      <c r="C16" s="39">
        <v>77</v>
      </c>
      <c r="D16" s="40">
        <f t="shared" si="0"/>
        <v>92</v>
      </c>
      <c r="E16" s="42">
        <v>188</v>
      </c>
      <c r="F16" s="111" t="s">
        <v>30</v>
      </c>
      <c r="G16" s="111"/>
      <c r="H16" s="40">
        <v>85</v>
      </c>
      <c r="I16" s="12" t="str">
        <f t="shared" si="1"/>
        <v>YETERLİ</v>
      </c>
      <c r="J16" s="13">
        <f t="shared" si="2"/>
        <v>2.6141304347826089</v>
      </c>
      <c r="K16" s="14"/>
      <c r="L16" s="14" t="s">
        <v>16</v>
      </c>
      <c r="M16" s="15">
        <f t="shared" si="3"/>
        <v>0</v>
      </c>
      <c r="N16" s="16">
        <f t="shared" si="4"/>
        <v>92</v>
      </c>
      <c r="O16" s="16">
        <f t="shared" si="5"/>
        <v>2.6141304347826089</v>
      </c>
      <c r="P16" s="17">
        <v>3.5</v>
      </c>
      <c r="Q16" s="17" t="s">
        <v>17</v>
      </c>
      <c r="R16" s="18">
        <f t="shared" si="6"/>
        <v>3.5</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3.5</v>
      </c>
      <c r="AL16" s="19" t="str">
        <f t="shared" si="14"/>
        <v>YETERLİ</v>
      </c>
      <c r="AM16" s="18">
        <f t="shared" si="15"/>
        <v>2.5</v>
      </c>
      <c r="AP16" s="20" t="s">
        <v>24</v>
      </c>
    </row>
    <row r="17" spans="1:42" ht="15.75" x14ac:dyDescent="0.25">
      <c r="A17" s="38" t="s">
        <v>49</v>
      </c>
      <c r="B17" s="44" t="s">
        <v>48</v>
      </c>
      <c r="C17" s="39">
        <v>77</v>
      </c>
      <c r="D17" s="40">
        <f t="shared" si="0"/>
        <v>92</v>
      </c>
      <c r="E17" s="42">
        <v>177.5</v>
      </c>
      <c r="F17" s="111" t="s">
        <v>30</v>
      </c>
      <c r="G17" s="111"/>
      <c r="H17" s="40">
        <v>90</v>
      </c>
      <c r="I17" s="12" t="str">
        <f t="shared" si="1"/>
        <v>YETERLİ</v>
      </c>
      <c r="J17" s="13">
        <f t="shared" si="2"/>
        <v>2.5815217391304346</v>
      </c>
      <c r="K17" s="14"/>
      <c r="L17" s="14" t="s">
        <v>16</v>
      </c>
      <c r="M17" s="15">
        <f t="shared" si="3"/>
        <v>4</v>
      </c>
      <c r="N17" s="16">
        <f t="shared" si="4"/>
        <v>92</v>
      </c>
      <c r="O17" s="16">
        <f t="shared" si="5"/>
        <v>2.5815217391304346</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4</v>
      </c>
      <c r="AL17" s="19" t="str">
        <f t="shared" si="14"/>
        <v>YETERLİ</v>
      </c>
      <c r="AM17" s="18">
        <f t="shared" si="15"/>
        <v>2.5</v>
      </c>
      <c r="AP17" s="20" t="s">
        <v>24</v>
      </c>
    </row>
    <row r="18" spans="1:42" ht="15.75" x14ac:dyDescent="0.25">
      <c r="A18" s="38" t="s">
        <v>51</v>
      </c>
      <c r="B18" s="44" t="s">
        <v>50</v>
      </c>
      <c r="C18" s="39">
        <v>91</v>
      </c>
      <c r="D18" s="40">
        <f t="shared" si="0"/>
        <v>106</v>
      </c>
      <c r="E18" s="42">
        <v>232</v>
      </c>
      <c r="F18" s="111" t="s">
        <v>30</v>
      </c>
      <c r="G18" s="111"/>
      <c r="H18" s="40">
        <v>90</v>
      </c>
      <c r="I18" s="12" t="str">
        <f t="shared" si="1"/>
        <v>YETERLİ</v>
      </c>
      <c r="J18" s="13">
        <f t="shared" si="2"/>
        <v>2.7547169811320753</v>
      </c>
      <c r="K18" s="14"/>
      <c r="L18" s="14" t="s">
        <v>16</v>
      </c>
      <c r="M18" s="15">
        <f t="shared" si="3"/>
        <v>4</v>
      </c>
      <c r="N18" s="16">
        <f t="shared" si="4"/>
        <v>106</v>
      </c>
      <c r="O18" s="16">
        <f t="shared" si="5"/>
        <v>2.7547169811320753</v>
      </c>
      <c r="P18" s="17">
        <v>3.5</v>
      </c>
      <c r="Q18" s="17" t="s">
        <v>17</v>
      </c>
      <c r="R18" s="18">
        <f t="shared" si="6"/>
        <v>0</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4</v>
      </c>
      <c r="AL18" s="19" t="str">
        <f t="shared" si="14"/>
        <v>YETERLİ</v>
      </c>
      <c r="AM18" s="18">
        <f t="shared" si="15"/>
        <v>2.5</v>
      </c>
      <c r="AP18" s="20" t="s">
        <v>24</v>
      </c>
    </row>
    <row r="19" spans="1:42" ht="15.75" x14ac:dyDescent="0.25">
      <c r="A19" s="79" t="s">
        <v>53</v>
      </c>
      <c r="B19" s="84" t="s">
        <v>52</v>
      </c>
      <c r="C19" s="81">
        <v>76</v>
      </c>
      <c r="D19" s="82">
        <f t="shared" si="0"/>
        <v>91</v>
      </c>
      <c r="E19" s="83">
        <v>189</v>
      </c>
      <c r="F19" s="112" t="s">
        <v>31</v>
      </c>
      <c r="G19" s="112"/>
      <c r="H19" s="82">
        <v>90</v>
      </c>
      <c r="I19" s="86" t="s">
        <v>60</v>
      </c>
      <c r="J19" s="85">
        <f t="shared" si="2"/>
        <v>2.7362637362637363</v>
      </c>
      <c r="K19" s="14"/>
      <c r="L19" s="14" t="s">
        <v>16</v>
      </c>
      <c r="M19" s="15">
        <f t="shared" si="3"/>
        <v>4</v>
      </c>
      <c r="N19" s="16">
        <f t="shared" si="4"/>
        <v>91</v>
      </c>
      <c r="O19" s="16">
        <f t="shared" si="5"/>
        <v>2.7362637362637363</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4</v>
      </c>
      <c r="AL19" s="19" t="str">
        <f t="shared" si="14"/>
        <v>YETERLİ</v>
      </c>
      <c r="AM19" s="18">
        <f t="shared" si="15"/>
        <v>2.5</v>
      </c>
      <c r="AP19" s="20" t="s">
        <v>24</v>
      </c>
    </row>
    <row r="20" spans="1:42" ht="15.75" x14ac:dyDescent="0.25">
      <c r="A20" s="38" t="s">
        <v>54</v>
      </c>
      <c r="B20" s="44" t="s">
        <v>55</v>
      </c>
      <c r="C20" s="39">
        <v>77</v>
      </c>
      <c r="D20" s="40">
        <f t="shared" si="0"/>
        <v>92</v>
      </c>
      <c r="E20" s="42">
        <v>174</v>
      </c>
      <c r="F20" s="111" t="s">
        <v>31</v>
      </c>
      <c r="G20" s="111"/>
      <c r="H20" s="40">
        <v>90</v>
      </c>
      <c r="I20" s="12" t="str">
        <f t="shared" si="1"/>
        <v>YETERLİ</v>
      </c>
      <c r="J20" s="13">
        <f t="shared" si="2"/>
        <v>2.5434782608695654</v>
      </c>
      <c r="K20" s="14"/>
      <c r="L20" s="14" t="s">
        <v>16</v>
      </c>
      <c r="M20" s="15">
        <f t="shared" si="3"/>
        <v>4</v>
      </c>
      <c r="N20" s="16">
        <f t="shared" si="4"/>
        <v>92</v>
      </c>
      <c r="O20" s="16">
        <f t="shared" si="5"/>
        <v>2.5434782608695654</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4</v>
      </c>
      <c r="AL20" s="19" t="str">
        <f t="shared" si="14"/>
        <v>YETERLİ</v>
      </c>
      <c r="AM20" s="18">
        <f t="shared" si="15"/>
        <v>2.5</v>
      </c>
      <c r="AP20" s="20" t="s">
        <v>24</v>
      </c>
    </row>
    <row r="21" spans="1:42" ht="15.75" x14ac:dyDescent="0.25">
      <c r="A21" s="38" t="s">
        <v>57</v>
      </c>
      <c r="B21" s="44" t="s">
        <v>56</v>
      </c>
      <c r="C21" s="39">
        <v>77</v>
      </c>
      <c r="D21" s="40">
        <f t="shared" si="0"/>
        <v>92</v>
      </c>
      <c r="E21" s="42">
        <v>215.5</v>
      </c>
      <c r="F21" s="111" t="s">
        <v>31</v>
      </c>
      <c r="G21" s="111"/>
      <c r="H21" s="40">
        <v>90</v>
      </c>
      <c r="I21" s="12" t="str">
        <f t="shared" si="1"/>
        <v>YETERLİ</v>
      </c>
      <c r="J21" s="13">
        <f t="shared" si="2"/>
        <v>2.9945652173913042</v>
      </c>
      <c r="K21" s="14"/>
      <c r="L21" s="14" t="s">
        <v>16</v>
      </c>
      <c r="M21" s="15">
        <f t="shared" si="3"/>
        <v>4</v>
      </c>
      <c r="N21" s="16">
        <f t="shared" si="4"/>
        <v>92</v>
      </c>
      <c r="O21" s="16">
        <f t="shared" si="5"/>
        <v>2.9945652173913042</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4</v>
      </c>
      <c r="AL21" s="19" t="str">
        <f t="shared" si="14"/>
        <v>YETERLİ</v>
      </c>
      <c r="AM21" s="18">
        <f t="shared" si="15"/>
        <v>2.5</v>
      </c>
      <c r="AP21" s="20" t="s">
        <v>24</v>
      </c>
    </row>
    <row r="22" spans="1:42" ht="15.75" x14ac:dyDescent="0.25">
      <c r="A22" s="79" t="s">
        <v>59</v>
      </c>
      <c r="B22" s="80" t="s">
        <v>58</v>
      </c>
      <c r="C22" s="81">
        <v>70</v>
      </c>
      <c r="D22" s="82">
        <f t="shared" si="0"/>
        <v>85</v>
      </c>
      <c r="E22" s="83">
        <v>160</v>
      </c>
      <c r="F22" s="112" t="s">
        <v>31</v>
      </c>
      <c r="G22" s="112"/>
      <c r="H22" s="82">
        <v>90</v>
      </c>
      <c r="I22" s="86" t="s">
        <v>60</v>
      </c>
      <c r="J22" s="85">
        <f t="shared" si="2"/>
        <v>2.5882352941176472</v>
      </c>
      <c r="K22" s="14"/>
      <c r="L22" s="14" t="s">
        <v>16</v>
      </c>
      <c r="M22" s="15">
        <f t="shared" si="3"/>
        <v>4</v>
      </c>
      <c r="N22" s="16">
        <f t="shared" si="4"/>
        <v>85</v>
      </c>
      <c r="O22" s="16">
        <f t="shared" si="5"/>
        <v>2.5882352941176472</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4</v>
      </c>
      <c r="AL22" s="19" t="str">
        <f t="shared" si="14"/>
        <v>GİREMEZ(AKTS)</v>
      </c>
      <c r="AM22" s="18">
        <f t="shared" si="15"/>
        <v>2.5</v>
      </c>
      <c r="AP22" s="20" t="s">
        <v>24</v>
      </c>
    </row>
    <row r="23" spans="1:42" ht="15.75" x14ac:dyDescent="0.25">
      <c r="A23" s="38" t="s">
        <v>62</v>
      </c>
      <c r="B23" s="44" t="s">
        <v>61</v>
      </c>
      <c r="C23" s="39">
        <v>78</v>
      </c>
      <c r="D23" s="40">
        <f t="shared" si="0"/>
        <v>93</v>
      </c>
      <c r="E23" s="42">
        <v>198</v>
      </c>
      <c r="F23" s="111" t="s">
        <v>31</v>
      </c>
      <c r="G23" s="111"/>
      <c r="H23" s="40">
        <v>80</v>
      </c>
      <c r="I23" s="12" t="s">
        <v>259</v>
      </c>
      <c r="J23" s="13">
        <f t="shared" si="2"/>
        <v>2.6129032258064515</v>
      </c>
      <c r="K23" s="14"/>
      <c r="L23" s="14" t="s">
        <v>16</v>
      </c>
      <c r="M23" s="15">
        <f t="shared" si="3"/>
        <v>0</v>
      </c>
      <c r="N23" s="16">
        <f t="shared" si="4"/>
        <v>93</v>
      </c>
      <c r="O23" s="16">
        <f t="shared" si="5"/>
        <v>2.6129032258064515</v>
      </c>
      <c r="P23" s="17">
        <v>3.5</v>
      </c>
      <c r="Q23" s="17" t="s">
        <v>17</v>
      </c>
      <c r="R23" s="18">
        <f t="shared" si="6"/>
        <v>0</v>
      </c>
      <c r="S23" s="17">
        <v>3</v>
      </c>
      <c r="T23" s="17" t="s">
        <v>18</v>
      </c>
      <c r="U23" s="18">
        <f t="shared" si="7"/>
        <v>3</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3</v>
      </c>
      <c r="AL23" s="19" t="str">
        <f t="shared" si="14"/>
        <v>YETERLİ</v>
      </c>
      <c r="AM23" s="18">
        <f t="shared" si="15"/>
        <v>2.5</v>
      </c>
      <c r="AP23" s="20" t="s">
        <v>24</v>
      </c>
    </row>
    <row r="24" spans="1:42" ht="15.75" x14ac:dyDescent="0.25">
      <c r="A24" s="38" t="s">
        <v>15</v>
      </c>
      <c r="B24" s="44" t="s">
        <v>15</v>
      </c>
      <c r="C24" s="39"/>
      <c r="D24" s="40" t="str">
        <f t="shared" si="0"/>
        <v xml:space="preserve"> </v>
      </c>
      <c r="E24" s="42"/>
      <c r="F24" s="111"/>
      <c r="G24" s="111"/>
      <c r="H24" s="40"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38" t="s">
        <v>15</v>
      </c>
      <c r="B25" s="44" t="s">
        <v>15</v>
      </c>
      <c r="C25" s="39"/>
      <c r="D25" s="40" t="str">
        <f t="shared" si="0"/>
        <v xml:space="preserve"> </v>
      </c>
      <c r="E25" s="42"/>
      <c r="F25" s="111"/>
      <c r="G25" s="111"/>
      <c r="H25" s="40" t="s">
        <v>15</v>
      </c>
      <c r="I25" s="12" t="str">
        <f t="shared" si="1"/>
        <v xml:space="preserve"> </v>
      </c>
      <c r="J25" s="13" t="str">
        <f t="shared" si="2"/>
        <v xml:space="preserve"> </v>
      </c>
      <c r="K25" s="14"/>
      <c r="L25" s="14" t="s">
        <v>16</v>
      </c>
      <c r="M25" s="15">
        <f t="shared" si="3"/>
        <v>0</v>
      </c>
      <c r="N25" s="16">
        <v>15</v>
      </c>
      <c r="O25" s="16">
        <f t="shared" si="5"/>
        <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38" t="s">
        <v>15</v>
      </c>
      <c r="B26" s="44" t="s">
        <v>15</v>
      </c>
      <c r="C26" s="39"/>
      <c r="D26" s="40" t="str">
        <f t="shared" si="0"/>
        <v xml:space="preserve"> </v>
      </c>
      <c r="E26" s="42"/>
      <c r="F26" s="107"/>
      <c r="G26" s="107"/>
      <c r="H26" s="40"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5.75" x14ac:dyDescent="0.25">
      <c r="A27" s="8" t="s">
        <v>15</v>
      </c>
      <c r="B27" s="45" t="s">
        <v>15</v>
      </c>
      <c r="C27" s="10"/>
      <c r="D27" s="11" t="str">
        <f t="shared" si="0"/>
        <v xml:space="preserve"> </v>
      </c>
      <c r="E27" s="35"/>
      <c r="F27" s="107"/>
      <c r="G27" s="107"/>
      <c r="H27" s="40"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ht="15.75" x14ac:dyDescent="0.25">
      <c r="A28" s="8" t="s">
        <v>15</v>
      </c>
      <c r="B28" s="45" t="s">
        <v>15</v>
      </c>
      <c r="C28" s="10"/>
      <c r="D28" s="11" t="str">
        <f t="shared" si="0"/>
        <v xml:space="preserve"> </v>
      </c>
      <c r="E28" s="35"/>
      <c r="F28" s="107"/>
      <c r="G28" s="107"/>
      <c r="H28" s="11" t="s">
        <v>15</v>
      </c>
      <c r="I28" s="12" t="str">
        <f t="shared" si="1"/>
        <v xml:space="preserve"> </v>
      </c>
      <c r="J28" s="13" t="str">
        <f t="shared" si="2"/>
        <v xml:space="preserve"> </v>
      </c>
      <c r="K28" s="14"/>
      <c r="L28" s="14" t="s">
        <v>16</v>
      </c>
      <c r="M28" s="15">
        <f t="shared" si="3"/>
        <v>0</v>
      </c>
      <c r="N28" s="16">
        <f t="shared" si="4"/>
        <v>0</v>
      </c>
      <c r="O28" s="16" t="e">
        <f t="shared" si="5"/>
        <v>#DIV/0!</v>
      </c>
      <c r="P28" s="17">
        <v>3.5</v>
      </c>
      <c r="Q28" s="17" t="s">
        <v>17</v>
      </c>
      <c r="R28" s="18">
        <f t="shared" si="6"/>
        <v>0</v>
      </c>
      <c r="S28" s="17">
        <v>3</v>
      </c>
      <c r="T28" s="17" t="s">
        <v>18</v>
      </c>
      <c r="U28" s="18">
        <f t="shared" si="7"/>
        <v>0</v>
      </c>
      <c r="V28" s="17">
        <v>2.5</v>
      </c>
      <c r="W28" s="17" t="s">
        <v>19</v>
      </c>
      <c r="X28" s="18">
        <f t="shared" si="8"/>
        <v>0</v>
      </c>
      <c r="Y28" s="17">
        <v>2</v>
      </c>
      <c r="Z28" s="17" t="s">
        <v>20</v>
      </c>
      <c r="AA28" s="18">
        <f t="shared" si="9"/>
        <v>0</v>
      </c>
      <c r="AB28" s="17">
        <v>1.5</v>
      </c>
      <c r="AC28" s="17" t="s">
        <v>21</v>
      </c>
      <c r="AD28" s="18">
        <f t="shared" si="10"/>
        <v>0</v>
      </c>
      <c r="AE28" s="17">
        <v>1</v>
      </c>
      <c r="AF28" s="17" t="s">
        <v>22</v>
      </c>
      <c r="AG28" s="18">
        <f t="shared" si="11"/>
        <v>0</v>
      </c>
      <c r="AH28" s="17">
        <v>0</v>
      </c>
      <c r="AI28" s="17" t="s">
        <v>23</v>
      </c>
      <c r="AJ28" s="18">
        <f t="shared" si="12"/>
        <v>0</v>
      </c>
      <c r="AK28" s="18">
        <f t="shared" si="13"/>
        <v>0</v>
      </c>
      <c r="AL28" s="19" t="str">
        <f t="shared" si="14"/>
        <v xml:space="preserve"> </v>
      </c>
      <c r="AM28" s="18">
        <f t="shared" si="15"/>
        <v>2.5</v>
      </c>
      <c r="AP28" s="20" t="s">
        <v>24</v>
      </c>
    </row>
    <row r="29" spans="1:42" ht="15.75" x14ac:dyDescent="0.25">
      <c r="A29" s="8" t="s">
        <v>15</v>
      </c>
      <c r="B29" s="45" t="s">
        <v>15</v>
      </c>
      <c r="C29" s="10"/>
      <c r="D29" s="11" t="str">
        <f t="shared" si="0"/>
        <v xml:space="preserve"> </v>
      </c>
      <c r="E29" s="35"/>
      <c r="F29" s="107"/>
      <c r="G29" s="107"/>
      <c r="H29" s="11" t="s">
        <v>15</v>
      </c>
      <c r="I29" s="12" t="str">
        <f t="shared" si="1"/>
        <v xml:space="preserve"> </v>
      </c>
      <c r="J29" s="13" t="str">
        <f t="shared" si="2"/>
        <v xml:space="preserve"> </v>
      </c>
      <c r="K29" s="14"/>
      <c r="L29" s="14" t="s">
        <v>16</v>
      </c>
      <c r="M29" s="15">
        <f t="shared" si="3"/>
        <v>0</v>
      </c>
      <c r="N29" s="16">
        <f t="shared" si="4"/>
        <v>0</v>
      </c>
      <c r="O29" s="16" t="e">
        <f t="shared" si="5"/>
        <v>#DIV/0!</v>
      </c>
      <c r="P29" s="17">
        <v>3.5</v>
      </c>
      <c r="Q29" s="17" t="s">
        <v>17</v>
      </c>
      <c r="R29" s="18">
        <f t="shared" si="6"/>
        <v>0</v>
      </c>
      <c r="S29" s="17">
        <v>3</v>
      </c>
      <c r="T29" s="17" t="s">
        <v>18</v>
      </c>
      <c r="U29" s="18">
        <f t="shared" si="7"/>
        <v>0</v>
      </c>
      <c r="V29" s="17">
        <v>2.5</v>
      </c>
      <c r="W29" s="17" t="s">
        <v>19</v>
      </c>
      <c r="X29" s="18">
        <f t="shared" si="8"/>
        <v>0</v>
      </c>
      <c r="Y29" s="17">
        <v>2</v>
      </c>
      <c r="Z29" s="17" t="s">
        <v>20</v>
      </c>
      <c r="AA29" s="18">
        <f t="shared" si="9"/>
        <v>0</v>
      </c>
      <c r="AB29" s="17">
        <v>1.5</v>
      </c>
      <c r="AC29" s="17" t="s">
        <v>21</v>
      </c>
      <c r="AD29" s="18">
        <f t="shared" si="10"/>
        <v>0</v>
      </c>
      <c r="AE29" s="17">
        <v>1</v>
      </c>
      <c r="AF29" s="17" t="s">
        <v>22</v>
      </c>
      <c r="AG29" s="18">
        <f t="shared" si="11"/>
        <v>0</v>
      </c>
      <c r="AH29" s="17">
        <v>0</v>
      </c>
      <c r="AI29" s="17" t="s">
        <v>23</v>
      </c>
      <c r="AJ29" s="18">
        <f t="shared" si="12"/>
        <v>0</v>
      </c>
      <c r="AK29" s="18">
        <f t="shared" si="13"/>
        <v>0</v>
      </c>
      <c r="AL29" s="19" t="str">
        <f t="shared" si="14"/>
        <v xml:space="preserve"> </v>
      </c>
      <c r="AM29" s="18">
        <f t="shared" si="15"/>
        <v>2.5</v>
      </c>
      <c r="AP29" s="20" t="s">
        <v>24</v>
      </c>
    </row>
    <row r="30" spans="1:42" ht="15.75" x14ac:dyDescent="0.25">
      <c r="A30" s="8" t="s">
        <v>15</v>
      </c>
      <c r="B30" s="9" t="s">
        <v>15</v>
      </c>
      <c r="C30" s="10"/>
      <c r="D30" s="11" t="str">
        <f t="shared" si="0"/>
        <v xml:space="preserve"> </v>
      </c>
      <c r="E30" s="35"/>
      <c r="F30" s="107"/>
      <c r="G30" s="107"/>
      <c r="H30" s="11" t="s">
        <v>15</v>
      </c>
      <c r="I30" s="12" t="str">
        <f t="shared" si="1"/>
        <v xml:space="preserve"> </v>
      </c>
      <c r="J30" s="13" t="str">
        <f t="shared" si="2"/>
        <v xml:space="preserve"> </v>
      </c>
      <c r="K30" s="14"/>
      <c r="L30" s="14" t="s">
        <v>16</v>
      </c>
      <c r="M30" s="15">
        <f t="shared" si="3"/>
        <v>0</v>
      </c>
      <c r="N30" s="16">
        <f t="shared" si="4"/>
        <v>0</v>
      </c>
      <c r="O30" s="16" t="e">
        <f t="shared" si="5"/>
        <v>#DIV/0!</v>
      </c>
      <c r="P30" s="17">
        <v>3.5</v>
      </c>
      <c r="Q30" s="17" t="s">
        <v>17</v>
      </c>
      <c r="R30" s="18">
        <f t="shared" si="6"/>
        <v>0</v>
      </c>
      <c r="S30" s="17">
        <v>3</v>
      </c>
      <c r="T30" s="17" t="s">
        <v>18</v>
      </c>
      <c r="U30" s="18">
        <f t="shared" si="7"/>
        <v>0</v>
      </c>
      <c r="V30" s="17">
        <v>2.5</v>
      </c>
      <c r="W30" s="17" t="s">
        <v>19</v>
      </c>
      <c r="X30" s="18">
        <f t="shared" si="8"/>
        <v>0</v>
      </c>
      <c r="Y30" s="17">
        <v>2</v>
      </c>
      <c r="Z30" s="17" t="s">
        <v>20</v>
      </c>
      <c r="AA30" s="18">
        <f t="shared" si="9"/>
        <v>0</v>
      </c>
      <c r="AB30" s="17">
        <v>1.5</v>
      </c>
      <c r="AC30" s="17" t="s">
        <v>21</v>
      </c>
      <c r="AD30" s="18">
        <f t="shared" si="10"/>
        <v>0</v>
      </c>
      <c r="AE30" s="17">
        <v>1</v>
      </c>
      <c r="AF30" s="17" t="s">
        <v>22</v>
      </c>
      <c r="AG30" s="18">
        <f t="shared" si="11"/>
        <v>0</v>
      </c>
      <c r="AH30" s="17">
        <v>0</v>
      </c>
      <c r="AI30" s="17" t="s">
        <v>23</v>
      </c>
      <c r="AJ30" s="18">
        <f t="shared" si="12"/>
        <v>0</v>
      </c>
      <c r="AK30" s="18">
        <f t="shared" si="13"/>
        <v>0</v>
      </c>
      <c r="AL30" s="19" t="str">
        <f t="shared" si="14"/>
        <v xml:space="preserve"> </v>
      </c>
      <c r="AM30" s="18">
        <f t="shared" si="15"/>
        <v>2.5</v>
      </c>
      <c r="AP30" s="20" t="s">
        <v>24</v>
      </c>
    </row>
    <row r="31" spans="1:42" ht="15.75" x14ac:dyDescent="0.25">
      <c r="A31" s="8" t="s">
        <v>15</v>
      </c>
      <c r="B31" s="9" t="s">
        <v>15</v>
      </c>
      <c r="C31" s="10"/>
      <c r="D31" s="11" t="str">
        <f t="shared" si="0"/>
        <v xml:space="preserve"> </v>
      </c>
      <c r="E31" s="35"/>
      <c r="F31" s="107"/>
      <c r="G31" s="107"/>
      <c r="H31" s="11" t="s">
        <v>15</v>
      </c>
      <c r="I31" s="12" t="str">
        <f t="shared" si="1"/>
        <v xml:space="preserve"> </v>
      </c>
      <c r="J31" s="13" t="str">
        <f t="shared" si="2"/>
        <v xml:space="preserve"> </v>
      </c>
      <c r="K31" s="14"/>
      <c r="L31" s="14" t="s">
        <v>16</v>
      </c>
      <c r="M31" s="15">
        <f t="shared" si="3"/>
        <v>0</v>
      </c>
      <c r="N31" s="16">
        <f t="shared" si="4"/>
        <v>0</v>
      </c>
      <c r="O31" s="16" t="e">
        <f t="shared" si="5"/>
        <v>#DIV/0!</v>
      </c>
      <c r="P31" s="17">
        <v>3.5</v>
      </c>
      <c r="Q31" s="17" t="s">
        <v>17</v>
      </c>
      <c r="R31" s="18">
        <f t="shared" si="6"/>
        <v>0</v>
      </c>
      <c r="S31" s="17">
        <v>3</v>
      </c>
      <c r="T31" s="17" t="s">
        <v>18</v>
      </c>
      <c r="U31" s="18">
        <f t="shared" si="7"/>
        <v>0</v>
      </c>
      <c r="V31" s="17">
        <v>2.5</v>
      </c>
      <c r="W31" s="17" t="s">
        <v>19</v>
      </c>
      <c r="X31" s="18">
        <f t="shared" si="8"/>
        <v>0</v>
      </c>
      <c r="Y31" s="17">
        <v>2</v>
      </c>
      <c r="Z31" s="17" t="s">
        <v>20</v>
      </c>
      <c r="AA31" s="18">
        <f t="shared" si="9"/>
        <v>0</v>
      </c>
      <c r="AB31" s="17">
        <v>1.5</v>
      </c>
      <c r="AC31" s="17" t="s">
        <v>21</v>
      </c>
      <c r="AD31" s="18">
        <f t="shared" si="10"/>
        <v>0</v>
      </c>
      <c r="AE31" s="17">
        <v>1</v>
      </c>
      <c r="AF31" s="17" t="s">
        <v>22</v>
      </c>
      <c r="AG31" s="18">
        <f t="shared" si="11"/>
        <v>0</v>
      </c>
      <c r="AH31" s="17">
        <v>0</v>
      </c>
      <c r="AI31" s="17" t="s">
        <v>23</v>
      </c>
      <c r="AJ31" s="18">
        <f t="shared" si="12"/>
        <v>0</v>
      </c>
      <c r="AK31" s="18">
        <f t="shared" si="13"/>
        <v>0</v>
      </c>
      <c r="AL31" s="19" t="str">
        <f t="shared" si="14"/>
        <v xml:space="preserve"> </v>
      </c>
      <c r="AM31" s="18">
        <f t="shared" si="15"/>
        <v>2.5</v>
      </c>
      <c r="AP31" s="20" t="s">
        <v>24</v>
      </c>
    </row>
    <row r="32" spans="1:42" ht="15.75" x14ac:dyDescent="0.25">
      <c r="A32" s="8" t="s">
        <v>15</v>
      </c>
      <c r="B32" s="9" t="s">
        <v>15</v>
      </c>
      <c r="C32" s="10"/>
      <c r="D32" s="11" t="str">
        <f t="shared" si="0"/>
        <v xml:space="preserve"> </v>
      </c>
      <c r="E32" s="35"/>
      <c r="F32" s="107"/>
      <c r="G32" s="107"/>
      <c r="H32" s="11" t="s">
        <v>15</v>
      </c>
      <c r="I32" s="12" t="str">
        <f t="shared" si="1"/>
        <v xml:space="preserve"> </v>
      </c>
      <c r="J32" s="13" t="str">
        <f t="shared" si="2"/>
        <v xml:space="preserve"> </v>
      </c>
      <c r="K32" s="14"/>
      <c r="L32" s="14" t="s">
        <v>16</v>
      </c>
      <c r="M32" s="15">
        <f t="shared" si="3"/>
        <v>0</v>
      </c>
      <c r="N32" s="16">
        <f t="shared" si="4"/>
        <v>0</v>
      </c>
      <c r="O32" s="16" t="e">
        <f t="shared" si="5"/>
        <v>#DIV/0!</v>
      </c>
      <c r="P32" s="17">
        <v>3.5</v>
      </c>
      <c r="Q32" s="17" t="s">
        <v>17</v>
      </c>
      <c r="R32" s="18">
        <f t="shared" si="6"/>
        <v>0</v>
      </c>
      <c r="S32" s="17">
        <v>3</v>
      </c>
      <c r="T32" s="17" t="s">
        <v>18</v>
      </c>
      <c r="U32" s="18">
        <f t="shared" si="7"/>
        <v>0</v>
      </c>
      <c r="V32" s="17">
        <v>2.5</v>
      </c>
      <c r="W32" s="17" t="s">
        <v>19</v>
      </c>
      <c r="X32" s="18">
        <f t="shared" si="8"/>
        <v>0</v>
      </c>
      <c r="Y32" s="17">
        <v>2</v>
      </c>
      <c r="Z32" s="17" t="s">
        <v>20</v>
      </c>
      <c r="AA32" s="18">
        <f t="shared" si="9"/>
        <v>0</v>
      </c>
      <c r="AB32" s="17">
        <v>1.5</v>
      </c>
      <c r="AC32" s="17" t="s">
        <v>21</v>
      </c>
      <c r="AD32" s="18">
        <f t="shared" si="10"/>
        <v>0</v>
      </c>
      <c r="AE32" s="17">
        <v>1</v>
      </c>
      <c r="AF32" s="17" t="s">
        <v>22</v>
      </c>
      <c r="AG32" s="18">
        <f t="shared" si="11"/>
        <v>0</v>
      </c>
      <c r="AH32" s="17">
        <v>0</v>
      </c>
      <c r="AI32" s="17" t="s">
        <v>23</v>
      </c>
      <c r="AJ32" s="18">
        <f t="shared" si="12"/>
        <v>0</v>
      </c>
      <c r="AK32" s="18">
        <f t="shared" si="13"/>
        <v>0</v>
      </c>
      <c r="AL32" s="19" t="str">
        <f t="shared" si="14"/>
        <v xml:space="preserve"> </v>
      </c>
      <c r="AM32" s="18">
        <f t="shared" si="15"/>
        <v>2.5</v>
      </c>
      <c r="AP32" s="20" t="s">
        <v>24</v>
      </c>
    </row>
    <row r="33" spans="1:42" ht="16.5" thickBot="1" x14ac:dyDescent="0.3">
      <c r="A33" s="8" t="s">
        <v>15</v>
      </c>
      <c r="B33" s="9" t="s">
        <v>15</v>
      </c>
      <c r="C33" s="10"/>
      <c r="D33" s="11" t="str">
        <f t="shared" si="0"/>
        <v xml:space="preserve"> </v>
      </c>
      <c r="E33" s="36"/>
      <c r="F33" s="105"/>
      <c r="G33" s="106"/>
      <c r="H33" s="37" t="s">
        <v>15</v>
      </c>
      <c r="I33" s="12" t="str">
        <f t="shared" si="1"/>
        <v xml:space="preserve"> </v>
      </c>
      <c r="J33" s="13" t="str">
        <f t="shared" si="2"/>
        <v xml:space="preserve"> </v>
      </c>
      <c r="K33" s="14"/>
      <c r="L33" s="14" t="s">
        <v>16</v>
      </c>
      <c r="M33" s="15">
        <f t="shared" si="3"/>
        <v>0</v>
      </c>
      <c r="N33" s="16">
        <f t="shared" si="4"/>
        <v>0</v>
      </c>
      <c r="O33" s="16" t="e">
        <f t="shared" si="5"/>
        <v>#DIV/0!</v>
      </c>
      <c r="P33" s="17">
        <v>3.5</v>
      </c>
      <c r="Q33" s="17" t="s">
        <v>17</v>
      </c>
      <c r="R33" s="18">
        <f t="shared" si="6"/>
        <v>0</v>
      </c>
      <c r="S33" s="17">
        <v>3</v>
      </c>
      <c r="T33" s="17" t="s">
        <v>18</v>
      </c>
      <c r="U33" s="18">
        <f t="shared" si="7"/>
        <v>0</v>
      </c>
      <c r="V33" s="17">
        <v>2.5</v>
      </c>
      <c r="W33" s="17" t="s">
        <v>19</v>
      </c>
      <c r="X33" s="18">
        <f t="shared" si="8"/>
        <v>0</v>
      </c>
      <c r="Y33" s="17">
        <v>2</v>
      </c>
      <c r="Z33" s="17" t="s">
        <v>20</v>
      </c>
      <c r="AA33" s="18">
        <f t="shared" si="9"/>
        <v>0</v>
      </c>
      <c r="AB33" s="17">
        <v>1.5</v>
      </c>
      <c r="AC33" s="17" t="s">
        <v>21</v>
      </c>
      <c r="AD33" s="18">
        <f t="shared" si="10"/>
        <v>0</v>
      </c>
      <c r="AE33" s="17">
        <v>1</v>
      </c>
      <c r="AF33" s="17" t="s">
        <v>22</v>
      </c>
      <c r="AG33" s="18">
        <f t="shared" si="11"/>
        <v>0</v>
      </c>
      <c r="AH33" s="17">
        <v>0</v>
      </c>
      <c r="AI33" s="17" t="s">
        <v>23</v>
      </c>
      <c r="AJ33" s="18">
        <f t="shared" si="12"/>
        <v>0</v>
      </c>
      <c r="AK33" s="18">
        <f t="shared" si="13"/>
        <v>0</v>
      </c>
      <c r="AL33" s="19" t="str">
        <f t="shared" si="14"/>
        <v xml:space="preserve"> </v>
      </c>
      <c r="AM33" s="18">
        <f t="shared" si="15"/>
        <v>2.5</v>
      </c>
      <c r="AP33" s="20" t="s">
        <v>24</v>
      </c>
    </row>
    <row r="34" spans="1:42" x14ac:dyDescent="0.25">
      <c r="A34" s="108" t="s">
        <v>25</v>
      </c>
      <c r="B34" s="109"/>
      <c r="C34" s="22"/>
      <c r="D34" s="109" t="s">
        <v>25</v>
      </c>
      <c r="E34" s="101"/>
      <c r="F34" s="101"/>
      <c r="G34" s="23"/>
      <c r="H34" s="101" t="s">
        <v>25</v>
      </c>
      <c r="I34" s="109"/>
      <c r="J34" s="110"/>
    </row>
    <row r="35" spans="1:42" x14ac:dyDescent="0.25">
      <c r="A35" s="91" t="s">
        <v>29</v>
      </c>
      <c r="B35" s="91"/>
      <c r="C35" s="24"/>
      <c r="D35" s="92" t="s">
        <v>30</v>
      </c>
      <c r="E35" s="92"/>
      <c r="F35" s="92"/>
      <c r="G35" s="25"/>
      <c r="H35" s="92" t="s">
        <v>31</v>
      </c>
      <c r="I35" s="92"/>
      <c r="J35" s="93"/>
    </row>
    <row r="36" spans="1:42" x14ac:dyDescent="0.25">
      <c r="A36" s="26"/>
      <c r="B36" s="24"/>
      <c r="C36" s="24"/>
      <c r="D36" s="27"/>
      <c r="E36" s="27"/>
      <c r="F36" s="27"/>
      <c r="G36" s="24"/>
      <c r="H36" s="24"/>
      <c r="I36" s="24"/>
      <c r="J36" s="28"/>
    </row>
    <row r="37" spans="1:42" x14ac:dyDescent="0.25">
      <c r="A37" s="26"/>
      <c r="B37" s="24"/>
      <c r="C37" s="24"/>
      <c r="D37" s="27"/>
      <c r="E37" s="27"/>
      <c r="F37" s="27"/>
      <c r="G37" s="24"/>
      <c r="H37" s="24"/>
      <c r="I37" s="24"/>
      <c r="J37" s="28"/>
    </row>
    <row r="38" spans="1:42" x14ac:dyDescent="0.25">
      <c r="A38" s="26"/>
      <c r="B38" s="24"/>
      <c r="C38" s="24"/>
      <c r="D38" s="27"/>
      <c r="E38" s="27"/>
      <c r="F38" s="27"/>
      <c r="G38" s="24"/>
      <c r="H38" s="24"/>
      <c r="I38" s="24"/>
      <c r="J38" s="28"/>
    </row>
    <row r="39" spans="1:42" x14ac:dyDescent="0.25">
      <c r="A39" s="100"/>
      <c r="B39" s="100"/>
      <c r="C39" s="24"/>
      <c r="D39" s="101" t="s">
        <v>26</v>
      </c>
      <c r="E39" s="101"/>
      <c r="F39" s="101"/>
      <c r="G39" s="24"/>
      <c r="H39" s="102"/>
      <c r="I39" s="102"/>
      <c r="J39" s="103"/>
    </row>
    <row r="40" spans="1:42" x14ac:dyDescent="0.25">
      <c r="A40" s="100"/>
      <c r="B40" s="100"/>
      <c r="C40" s="24"/>
      <c r="D40" s="92" t="s">
        <v>32</v>
      </c>
      <c r="E40" s="92"/>
      <c r="F40" s="92"/>
      <c r="G40" s="24"/>
      <c r="H40" s="100"/>
      <c r="I40" s="100"/>
      <c r="J40" s="104"/>
    </row>
    <row r="41" spans="1:42" x14ac:dyDescent="0.25">
      <c r="A41" s="29"/>
      <c r="B41" s="29"/>
      <c r="C41" s="25"/>
      <c r="D41" s="29"/>
      <c r="E41" s="29"/>
      <c r="F41" s="29"/>
      <c r="G41" s="25"/>
      <c r="H41" s="29"/>
      <c r="I41" s="29"/>
      <c r="J41" s="30"/>
    </row>
    <row r="42" spans="1:42" x14ac:dyDescent="0.25">
      <c r="A42" s="29"/>
      <c r="B42" s="29"/>
      <c r="C42" s="25"/>
      <c r="D42" s="29"/>
      <c r="E42" s="29"/>
      <c r="F42" s="29"/>
      <c r="G42" s="25"/>
      <c r="H42" s="29"/>
      <c r="I42" s="29"/>
      <c r="J42" s="30"/>
    </row>
    <row r="43" spans="1:42" x14ac:dyDescent="0.25">
      <c r="A43" s="29"/>
      <c r="B43" s="29"/>
      <c r="C43" s="25"/>
      <c r="D43" s="29"/>
      <c r="E43" s="29"/>
      <c r="F43" s="29"/>
      <c r="G43" s="25"/>
      <c r="H43" s="29"/>
      <c r="I43" s="29"/>
      <c r="J43" s="30"/>
    </row>
    <row r="44" spans="1:42" ht="25.5" customHeight="1" x14ac:dyDescent="0.25">
      <c r="A44" s="94" t="s">
        <v>27</v>
      </c>
      <c r="B44" s="95"/>
      <c r="C44" s="95"/>
      <c r="D44" s="95"/>
      <c r="E44" s="95"/>
      <c r="F44" s="95"/>
      <c r="G44" s="95"/>
      <c r="H44" s="95"/>
      <c r="I44" s="95"/>
      <c r="J44" s="96"/>
    </row>
    <row r="45" spans="1:42" ht="78" customHeight="1" thickBot="1" x14ac:dyDescent="0.3">
      <c r="A45" s="97" t="s">
        <v>28</v>
      </c>
      <c r="B45" s="98"/>
      <c r="C45" s="98"/>
      <c r="D45" s="98"/>
      <c r="E45" s="98"/>
      <c r="F45" s="98"/>
      <c r="G45" s="98"/>
      <c r="H45" s="98"/>
      <c r="I45" s="98"/>
      <c r="J45" s="99"/>
    </row>
  </sheetData>
  <mergeCells count="47">
    <mergeCell ref="F12:G12"/>
    <mergeCell ref="A1:J1"/>
    <mergeCell ref="A2:J2"/>
    <mergeCell ref="A3:J3"/>
    <mergeCell ref="A4:J4"/>
    <mergeCell ref="A5:J5"/>
    <mergeCell ref="A6:J6"/>
    <mergeCell ref="A7:J7"/>
    <mergeCell ref="A8:J8"/>
    <mergeCell ref="F9:G9"/>
    <mergeCell ref="F10:G10"/>
    <mergeCell ref="F11:G11"/>
    <mergeCell ref="F13:G13"/>
    <mergeCell ref="F14:G14"/>
    <mergeCell ref="F15:G15"/>
    <mergeCell ref="F16:G16"/>
    <mergeCell ref="F17:G17"/>
    <mergeCell ref="F18:G18"/>
    <mergeCell ref="F19:G19"/>
    <mergeCell ref="F20:G20"/>
    <mergeCell ref="F21:G21"/>
    <mergeCell ref="F22:G22"/>
    <mergeCell ref="F23:G23"/>
    <mergeCell ref="F28:G28"/>
    <mergeCell ref="F29:G29"/>
    <mergeCell ref="F31:G31"/>
    <mergeCell ref="F32:G32"/>
    <mergeCell ref="F25:G25"/>
    <mergeCell ref="F26:G26"/>
    <mergeCell ref="F27:G27"/>
    <mergeCell ref="F24:G24"/>
    <mergeCell ref="F33:G33"/>
    <mergeCell ref="F30:G30"/>
    <mergeCell ref="A34:B34"/>
    <mergeCell ref="D34:F34"/>
    <mergeCell ref="H34:J34"/>
    <mergeCell ref="A35:B35"/>
    <mergeCell ref="D35:F35"/>
    <mergeCell ref="H35:J35"/>
    <mergeCell ref="A44:J44"/>
    <mergeCell ref="A45:J45"/>
    <mergeCell ref="A39:B39"/>
    <mergeCell ref="D39:F39"/>
    <mergeCell ref="H39:J39"/>
    <mergeCell ref="A40:B40"/>
    <mergeCell ref="D40:F40"/>
    <mergeCell ref="H40:J4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workbookViewId="0">
      <selection activeCell="H10" sqref="H10"/>
    </sheetView>
  </sheetViews>
  <sheetFormatPr defaultRowHeight="15" x14ac:dyDescent="0.25"/>
  <cols>
    <col min="1" max="1" width="13.42578125" customWidth="1"/>
    <col min="2" max="2" width="19.14062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174</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89</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18" customHeight="1" x14ac:dyDescent="0.25">
      <c r="A10" s="38" t="s">
        <v>240</v>
      </c>
      <c r="B10" s="71" t="s">
        <v>239</v>
      </c>
      <c r="C10" s="39">
        <v>75</v>
      </c>
      <c r="D10" s="40">
        <f t="shared" ref="D10:D32" si="0">IF(H10=" "," ",N10)</f>
        <v>90</v>
      </c>
      <c r="E10" s="41">
        <v>241</v>
      </c>
      <c r="F10" s="127" t="s">
        <v>90</v>
      </c>
      <c r="G10" s="128"/>
      <c r="H10" s="43">
        <v>75</v>
      </c>
      <c r="I10" s="12" t="str">
        <f>IF(C10=0," ",IF(H10=0," ",IF(H10="GR",AP10,AL10)))</f>
        <v>YETERLİ</v>
      </c>
      <c r="J10" s="13">
        <f>IF(C10=0," ",IF(H10=0," ",O10))</f>
        <v>3.0944444444444446</v>
      </c>
      <c r="K10" s="14"/>
      <c r="L10" s="14" t="s">
        <v>16</v>
      </c>
      <c r="M10" s="15">
        <f>IF(H10&lt;90,0,IF(H10&lt;=100,4,0))</f>
        <v>0</v>
      </c>
      <c r="N10" s="16">
        <f>IF(H10=" ",C10,(C10+15))</f>
        <v>90</v>
      </c>
      <c r="O10" s="16">
        <f>IF(H10="BAŞARILI",(E10/N10),IF(H10&gt;0,(((AK10*15)+E10)/N10),E10))</f>
        <v>3.0944444444444446</v>
      </c>
      <c r="P10" s="17">
        <v>3.5</v>
      </c>
      <c r="Q10" s="17" t="s">
        <v>17</v>
      </c>
      <c r="R10" s="18">
        <f>IF(H10&lt;85,0,IF(H10&lt;=89,3.5,0))</f>
        <v>0</v>
      </c>
      <c r="S10" s="17">
        <v>3</v>
      </c>
      <c r="T10" s="17" t="s">
        <v>18</v>
      </c>
      <c r="U10" s="18">
        <f>IF(H10&lt;80,0,IF(H10&lt;=84,3,0))</f>
        <v>0</v>
      </c>
      <c r="V10" s="17">
        <v>2.5</v>
      </c>
      <c r="W10" s="17" t="s">
        <v>19</v>
      </c>
      <c r="X10" s="18">
        <f>IF(H10&lt;75,0,IF(H10&lt;=79,2.5,0))</f>
        <v>2.5</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2.5</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242</v>
      </c>
      <c r="B11" s="71" t="s">
        <v>241</v>
      </c>
      <c r="C11" s="39">
        <v>75</v>
      </c>
      <c r="D11" s="40">
        <f t="shared" si="0"/>
        <v>90</v>
      </c>
      <c r="E11" s="42">
        <v>265</v>
      </c>
      <c r="F11" s="111" t="s">
        <v>65</v>
      </c>
      <c r="G11" s="111"/>
      <c r="H11" s="40">
        <v>90</v>
      </c>
      <c r="I11" s="12" t="str">
        <f t="shared" ref="I11:I32" si="1">IF(C11=0," ",IF(H11=0," ",IF(H11="GR",AP11,AL11)))</f>
        <v>YETERLİ</v>
      </c>
      <c r="J11" s="13">
        <f t="shared" ref="J11:J32" si="2">IF(C11=0," ",IF(H11=0," ",O11))</f>
        <v>3.6111111111111112</v>
      </c>
      <c r="K11" s="14"/>
      <c r="L11" s="14" t="s">
        <v>16</v>
      </c>
      <c r="M11" s="15">
        <f t="shared" ref="M11:M32" si="3">IF(H11&lt;90,0,IF(H11&lt;=100,4,0))</f>
        <v>4</v>
      </c>
      <c r="N11" s="16">
        <f t="shared" ref="N11:N32" si="4">IF(H11=" ",C11,(C11+15))</f>
        <v>90</v>
      </c>
      <c r="O11" s="16">
        <f t="shared" ref="O11:O32" si="5">IF(H11="BAŞARILI",(E11/N11),IF(H11&gt;0,(((AK11*15)+E11)/N11),E11))</f>
        <v>3.6111111111111112</v>
      </c>
      <c r="P11" s="17">
        <v>3.5</v>
      </c>
      <c r="Q11" s="17" t="s">
        <v>17</v>
      </c>
      <c r="R11" s="18">
        <f t="shared" ref="R11:R32" si="6">IF(H11&lt;85,0,IF(H11&lt;=89,3.5,0))</f>
        <v>0</v>
      </c>
      <c r="S11" s="17">
        <v>3</v>
      </c>
      <c r="T11" s="17" t="s">
        <v>18</v>
      </c>
      <c r="U11" s="18">
        <f t="shared" ref="U11:U32" si="7">IF(H11&lt;80,0,IF(H11&lt;=84,3,0))</f>
        <v>0</v>
      </c>
      <c r="V11" s="17">
        <v>2.5</v>
      </c>
      <c r="W11" s="17" t="s">
        <v>19</v>
      </c>
      <c r="X11" s="18">
        <f t="shared" ref="X11:X32" si="8">IF(H11&lt;75,0,IF(H11&lt;=79,2.5,0))</f>
        <v>0</v>
      </c>
      <c r="Y11" s="17">
        <v>2</v>
      </c>
      <c r="Z11" s="17" t="s">
        <v>20</v>
      </c>
      <c r="AA11" s="18">
        <f t="shared" ref="AA11:AA32" si="9">IF(H11&lt;65,0,IF(H11&lt;=74,2,0))</f>
        <v>0</v>
      </c>
      <c r="AB11" s="17">
        <v>1.5</v>
      </c>
      <c r="AC11" s="17" t="s">
        <v>21</v>
      </c>
      <c r="AD11" s="18">
        <f t="shared" ref="AD11:AD32" si="10">IF(H11&lt;58,0,IF(H11&lt;=64,1.5,0))</f>
        <v>0</v>
      </c>
      <c r="AE11" s="17">
        <v>1</v>
      </c>
      <c r="AF11" s="17" t="s">
        <v>22</v>
      </c>
      <c r="AG11" s="18">
        <f t="shared" ref="AG11:AG32" si="11">IF(H11&lt;50,0,IF(H11&lt;=57,1,0))</f>
        <v>0</v>
      </c>
      <c r="AH11" s="17">
        <v>0</v>
      </c>
      <c r="AI11" s="17" t="s">
        <v>23</v>
      </c>
      <c r="AJ11" s="18">
        <f t="shared" ref="AJ11:AJ32" si="12">IF(H11&lt;0,0,IF(H11&lt;=49,0,0))</f>
        <v>0</v>
      </c>
      <c r="AK11" s="18">
        <f t="shared" ref="AK11:AK32" si="13">SUM(R11,U11,X11,AA11,AD11,AG11,AJ11,M11)</f>
        <v>4</v>
      </c>
      <c r="AL11" s="19" t="str">
        <f t="shared" ref="AL11:AL32" si="14">IF(H11=" "," ",IF(AK11&lt;2,"GİREMEZ(AKTS)",IF(N11&lt;89,"GİREMEZ(AKTS)",IF(O11&gt;=AM11,"YETERLİ","GİREMEZ(ORTALAMA)"))))</f>
        <v>YETERLİ</v>
      </c>
      <c r="AM11" s="18">
        <f t="shared" ref="AM11:AM32" si="15">IF(LEFT(A11,1)="0",2,2.5)</f>
        <v>2.5</v>
      </c>
      <c r="AP11" s="20" t="s">
        <v>24</v>
      </c>
    </row>
    <row r="12" spans="1:51" ht="15.75" x14ac:dyDescent="0.25">
      <c r="A12" s="38" t="s">
        <v>244</v>
      </c>
      <c r="B12" s="71" t="s">
        <v>243</v>
      </c>
      <c r="C12" s="39">
        <v>75</v>
      </c>
      <c r="D12" s="40">
        <f t="shared" si="0"/>
        <v>90</v>
      </c>
      <c r="E12" s="42">
        <v>197.5</v>
      </c>
      <c r="F12" s="111" t="s">
        <v>65</v>
      </c>
      <c r="G12" s="111"/>
      <c r="H12" s="40">
        <v>90</v>
      </c>
      <c r="I12" s="12" t="str">
        <f t="shared" si="1"/>
        <v>YETERLİ</v>
      </c>
      <c r="J12" s="13">
        <f t="shared" si="2"/>
        <v>2.8611111111111112</v>
      </c>
      <c r="K12" s="14"/>
      <c r="L12" s="14" t="s">
        <v>16</v>
      </c>
      <c r="M12" s="15">
        <f t="shared" si="3"/>
        <v>4</v>
      </c>
      <c r="N12" s="16">
        <f t="shared" si="4"/>
        <v>90</v>
      </c>
      <c r="O12" s="16">
        <f t="shared" si="5"/>
        <v>2.8611111111111112</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4</v>
      </c>
      <c r="AL12" s="19" t="str">
        <f t="shared" si="14"/>
        <v>YETERLİ</v>
      </c>
      <c r="AM12" s="18">
        <f t="shared" si="15"/>
        <v>2.5</v>
      </c>
      <c r="AP12" s="20" t="s">
        <v>24</v>
      </c>
    </row>
    <row r="13" spans="1:51" ht="15.75" x14ac:dyDescent="0.25">
      <c r="A13" s="38" t="s">
        <v>246</v>
      </c>
      <c r="B13" s="71" t="s">
        <v>245</v>
      </c>
      <c r="C13" s="39">
        <v>75</v>
      </c>
      <c r="D13" s="40">
        <f t="shared" si="0"/>
        <v>90</v>
      </c>
      <c r="E13" s="42">
        <v>231.5</v>
      </c>
      <c r="F13" s="111" t="s">
        <v>65</v>
      </c>
      <c r="G13" s="111"/>
      <c r="H13" s="40">
        <v>75</v>
      </c>
      <c r="I13" s="12" t="str">
        <f t="shared" si="1"/>
        <v>YETERLİ</v>
      </c>
      <c r="J13" s="13">
        <f t="shared" si="2"/>
        <v>2.9888888888888889</v>
      </c>
      <c r="K13" s="14"/>
      <c r="L13" s="14" t="s">
        <v>16</v>
      </c>
      <c r="M13" s="15">
        <f t="shared" si="3"/>
        <v>0</v>
      </c>
      <c r="N13" s="16">
        <f t="shared" si="4"/>
        <v>90</v>
      </c>
      <c r="O13" s="16">
        <f t="shared" si="5"/>
        <v>2.9888888888888889</v>
      </c>
      <c r="P13" s="17">
        <v>3.5</v>
      </c>
      <c r="Q13" s="17" t="s">
        <v>17</v>
      </c>
      <c r="R13" s="18">
        <f t="shared" si="6"/>
        <v>0</v>
      </c>
      <c r="S13" s="17">
        <v>3</v>
      </c>
      <c r="T13" s="17" t="s">
        <v>18</v>
      </c>
      <c r="U13" s="18">
        <f t="shared" si="7"/>
        <v>0</v>
      </c>
      <c r="V13" s="17">
        <v>2.5</v>
      </c>
      <c r="W13" s="17" t="s">
        <v>19</v>
      </c>
      <c r="X13" s="18">
        <f t="shared" si="8"/>
        <v>2.5</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2.5</v>
      </c>
      <c r="AL13" s="19" t="str">
        <f t="shared" si="14"/>
        <v>YETERLİ</v>
      </c>
      <c r="AM13" s="18">
        <f t="shared" si="15"/>
        <v>2.5</v>
      </c>
      <c r="AP13" s="20" t="s">
        <v>24</v>
      </c>
    </row>
    <row r="14" spans="1:51" ht="15.75" x14ac:dyDescent="0.25">
      <c r="A14" s="38"/>
      <c r="B14" s="71"/>
      <c r="C14" s="39"/>
      <c r="D14" s="40" t="str">
        <f t="shared" si="0"/>
        <v xml:space="preserve"> </v>
      </c>
      <c r="E14" s="42"/>
      <c r="F14" s="111"/>
      <c r="G14" s="111"/>
      <c r="H14" s="40" t="s">
        <v>15</v>
      </c>
      <c r="I14" s="12" t="str">
        <f t="shared" si="1"/>
        <v xml:space="preserve"> </v>
      </c>
      <c r="J14" s="13" t="str">
        <f t="shared" si="2"/>
        <v xml:space="preserve"> </v>
      </c>
      <c r="K14" s="14"/>
      <c r="L14" s="14" t="s">
        <v>16</v>
      </c>
      <c r="M14" s="15">
        <f t="shared" si="3"/>
        <v>0</v>
      </c>
      <c r="N14" s="16">
        <f t="shared" si="4"/>
        <v>0</v>
      </c>
      <c r="O14" s="16" t="e">
        <f t="shared" si="5"/>
        <v>#DIV/0!</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0</v>
      </c>
      <c r="AL14" s="19" t="str">
        <f t="shared" si="14"/>
        <v xml:space="preserve"> </v>
      </c>
      <c r="AM14" s="18">
        <f t="shared" si="15"/>
        <v>2.5</v>
      </c>
      <c r="AP14" s="20" t="s">
        <v>24</v>
      </c>
    </row>
    <row r="15" spans="1:51" ht="15.75" x14ac:dyDescent="0.25">
      <c r="A15" s="38"/>
      <c r="B15" s="71"/>
      <c r="C15" s="39"/>
      <c r="D15" s="40" t="str">
        <f t="shared" si="0"/>
        <v xml:space="preserve"> </v>
      </c>
      <c r="E15" s="42"/>
      <c r="F15" s="111"/>
      <c r="G15" s="111"/>
      <c r="H15" s="40" t="s">
        <v>15</v>
      </c>
      <c r="I15" s="12" t="str">
        <f t="shared" si="1"/>
        <v xml:space="preserve"> </v>
      </c>
      <c r="J15" s="13" t="str">
        <f t="shared" si="2"/>
        <v xml:space="preserve"> </v>
      </c>
      <c r="K15" s="14"/>
      <c r="L15" s="14" t="s">
        <v>16</v>
      </c>
      <c r="M15" s="15">
        <f t="shared" si="3"/>
        <v>0</v>
      </c>
      <c r="N15" s="16">
        <f t="shared" si="4"/>
        <v>0</v>
      </c>
      <c r="O15" s="16" t="e">
        <f t="shared" si="5"/>
        <v>#DIV/0!</v>
      </c>
      <c r="P15" s="17">
        <v>3.5</v>
      </c>
      <c r="Q15" s="17" t="s">
        <v>17</v>
      </c>
      <c r="R15" s="18">
        <f t="shared" si="6"/>
        <v>0</v>
      </c>
      <c r="S15" s="17">
        <v>3</v>
      </c>
      <c r="T15" s="17" t="s">
        <v>18</v>
      </c>
      <c r="U15" s="18">
        <f t="shared" si="7"/>
        <v>0</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0</v>
      </c>
      <c r="AL15" s="19" t="str">
        <f t="shared" si="14"/>
        <v xml:space="preserve"> </v>
      </c>
      <c r="AM15" s="18">
        <f t="shared" si="15"/>
        <v>2.5</v>
      </c>
      <c r="AP15" s="20" t="s">
        <v>24</v>
      </c>
    </row>
    <row r="16" spans="1:51" ht="15.75" x14ac:dyDescent="0.25">
      <c r="A16" s="38"/>
      <c r="B16" s="71"/>
      <c r="C16" s="39"/>
      <c r="D16" s="40" t="str">
        <f t="shared" si="0"/>
        <v xml:space="preserve"> </v>
      </c>
      <c r="E16" s="42"/>
      <c r="F16" s="111"/>
      <c r="G16" s="111"/>
      <c r="H16" s="40" t="s">
        <v>15</v>
      </c>
      <c r="I16" s="12" t="str">
        <f t="shared" si="1"/>
        <v xml:space="preserve"> </v>
      </c>
      <c r="J16" s="13" t="str">
        <f t="shared" si="2"/>
        <v xml:space="preserve"> </v>
      </c>
      <c r="K16" s="14"/>
      <c r="L16" s="14" t="s">
        <v>16</v>
      </c>
      <c r="M16" s="15">
        <f t="shared" si="3"/>
        <v>0</v>
      </c>
      <c r="N16" s="16">
        <f t="shared" si="4"/>
        <v>0</v>
      </c>
      <c r="O16" s="16" t="e">
        <f t="shared" si="5"/>
        <v>#DIV/0!</v>
      </c>
      <c r="P16" s="17">
        <v>3.5</v>
      </c>
      <c r="Q16" s="17" t="s">
        <v>17</v>
      </c>
      <c r="R16" s="18">
        <f t="shared" si="6"/>
        <v>0</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0</v>
      </c>
      <c r="AL16" s="19" t="str">
        <f t="shared" si="14"/>
        <v xml:space="preserve"> </v>
      </c>
      <c r="AM16" s="18">
        <f t="shared" si="15"/>
        <v>2.5</v>
      </c>
      <c r="AP16" s="20" t="s">
        <v>24</v>
      </c>
    </row>
    <row r="17" spans="1:42" ht="15.75" x14ac:dyDescent="0.25">
      <c r="A17" s="38"/>
      <c r="B17" s="71"/>
      <c r="C17" s="39"/>
      <c r="D17" s="40" t="str">
        <f t="shared" si="0"/>
        <v xml:space="preserve"> </v>
      </c>
      <c r="E17" s="42"/>
      <c r="F17" s="111"/>
      <c r="G17" s="111"/>
      <c r="H17" s="40" t="s">
        <v>15</v>
      </c>
      <c r="I17" s="12" t="str">
        <f t="shared" si="1"/>
        <v xml:space="preserve"> </v>
      </c>
      <c r="J17" s="13" t="str">
        <f t="shared" si="2"/>
        <v xml:space="preserve"> </v>
      </c>
      <c r="K17" s="14"/>
      <c r="L17" s="14" t="s">
        <v>16</v>
      </c>
      <c r="M17" s="15">
        <f t="shared" si="3"/>
        <v>0</v>
      </c>
      <c r="N17" s="16">
        <f t="shared" si="4"/>
        <v>0</v>
      </c>
      <c r="O17" s="16" t="e">
        <f t="shared" si="5"/>
        <v>#DIV/0!</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0</v>
      </c>
      <c r="AL17" s="19" t="str">
        <f t="shared" si="14"/>
        <v xml:space="preserve"> </v>
      </c>
      <c r="AM17" s="18">
        <f t="shared" si="15"/>
        <v>2.5</v>
      </c>
      <c r="AP17" s="20" t="s">
        <v>24</v>
      </c>
    </row>
    <row r="18" spans="1:42" ht="15.75" x14ac:dyDescent="0.25">
      <c r="A18" s="38"/>
      <c r="B18" s="71"/>
      <c r="C18" s="39"/>
      <c r="D18" s="40" t="str">
        <f t="shared" si="0"/>
        <v xml:space="preserve"> </v>
      </c>
      <c r="E18" s="42"/>
      <c r="F18" s="111"/>
      <c r="G18" s="111"/>
      <c r="H18" s="40" t="s">
        <v>15</v>
      </c>
      <c r="I18" s="12" t="str">
        <f t="shared" si="1"/>
        <v xml:space="preserve"> </v>
      </c>
      <c r="J18" s="13" t="str">
        <f t="shared" si="2"/>
        <v xml:space="preserve"> </v>
      </c>
      <c r="K18" s="14"/>
      <c r="L18" s="14" t="s">
        <v>16</v>
      </c>
      <c r="M18" s="15">
        <f t="shared" si="3"/>
        <v>0</v>
      </c>
      <c r="N18" s="16">
        <f t="shared" si="4"/>
        <v>0</v>
      </c>
      <c r="O18" s="16" t="e">
        <f t="shared" si="5"/>
        <v>#DIV/0!</v>
      </c>
      <c r="P18" s="17">
        <v>3.5</v>
      </c>
      <c r="Q18" s="17" t="s">
        <v>17</v>
      </c>
      <c r="R18" s="18">
        <f t="shared" si="6"/>
        <v>0</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0</v>
      </c>
      <c r="AL18" s="19" t="str">
        <f t="shared" si="14"/>
        <v xml:space="preserve"> </v>
      </c>
      <c r="AM18" s="18">
        <f t="shared" si="15"/>
        <v>2.5</v>
      </c>
      <c r="AP18" s="20" t="s">
        <v>24</v>
      </c>
    </row>
    <row r="19" spans="1:42" ht="15.75" x14ac:dyDescent="0.25">
      <c r="A19" s="38"/>
      <c r="B19" s="71"/>
      <c r="C19" s="39"/>
      <c r="D19" s="40" t="str">
        <f t="shared" si="0"/>
        <v xml:space="preserve"> </v>
      </c>
      <c r="E19" s="42"/>
      <c r="F19" s="111"/>
      <c r="G19" s="111"/>
      <c r="H19" s="40" t="s">
        <v>15</v>
      </c>
      <c r="I19" s="12" t="str">
        <f t="shared" si="1"/>
        <v xml:space="preserve"> </v>
      </c>
      <c r="J19" s="13" t="str">
        <f t="shared" si="2"/>
        <v xml:space="preserve"> </v>
      </c>
      <c r="K19" s="14"/>
      <c r="L19" s="14" t="s">
        <v>16</v>
      </c>
      <c r="M19" s="15">
        <f t="shared" si="3"/>
        <v>0</v>
      </c>
      <c r="N19" s="16">
        <f t="shared" si="4"/>
        <v>0</v>
      </c>
      <c r="O19" s="16" t="e">
        <f t="shared" si="5"/>
        <v>#DIV/0!</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 xml:space="preserve"> </v>
      </c>
      <c r="AM19" s="18">
        <f t="shared" si="15"/>
        <v>2.5</v>
      </c>
      <c r="AP19" s="20" t="s">
        <v>24</v>
      </c>
    </row>
    <row r="20" spans="1:42" ht="15.75" x14ac:dyDescent="0.25">
      <c r="A20" s="38"/>
      <c r="B20" s="71"/>
      <c r="C20" s="39"/>
      <c r="D20" s="40" t="str">
        <f t="shared" si="0"/>
        <v xml:space="preserve"> </v>
      </c>
      <c r="E20" s="42"/>
      <c r="F20" s="111"/>
      <c r="G20" s="111"/>
      <c r="H20" s="40"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38"/>
      <c r="B21" s="71"/>
      <c r="C21" s="39"/>
      <c r="D21" s="40" t="str">
        <f t="shared" si="0"/>
        <v xml:space="preserve"> </v>
      </c>
      <c r="E21" s="42"/>
      <c r="F21" s="111"/>
      <c r="G21" s="111"/>
      <c r="H21" s="40"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38"/>
      <c r="B22" s="71"/>
      <c r="C22" s="39"/>
      <c r="D22" s="77" t="str">
        <f t="shared" si="0"/>
        <v xml:space="preserve"> </v>
      </c>
      <c r="E22" s="76"/>
      <c r="F22" s="111"/>
      <c r="G22" s="111"/>
      <c r="H22" s="77" t="s">
        <v>15</v>
      </c>
      <c r="I22" s="12" t="str">
        <f t="shared" si="1"/>
        <v xml:space="preserve"> </v>
      </c>
      <c r="J22" s="13" t="str">
        <f t="shared" si="2"/>
        <v xml:space="preserve"> </v>
      </c>
      <c r="K22" s="14"/>
      <c r="L22" s="14" t="s">
        <v>16</v>
      </c>
      <c r="M22" s="15">
        <f t="shared" si="3"/>
        <v>0</v>
      </c>
      <c r="N22" s="16">
        <f t="shared" si="4"/>
        <v>0</v>
      </c>
      <c r="O22" s="16" t="e">
        <f t="shared" si="5"/>
        <v>#DIV/0!</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38"/>
      <c r="B23" s="71"/>
      <c r="C23" s="39"/>
      <c r="D23" s="40" t="str">
        <f t="shared" si="0"/>
        <v xml:space="preserve"> </v>
      </c>
      <c r="E23" s="42"/>
      <c r="F23" s="111"/>
      <c r="G23" s="111"/>
      <c r="H23" s="40" t="s">
        <v>15</v>
      </c>
      <c r="I23" s="12" t="str">
        <f t="shared" si="1"/>
        <v xml:space="preserve"> </v>
      </c>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38"/>
      <c r="B24" s="71"/>
      <c r="C24" s="39"/>
      <c r="D24" s="40" t="str">
        <f t="shared" si="0"/>
        <v xml:space="preserve"> </v>
      </c>
      <c r="E24" s="42"/>
      <c r="F24" s="111"/>
      <c r="G24" s="111"/>
      <c r="H24" s="40"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38"/>
      <c r="B25" s="71"/>
      <c r="C25" s="39"/>
      <c r="D25" s="40" t="str">
        <f t="shared" si="0"/>
        <v xml:space="preserve"> </v>
      </c>
      <c r="E25" s="42"/>
      <c r="F25" s="111"/>
      <c r="G25" s="111"/>
      <c r="H25" s="40" t="s">
        <v>15</v>
      </c>
      <c r="I25" s="12" t="str">
        <f t="shared" si="1"/>
        <v xml:space="preserve"> </v>
      </c>
      <c r="J25" s="13" t="str">
        <f t="shared" si="2"/>
        <v xml:space="preserve"> </v>
      </c>
      <c r="K25" s="14"/>
      <c r="L25" s="14" t="s">
        <v>16</v>
      </c>
      <c r="M25" s="15">
        <f t="shared" si="3"/>
        <v>0</v>
      </c>
      <c r="N25" s="16">
        <f t="shared" si="4"/>
        <v>0</v>
      </c>
      <c r="O25" s="16" t="e">
        <f t="shared" si="5"/>
        <v>#DIV/0!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8" t="s">
        <v>15</v>
      </c>
      <c r="B26" s="45" t="s">
        <v>15</v>
      </c>
      <c r="C26" s="10"/>
      <c r="D26" s="11" t="str">
        <f t="shared" si="0"/>
        <v xml:space="preserve"> </v>
      </c>
      <c r="E26" s="35"/>
      <c r="F26" s="107"/>
      <c r="G26" s="107"/>
      <c r="H26" s="40"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5.75" x14ac:dyDescent="0.25">
      <c r="A27" s="8" t="s">
        <v>15</v>
      </c>
      <c r="B27" s="45" t="s">
        <v>15</v>
      </c>
      <c r="C27" s="10"/>
      <c r="D27" s="11" t="str">
        <f t="shared" si="0"/>
        <v xml:space="preserve"> </v>
      </c>
      <c r="E27" s="35"/>
      <c r="F27" s="107"/>
      <c r="G27" s="107"/>
      <c r="H27" s="11"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ht="15.75" x14ac:dyDescent="0.25">
      <c r="A28" s="8" t="s">
        <v>15</v>
      </c>
      <c r="B28" s="45" t="s">
        <v>15</v>
      </c>
      <c r="C28" s="10"/>
      <c r="D28" s="11" t="str">
        <f t="shared" si="0"/>
        <v xml:space="preserve"> </v>
      </c>
      <c r="E28" s="35"/>
      <c r="F28" s="107"/>
      <c r="G28" s="107"/>
      <c r="H28" s="11" t="s">
        <v>15</v>
      </c>
      <c r="I28" s="12" t="str">
        <f t="shared" si="1"/>
        <v xml:space="preserve"> </v>
      </c>
      <c r="J28" s="13" t="str">
        <f t="shared" si="2"/>
        <v xml:space="preserve"> </v>
      </c>
      <c r="K28" s="14"/>
      <c r="L28" s="14" t="s">
        <v>16</v>
      </c>
      <c r="M28" s="15">
        <f t="shared" si="3"/>
        <v>0</v>
      </c>
      <c r="N28" s="16">
        <f t="shared" si="4"/>
        <v>0</v>
      </c>
      <c r="O28" s="16" t="e">
        <f t="shared" si="5"/>
        <v>#DIV/0!</v>
      </c>
      <c r="P28" s="17">
        <v>3.5</v>
      </c>
      <c r="Q28" s="17" t="s">
        <v>17</v>
      </c>
      <c r="R28" s="18">
        <f t="shared" si="6"/>
        <v>0</v>
      </c>
      <c r="S28" s="17">
        <v>3</v>
      </c>
      <c r="T28" s="17" t="s">
        <v>18</v>
      </c>
      <c r="U28" s="18">
        <f t="shared" si="7"/>
        <v>0</v>
      </c>
      <c r="V28" s="17">
        <v>2.5</v>
      </c>
      <c r="W28" s="17" t="s">
        <v>19</v>
      </c>
      <c r="X28" s="18">
        <f t="shared" si="8"/>
        <v>0</v>
      </c>
      <c r="Y28" s="17">
        <v>2</v>
      </c>
      <c r="Z28" s="17" t="s">
        <v>20</v>
      </c>
      <c r="AA28" s="18">
        <f t="shared" si="9"/>
        <v>0</v>
      </c>
      <c r="AB28" s="17">
        <v>1.5</v>
      </c>
      <c r="AC28" s="17" t="s">
        <v>21</v>
      </c>
      <c r="AD28" s="18">
        <f t="shared" si="10"/>
        <v>0</v>
      </c>
      <c r="AE28" s="17">
        <v>1</v>
      </c>
      <c r="AF28" s="17" t="s">
        <v>22</v>
      </c>
      <c r="AG28" s="18">
        <f t="shared" si="11"/>
        <v>0</v>
      </c>
      <c r="AH28" s="17">
        <v>0</v>
      </c>
      <c r="AI28" s="17" t="s">
        <v>23</v>
      </c>
      <c r="AJ28" s="18">
        <f t="shared" si="12"/>
        <v>0</v>
      </c>
      <c r="AK28" s="18">
        <f t="shared" si="13"/>
        <v>0</v>
      </c>
      <c r="AL28" s="19" t="str">
        <f t="shared" si="14"/>
        <v xml:space="preserve"> </v>
      </c>
      <c r="AM28" s="18">
        <f t="shared" si="15"/>
        <v>2.5</v>
      </c>
      <c r="AP28" s="20" t="s">
        <v>24</v>
      </c>
    </row>
    <row r="29" spans="1:42" ht="15.75" x14ac:dyDescent="0.25">
      <c r="A29" s="8" t="s">
        <v>15</v>
      </c>
      <c r="B29" s="9" t="s">
        <v>15</v>
      </c>
      <c r="C29" s="10"/>
      <c r="D29" s="11" t="str">
        <f t="shared" si="0"/>
        <v xml:space="preserve"> </v>
      </c>
      <c r="E29" s="35"/>
      <c r="F29" s="107"/>
      <c r="G29" s="107"/>
      <c r="H29" s="11" t="s">
        <v>15</v>
      </c>
      <c r="I29" s="12" t="str">
        <f t="shared" si="1"/>
        <v xml:space="preserve"> </v>
      </c>
      <c r="J29" s="13" t="str">
        <f t="shared" si="2"/>
        <v xml:space="preserve"> </v>
      </c>
      <c r="K29" s="14"/>
      <c r="L29" s="14" t="s">
        <v>16</v>
      </c>
      <c r="M29" s="15">
        <f t="shared" si="3"/>
        <v>0</v>
      </c>
      <c r="N29" s="16">
        <f t="shared" si="4"/>
        <v>0</v>
      </c>
      <c r="O29" s="16" t="e">
        <f t="shared" si="5"/>
        <v>#DIV/0!</v>
      </c>
      <c r="P29" s="17">
        <v>3.5</v>
      </c>
      <c r="Q29" s="17" t="s">
        <v>17</v>
      </c>
      <c r="R29" s="18">
        <f t="shared" si="6"/>
        <v>0</v>
      </c>
      <c r="S29" s="17">
        <v>3</v>
      </c>
      <c r="T29" s="17" t="s">
        <v>18</v>
      </c>
      <c r="U29" s="18">
        <f t="shared" si="7"/>
        <v>0</v>
      </c>
      <c r="V29" s="17">
        <v>2.5</v>
      </c>
      <c r="W29" s="17" t="s">
        <v>19</v>
      </c>
      <c r="X29" s="18">
        <f t="shared" si="8"/>
        <v>0</v>
      </c>
      <c r="Y29" s="17">
        <v>2</v>
      </c>
      <c r="Z29" s="17" t="s">
        <v>20</v>
      </c>
      <c r="AA29" s="18">
        <f t="shared" si="9"/>
        <v>0</v>
      </c>
      <c r="AB29" s="17">
        <v>1.5</v>
      </c>
      <c r="AC29" s="17" t="s">
        <v>21</v>
      </c>
      <c r="AD29" s="18">
        <f t="shared" si="10"/>
        <v>0</v>
      </c>
      <c r="AE29" s="17">
        <v>1</v>
      </c>
      <c r="AF29" s="17" t="s">
        <v>22</v>
      </c>
      <c r="AG29" s="18">
        <f t="shared" si="11"/>
        <v>0</v>
      </c>
      <c r="AH29" s="17">
        <v>0</v>
      </c>
      <c r="AI29" s="17" t="s">
        <v>23</v>
      </c>
      <c r="AJ29" s="18">
        <f t="shared" si="12"/>
        <v>0</v>
      </c>
      <c r="AK29" s="18">
        <f t="shared" si="13"/>
        <v>0</v>
      </c>
      <c r="AL29" s="19" t="str">
        <f t="shared" si="14"/>
        <v xml:space="preserve"> </v>
      </c>
      <c r="AM29" s="18">
        <f t="shared" si="15"/>
        <v>2.5</v>
      </c>
      <c r="AP29" s="20" t="s">
        <v>24</v>
      </c>
    </row>
    <row r="30" spans="1:42" ht="15.75" x14ac:dyDescent="0.25">
      <c r="A30" s="8" t="s">
        <v>15</v>
      </c>
      <c r="B30" s="9" t="s">
        <v>15</v>
      </c>
      <c r="C30" s="10"/>
      <c r="D30" s="11" t="str">
        <f t="shared" si="0"/>
        <v xml:space="preserve"> </v>
      </c>
      <c r="E30" s="35"/>
      <c r="F30" s="107"/>
      <c r="G30" s="107"/>
      <c r="H30" s="11" t="s">
        <v>15</v>
      </c>
      <c r="I30" s="12" t="str">
        <f t="shared" si="1"/>
        <v xml:space="preserve"> </v>
      </c>
      <c r="J30" s="13" t="str">
        <f t="shared" si="2"/>
        <v xml:space="preserve"> </v>
      </c>
      <c r="K30" s="14"/>
      <c r="L30" s="14" t="s">
        <v>16</v>
      </c>
      <c r="M30" s="15">
        <f t="shared" si="3"/>
        <v>0</v>
      </c>
      <c r="N30" s="16">
        <f t="shared" si="4"/>
        <v>0</v>
      </c>
      <c r="O30" s="16" t="e">
        <f t="shared" si="5"/>
        <v>#DIV/0!</v>
      </c>
      <c r="P30" s="17">
        <v>3.5</v>
      </c>
      <c r="Q30" s="17" t="s">
        <v>17</v>
      </c>
      <c r="R30" s="18">
        <f t="shared" si="6"/>
        <v>0</v>
      </c>
      <c r="S30" s="17">
        <v>3</v>
      </c>
      <c r="T30" s="17" t="s">
        <v>18</v>
      </c>
      <c r="U30" s="18">
        <f t="shared" si="7"/>
        <v>0</v>
      </c>
      <c r="V30" s="17">
        <v>2.5</v>
      </c>
      <c r="W30" s="17" t="s">
        <v>19</v>
      </c>
      <c r="X30" s="18">
        <f t="shared" si="8"/>
        <v>0</v>
      </c>
      <c r="Y30" s="17">
        <v>2</v>
      </c>
      <c r="Z30" s="17" t="s">
        <v>20</v>
      </c>
      <c r="AA30" s="18">
        <f t="shared" si="9"/>
        <v>0</v>
      </c>
      <c r="AB30" s="17">
        <v>1.5</v>
      </c>
      <c r="AC30" s="17" t="s">
        <v>21</v>
      </c>
      <c r="AD30" s="18">
        <f t="shared" si="10"/>
        <v>0</v>
      </c>
      <c r="AE30" s="17">
        <v>1</v>
      </c>
      <c r="AF30" s="17" t="s">
        <v>22</v>
      </c>
      <c r="AG30" s="18">
        <f t="shared" si="11"/>
        <v>0</v>
      </c>
      <c r="AH30" s="17">
        <v>0</v>
      </c>
      <c r="AI30" s="17" t="s">
        <v>23</v>
      </c>
      <c r="AJ30" s="18">
        <f t="shared" si="12"/>
        <v>0</v>
      </c>
      <c r="AK30" s="18">
        <f t="shared" si="13"/>
        <v>0</v>
      </c>
      <c r="AL30" s="19" t="str">
        <f t="shared" si="14"/>
        <v xml:space="preserve"> </v>
      </c>
      <c r="AM30" s="18">
        <f t="shared" si="15"/>
        <v>2.5</v>
      </c>
      <c r="AP30" s="20" t="s">
        <v>24</v>
      </c>
    </row>
    <row r="31" spans="1:42" ht="15.75" x14ac:dyDescent="0.25">
      <c r="A31" s="8" t="s">
        <v>15</v>
      </c>
      <c r="B31" s="9" t="s">
        <v>15</v>
      </c>
      <c r="C31" s="10"/>
      <c r="D31" s="11" t="str">
        <f t="shared" si="0"/>
        <v xml:space="preserve"> </v>
      </c>
      <c r="E31" s="35"/>
      <c r="F31" s="107"/>
      <c r="G31" s="107"/>
      <c r="H31" s="11" t="s">
        <v>15</v>
      </c>
      <c r="I31" s="12" t="str">
        <f t="shared" si="1"/>
        <v xml:space="preserve"> </v>
      </c>
      <c r="J31" s="13" t="str">
        <f t="shared" si="2"/>
        <v xml:space="preserve"> </v>
      </c>
      <c r="K31" s="14"/>
      <c r="L31" s="14" t="s">
        <v>16</v>
      </c>
      <c r="M31" s="15">
        <f t="shared" si="3"/>
        <v>0</v>
      </c>
      <c r="N31" s="16">
        <f t="shared" si="4"/>
        <v>0</v>
      </c>
      <c r="O31" s="16" t="e">
        <f t="shared" si="5"/>
        <v>#DIV/0!</v>
      </c>
      <c r="P31" s="17">
        <v>3.5</v>
      </c>
      <c r="Q31" s="17" t="s">
        <v>17</v>
      </c>
      <c r="R31" s="18">
        <f t="shared" si="6"/>
        <v>0</v>
      </c>
      <c r="S31" s="17">
        <v>3</v>
      </c>
      <c r="T31" s="17" t="s">
        <v>18</v>
      </c>
      <c r="U31" s="18">
        <f t="shared" si="7"/>
        <v>0</v>
      </c>
      <c r="V31" s="17">
        <v>2.5</v>
      </c>
      <c r="W31" s="17" t="s">
        <v>19</v>
      </c>
      <c r="X31" s="18">
        <f t="shared" si="8"/>
        <v>0</v>
      </c>
      <c r="Y31" s="17">
        <v>2</v>
      </c>
      <c r="Z31" s="17" t="s">
        <v>20</v>
      </c>
      <c r="AA31" s="18">
        <f t="shared" si="9"/>
        <v>0</v>
      </c>
      <c r="AB31" s="17">
        <v>1.5</v>
      </c>
      <c r="AC31" s="17" t="s">
        <v>21</v>
      </c>
      <c r="AD31" s="18">
        <f t="shared" si="10"/>
        <v>0</v>
      </c>
      <c r="AE31" s="17">
        <v>1</v>
      </c>
      <c r="AF31" s="17" t="s">
        <v>22</v>
      </c>
      <c r="AG31" s="18">
        <f t="shared" si="11"/>
        <v>0</v>
      </c>
      <c r="AH31" s="17">
        <v>0</v>
      </c>
      <c r="AI31" s="17" t="s">
        <v>23</v>
      </c>
      <c r="AJ31" s="18">
        <f t="shared" si="12"/>
        <v>0</v>
      </c>
      <c r="AK31" s="18">
        <f t="shared" si="13"/>
        <v>0</v>
      </c>
      <c r="AL31" s="19" t="str">
        <f t="shared" si="14"/>
        <v xml:space="preserve"> </v>
      </c>
      <c r="AM31" s="18">
        <f t="shared" si="15"/>
        <v>2.5</v>
      </c>
      <c r="AP31" s="20" t="s">
        <v>24</v>
      </c>
    </row>
    <row r="32" spans="1:42" ht="16.5" thickBot="1" x14ac:dyDescent="0.3">
      <c r="A32" s="8" t="s">
        <v>15</v>
      </c>
      <c r="B32" s="9" t="s">
        <v>15</v>
      </c>
      <c r="C32" s="10"/>
      <c r="D32" s="11" t="str">
        <f t="shared" si="0"/>
        <v xml:space="preserve"> </v>
      </c>
      <c r="E32" s="36"/>
      <c r="F32" s="105"/>
      <c r="G32" s="106"/>
      <c r="H32" s="37" t="s">
        <v>15</v>
      </c>
      <c r="I32" s="12" t="str">
        <f t="shared" si="1"/>
        <v xml:space="preserve"> </v>
      </c>
      <c r="J32" s="13" t="str">
        <f t="shared" si="2"/>
        <v xml:space="preserve"> </v>
      </c>
      <c r="K32" s="14"/>
      <c r="L32" s="14" t="s">
        <v>16</v>
      </c>
      <c r="M32" s="15">
        <f t="shared" si="3"/>
        <v>0</v>
      </c>
      <c r="N32" s="16">
        <f t="shared" si="4"/>
        <v>0</v>
      </c>
      <c r="O32" s="16" t="e">
        <f t="shared" si="5"/>
        <v>#DIV/0!</v>
      </c>
      <c r="P32" s="17">
        <v>3.5</v>
      </c>
      <c r="Q32" s="17" t="s">
        <v>17</v>
      </c>
      <c r="R32" s="18">
        <f t="shared" si="6"/>
        <v>0</v>
      </c>
      <c r="S32" s="17">
        <v>3</v>
      </c>
      <c r="T32" s="17" t="s">
        <v>18</v>
      </c>
      <c r="U32" s="18">
        <f t="shared" si="7"/>
        <v>0</v>
      </c>
      <c r="V32" s="17">
        <v>2.5</v>
      </c>
      <c r="W32" s="17" t="s">
        <v>19</v>
      </c>
      <c r="X32" s="18">
        <f t="shared" si="8"/>
        <v>0</v>
      </c>
      <c r="Y32" s="17">
        <v>2</v>
      </c>
      <c r="Z32" s="17" t="s">
        <v>20</v>
      </c>
      <c r="AA32" s="18">
        <f t="shared" si="9"/>
        <v>0</v>
      </c>
      <c r="AB32" s="17">
        <v>1.5</v>
      </c>
      <c r="AC32" s="17" t="s">
        <v>21</v>
      </c>
      <c r="AD32" s="18">
        <f t="shared" si="10"/>
        <v>0</v>
      </c>
      <c r="AE32" s="17">
        <v>1</v>
      </c>
      <c r="AF32" s="17" t="s">
        <v>22</v>
      </c>
      <c r="AG32" s="18">
        <f t="shared" si="11"/>
        <v>0</v>
      </c>
      <c r="AH32" s="17">
        <v>0</v>
      </c>
      <c r="AI32" s="17" t="s">
        <v>23</v>
      </c>
      <c r="AJ32" s="18">
        <f t="shared" si="12"/>
        <v>0</v>
      </c>
      <c r="AK32" s="18">
        <f t="shared" si="13"/>
        <v>0</v>
      </c>
      <c r="AL32" s="19" t="str">
        <f t="shared" si="14"/>
        <v xml:space="preserve"> </v>
      </c>
      <c r="AM32" s="18">
        <f t="shared" si="15"/>
        <v>2.5</v>
      </c>
      <c r="AP32" s="20" t="s">
        <v>24</v>
      </c>
    </row>
    <row r="33" spans="1:10" x14ac:dyDescent="0.25">
      <c r="A33" s="108" t="s">
        <v>25</v>
      </c>
      <c r="B33" s="109"/>
      <c r="C33" s="22"/>
      <c r="D33" s="109" t="s">
        <v>25</v>
      </c>
      <c r="E33" s="101"/>
      <c r="F33" s="101"/>
      <c r="G33" s="23"/>
      <c r="H33" s="101" t="s">
        <v>25</v>
      </c>
      <c r="I33" s="109"/>
      <c r="J33" s="110"/>
    </row>
    <row r="34" spans="1:10" x14ac:dyDescent="0.25">
      <c r="A34" s="91" t="s">
        <v>90</v>
      </c>
      <c r="B34" s="91"/>
      <c r="C34" s="73"/>
      <c r="D34" s="92" t="s">
        <v>29</v>
      </c>
      <c r="E34" s="92"/>
      <c r="F34" s="92"/>
      <c r="G34" s="25"/>
      <c r="H34" s="92" t="s">
        <v>65</v>
      </c>
      <c r="I34" s="92"/>
      <c r="J34" s="93"/>
    </row>
    <row r="35" spans="1:10" x14ac:dyDescent="0.25">
      <c r="A35" s="26"/>
      <c r="B35" s="73"/>
      <c r="C35" s="73"/>
      <c r="D35" s="27"/>
      <c r="E35" s="27"/>
      <c r="F35" s="27"/>
      <c r="G35" s="73"/>
      <c r="H35" s="73"/>
      <c r="I35" s="73"/>
      <c r="J35" s="74"/>
    </row>
    <row r="36" spans="1:10" x14ac:dyDescent="0.25">
      <c r="A36" s="26"/>
      <c r="B36" s="73"/>
      <c r="C36" s="73"/>
      <c r="D36" s="27"/>
      <c r="E36" s="27"/>
      <c r="F36" s="27"/>
      <c r="G36" s="73"/>
      <c r="H36" s="73"/>
      <c r="I36" s="73"/>
      <c r="J36" s="74"/>
    </row>
    <row r="37" spans="1:10" x14ac:dyDescent="0.25">
      <c r="A37" s="26"/>
      <c r="B37" s="73"/>
      <c r="C37" s="73"/>
      <c r="D37" s="27"/>
      <c r="E37" s="27"/>
      <c r="F37" s="27"/>
      <c r="G37" s="73"/>
      <c r="H37" s="73"/>
      <c r="I37" s="73"/>
      <c r="J37" s="74"/>
    </row>
    <row r="38" spans="1:10" x14ac:dyDescent="0.25">
      <c r="A38" s="100"/>
      <c r="B38" s="100"/>
      <c r="C38" s="73"/>
      <c r="D38" s="101" t="s">
        <v>26</v>
      </c>
      <c r="E38" s="101"/>
      <c r="F38" s="101"/>
      <c r="G38" s="73"/>
      <c r="H38" s="102"/>
      <c r="I38" s="102"/>
      <c r="J38" s="103"/>
    </row>
    <row r="39" spans="1:10" x14ac:dyDescent="0.25">
      <c r="A39" s="100"/>
      <c r="B39" s="100"/>
      <c r="C39" s="73"/>
      <c r="D39" s="92" t="s">
        <v>124</v>
      </c>
      <c r="E39" s="92"/>
      <c r="F39" s="92"/>
      <c r="G39" s="73"/>
      <c r="H39" s="100"/>
      <c r="I39" s="100"/>
      <c r="J39" s="104"/>
    </row>
    <row r="40" spans="1:10" x14ac:dyDescent="0.25">
      <c r="A40" s="72"/>
      <c r="B40" s="72"/>
      <c r="C40" s="25"/>
      <c r="D40" s="72"/>
      <c r="E40" s="72"/>
      <c r="F40" s="72"/>
      <c r="G40" s="25"/>
      <c r="H40" s="72"/>
      <c r="I40" s="72"/>
      <c r="J40" s="75"/>
    </row>
    <row r="41" spans="1:10" x14ac:dyDescent="0.25">
      <c r="A41" s="72"/>
      <c r="B41" s="72"/>
      <c r="C41" s="25"/>
      <c r="D41" s="72"/>
      <c r="E41" s="72"/>
      <c r="F41" s="72"/>
      <c r="G41" s="25"/>
      <c r="H41" s="72"/>
      <c r="I41" s="72"/>
      <c r="J41" s="75"/>
    </row>
    <row r="42" spans="1:10" x14ac:dyDescent="0.25">
      <c r="A42" s="72"/>
      <c r="B42" s="72"/>
      <c r="C42" s="25"/>
      <c r="D42" s="72"/>
      <c r="E42" s="72"/>
      <c r="F42" s="72"/>
      <c r="G42" s="25"/>
      <c r="H42" s="72"/>
      <c r="I42" s="72"/>
      <c r="J42" s="75"/>
    </row>
    <row r="43" spans="1:10" ht="24.75" customHeight="1" x14ac:dyDescent="0.25">
      <c r="A43" s="94" t="s">
        <v>27</v>
      </c>
      <c r="B43" s="95"/>
      <c r="C43" s="95"/>
      <c r="D43" s="95"/>
      <c r="E43" s="95"/>
      <c r="F43" s="95"/>
      <c r="G43" s="95"/>
      <c r="H43" s="95"/>
      <c r="I43" s="95"/>
      <c r="J43" s="96"/>
    </row>
    <row r="44" spans="1:10" ht="73.5" customHeight="1" thickBot="1" x14ac:dyDescent="0.3">
      <c r="A44" s="97" t="s">
        <v>28</v>
      </c>
      <c r="B44" s="98"/>
      <c r="C44" s="98"/>
      <c r="D44" s="98"/>
      <c r="E44" s="98"/>
      <c r="F44" s="98"/>
      <c r="G44" s="98"/>
      <c r="H44" s="98"/>
      <c r="I44" s="98"/>
      <c r="J44" s="99"/>
    </row>
  </sheetData>
  <mergeCells count="46">
    <mergeCell ref="A43:J43"/>
    <mergeCell ref="A44:J44"/>
    <mergeCell ref="A38:B38"/>
    <mergeCell ref="D38:F38"/>
    <mergeCell ref="H38:J38"/>
    <mergeCell ref="A39:B39"/>
    <mergeCell ref="D39:F39"/>
    <mergeCell ref="H39:J39"/>
    <mergeCell ref="A34:B34"/>
    <mergeCell ref="D34:F34"/>
    <mergeCell ref="H34:J34"/>
    <mergeCell ref="F25:G25"/>
    <mergeCell ref="F26:G26"/>
    <mergeCell ref="F27:G27"/>
    <mergeCell ref="F28:G28"/>
    <mergeCell ref="F29:G29"/>
    <mergeCell ref="F30:G30"/>
    <mergeCell ref="F31:G31"/>
    <mergeCell ref="F32:G32"/>
    <mergeCell ref="A33:B33"/>
    <mergeCell ref="D33:F33"/>
    <mergeCell ref="H33:J33"/>
    <mergeCell ref="F24:G24"/>
    <mergeCell ref="F13:G13"/>
    <mergeCell ref="F14:G14"/>
    <mergeCell ref="F15:G15"/>
    <mergeCell ref="F16:G16"/>
    <mergeCell ref="F17:G17"/>
    <mergeCell ref="F18:G18"/>
    <mergeCell ref="F19:G19"/>
    <mergeCell ref="F20:G20"/>
    <mergeCell ref="F21:G21"/>
    <mergeCell ref="F22:G22"/>
    <mergeCell ref="F23:G23"/>
    <mergeCell ref="F12:G12"/>
    <mergeCell ref="A1:J1"/>
    <mergeCell ref="A2:J2"/>
    <mergeCell ref="A3:J3"/>
    <mergeCell ref="A4:J4"/>
    <mergeCell ref="A5:J5"/>
    <mergeCell ref="A6:J6"/>
    <mergeCell ref="A7:J7"/>
    <mergeCell ref="A8:J8"/>
    <mergeCell ref="F9:G9"/>
    <mergeCell ref="F10:G10"/>
    <mergeCell ref="F11:G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workbookViewId="0">
      <selection activeCell="I11" sqref="I11"/>
    </sheetView>
  </sheetViews>
  <sheetFormatPr defaultRowHeight="15" x14ac:dyDescent="0.25"/>
  <cols>
    <col min="1" max="1" width="13.42578125" customWidth="1"/>
    <col min="2" max="2" width="24.4257812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174</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251</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18" customHeight="1" x14ac:dyDescent="0.25">
      <c r="A10" s="38" t="s">
        <v>249</v>
      </c>
      <c r="B10" s="71" t="s">
        <v>250</v>
      </c>
      <c r="C10" s="39">
        <v>75</v>
      </c>
      <c r="D10" s="40">
        <f t="shared" ref="D10:D32" si="0">IF(H10=" "," ",N10)</f>
        <v>90</v>
      </c>
      <c r="E10" s="41">
        <v>236</v>
      </c>
      <c r="F10" s="127" t="s">
        <v>65</v>
      </c>
      <c r="G10" s="128"/>
      <c r="H10" s="43">
        <v>100</v>
      </c>
      <c r="I10" s="12" t="s">
        <v>259</v>
      </c>
      <c r="J10" s="13">
        <f>IF(C10=0," ",IF(H10=0," ",O10))</f>
        <v>3.2888888888888888</v>
      </c>
      <c r="K10" s="14"/>
      <c r="L10" s="14" t="s">
        <v>16</v>
      </c>
      <c r="M10" s="15">
        <f>IF(H10&lt;90,0,IF(H10&lt;=100,4,0))</f>
        <v>4</v>
      </c>
      <c r="N10" s="16">
        <f>IF(H10=" ",C10,(C10+15))</f>
        <v>90</v>
      </c>
      <c r="O10" s="16">
        <f>IF(H10="BAŞARILI",(E10/N10),IF(H10&gt;0,(((AK10*15)+E10)/N10),E10))</f>
        <v>3.2888888888888888</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4</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247</v>
      </c>
      <c r="B11" s="71" t="s">
        <v>248</v>
      </c>
      <c r="C11" s="39">
        <v>75</v>
      </c>
      <c r="D11" s="40">
        <f t="shared" si="0"/>
        <v>90</v>
      </c>
      <c r="E11" s="42">
        <v>176</v>
      </c>
      <c r="F11" s="111" t="s">
        <v>30</v>
      </c>
      <c r="G11" s="111"/>
      <c r="H11" s="40">
        <v>85</v>
      </c>
      <c r="I11" s="12" t="s">
        <v>259</v>
      </c>
      <c r="J11" s="13">
        <f t="shared" ref="J11:J32" si="1">IF(C11=0," ",IF(H11=0," ",O11))</f>
        <v>2.5388888888888888</v>
      </c>
      <c r="K11" s="14"/>
      <c r="L11" s="14" t="s">
        <v>16</v>
      </c>
      <c r="M11" s="15">
        <f t="shared" ref="M11:M32" si="2">IF(H11&lt;90,0,IF(H11&lt;=100,4,0))</f>
        <v>0</v>
      </c>
      <c r="N11" s="16">
        <f t="shared" ref="N11:N32" si="3">IF(H11=" ",C11,(C11+15))</f>
        <v>90</v>
      </c>
      <c r="O11" s="16">
        <f t="shared" ref="O11:O32" si="4">IF(H11="BAŞARILI",(E11/N11),IF(H11&gt;0,(((AK11*15)+E11)/N11),E11))</f>
        <v>2.5388888888888888</v>
      </c>
      <c r="P11" s="17">
        <v>3.5</v>
      </c>
      <c r="Q11" s="17" t="s">
        <v>17</v>
      </c>
      <c r="R11" s="18">
        <f t="shared" ref="R11:R32" si="5">IF(H11&lt;85,0,IF(H11&lt;=89,3.5,0))</f>
        <v>3.5</v>
      </c>
      <c r="S11" s="17">
        <v>3</v>
      </c>
      <c r="T11" s="17" t="s">
        <v>18</v>
      </c>
      <c r="U11" s="18">
        <f t="shared" ref="U11:U32" si="6">IF(H11&lt;80,0,IF(H11&lt;=84,3,0))</f>
        <v>0</v>
      </c>
      <c r="V11" s="17">
        <v>2.5</v>
      </c>
      <c r="W11" s="17" t="s">
        <v>19</v>
      </c>
      <c r="X11" s="18">
        <f t="shared" ref="X11:X32" si="7">IF(H11&lt;75,0,IF(H11&lt;=79,2.5,0))</f>
        <v>0</v>
      </c>
      <c r="Y11" s="17">
        <v>2</v>
      </c>
      <c r="Z11" s="17" t="s">
        <v>20</v>
      </c>
      <c r="AA11" s="18">
        <f t="shared" ref="AA11:AA32" si="8">IF(H11&lt;65,0,IF(H11&lt;=74,2,0))</f>
        <v>0</v>
      </c>
      <c r="AB11" s="17">
        <v>1.5</v>
      </c>
      <c r="AC11" s="17" t="s">
        <v>21</v>
      </c>
      <c r="AD11" s="18">
        <f t="shared" ref="AD11:AD32" si="9">IF(H11&lt;58,0,IF(H11&lt;=64,1.5,0))</f>
        <v>0</v>
      </c>
      <c r="AE11" s="17">
        <v>1</v>
      </c>
      <c r="AF11" s="17" t="s">
        <v>22</v>
      </c>
      <c r="AG11" s="18">
        <f t="shared" ref="AG11:AG32" si="10">IF(H11&lt;50,0,IF(H11&lt;=57,1,0))</f>
        <v>0</v>
      </c>
      <c r="AH11" s="17">
        <v>0</v>
      </c>
      <c r="AI11" s="17" t="s">
        <v>23</v>
      </c>
      <c r="AJ11" s="18">
        <f t="shared" ref="AJ11:AJ32" si="11">IF(H11&lt;0,0,IF(H11&lt;=49,0,0))</f>
        <v>0</v>
      </c>
      <c r="AK11" s="18">
        <f t="shared" ref="AK11:AK32" si="12">SUM(R11,U11,X11,AA11,AD11,AG11,AJ11,M11)</f>
        <v>3.5</v>
      </c>
      <c r="AL11" s="19" t="str">
        <f t="shared" ref="AL11:AL32" si="13">IF(H11=" "," ",IF(AK11&lt;2,"GİREMEZ(AKTS)",IF(N11&lt;89,"GİREMEZ(AKTS)",IF(O11&gt;=AM11,"YETERLİ","GİREMEZ(ORTALAMA)"))))</f>
        <v>YETERLİ</v>
      </c>
      <c r="AM11" s="18">
        <f t="shared" ref="AM11:AM32" si="14">IF(LEFT(A11,1)="0",2,2.5)</f>
        <v>2.5</v>
      </c>
      <c r="AP11" s="20" t="s">
        <v>24</v>
      </c>
    </row>
    <row r="12" spans="1:51" ht="15.75" x14ac:dyDescent="0.25">
      <c r="A12" s="38" t="s">
        <v>253</v>
      </c>
      <c r="B12" s="71" t="s">
        <v>254</v>
      </c>
      <c r="C12" s="39">
        <v>75</v>
      </c>
      <c r="D12" s="40">
        <f t="shared" si="0"/>
        <v>90</v>
      </c>
      <c r="E12" s="42">
        <v>174.5</v>
      </c>
      <c r="F12" s="111" t="s">
        <v>65</v>
      </c>
      <c r="G12" s="111"/>
      <c r="H12" s="40">
        <v>85</v>
      </c>
      <c r="I12" s="12" t="s">
        <v>259</v>
      </c>
      <c r="J12" s="13">
        <f t="shared" si="1"/>
        <v>2.5222222222222221</v>
      </c>
      <c r="K12" s="14"/>
      <c r="L12" s="14" t="s">
        <v>16</v>
      </c>
      <c r="M12" s="15">
        <f t="shared" si="2"/>
        <v>0</v>
      </c>
      <c r="N12" s="16">
        <f t="shared" si="3"/>
        <v>90</v>
      </c>
      <c r="O12" s="16">
        <f t="shared" si="4"/>
        <v>2.5222222222222221</v>
      </c>
      <c r="P12" s="17">
        <v>3.5</v>
      </c>
      <c r="Q12" s="17" t="s">
        <v>17</v>
      </c>
      <c r="R12" s="18">
        <f t="shared" si="5"/>
        <v>3.5</v>
      </c>
      <c r="S12" s="17">
        <v>3</v>
      </c>
      <c r="T12" s="17" t="s">
        <v>18</v>
      </c>
      <c r="U12" s="18">
        <f t="shared" si="6"/>
        <v>0</v>
      </c>
      <c r="V12" s="17">
        <v>2.5</v>
      </c>
      <c r="W12" s="17" t="s">
        <v>19</v>
      </c>
      <c r="X12" s="18">
        <f t="shared" si="7"/>
        <v>0</v>
      </c>
      <c r="Y12" s="17">
        <v>2</v>
      </c>
      <c r="Z12" s="17" t="s">
        <v>20</v>
      </c>
      <c r="AA12" s="18">
        <f t="shared" si="8"/>
        <v>0</v>
      </c>
      <c r="AB12" s="17">
        <v>1.5</v>
      </c>
      <c r="AC12" s="17" t="s">
        <v>21</v>
      </c>
      <c r="AD12" s="18">
        <f t="shared" si="9"/>
        <v>0</v>
      </c>
      <c r="AE12" s="17">
        <v>1</v>
      </c>
      <c r="AF12" s="17" t="s">
        <v>22</v>
      </c>
      <c r="AG12" s="18">
        <f t="shared" si="10"/>
        <v>0</v>
      </c>
      <c r="AH12" s="17">
        <v>0</v>
      </c>
      <c r="AI12" s="17" t="s">
        <v>23</v>
      </c>
      <c r="AJ12" s="18">
        <f t="shared" si="11"/>
        <v>0</v>
      </c>
      <c r="AK12" s="18">
        <f t="shared" si="12"/>
        <v>3.5</v>
      </c>
      <c r="AL12" s="19" t="str">
        <f t="shared" si="13"/>
        <v>YETERLİ</v>
      </c>
      <c r="AM12" s="18">
        <f t="shared" si="14"/>
        <v>2.5</v>
      </c>
      <c r="AP12" s="20" t="s">
        <v>24</v>
      </c>
    </row>
    <row r="13" spans="1:51" ht="15.75" x14ac:dyDescent="0.25">
      <c r="A13" s="38"/>
      <c r="B13" s="71"/>
      <c r="C13" s="39"/>
      <c r="D13" s="40" t="str">
        <f t="shared" si="0"/>
        <v xml:space="preserve"> </v>
      </c>
      <c r="E13" s="42"/>
      <c r="F13" s="111"/>
      <c r="G13" s="111"/>
      <c r="H13" s="40" t="s">
        <v>15</v>
      </c>
      <c r="I13" s="12" t="str">
        <f t="shared" ref="I13:I32" si="15">IF(C13=0," ",IF(H13=0," ",IF(H13="GR",AP13,AL13)))</f>
        <v xml:space="preserve"> </v>
      </c>
      <c r="J13" s="13" t="str">
        <f t="shared" si="1"/>
        <v xml:space="preserve"> </v>
      </c>
      <c r="K13" s="14"/>
      <c r="L13" s="14" t="s">
        <v>16</v>
      </c>
      <c r="M13" s="15">
        <f t="shared" si="2"/>
        <v>0</v>
      </c>
      <c r="N13" s="16">
        <f t="shared" si="3"/>
        <v>0</v>
      </c>
      <c r="O13" s="16" t="e">
        <f t="shared" si="4"/>
        <v>#DIV/0!</v>
      </c>
      <c r="P13" s="17">
        <v>3.5</v>
      </c>
      <c r="Q13" s="17" t="s">
        <v>17</v>
      </c>
      <c r="R13" s="18">
        <f t="shared" si="5"/>
        <v>0</v>
      </c>
      <c r="S13" s="17">
        <v>3</v>
      </c>
      <c r="T13" s="17" t="s">
        <v>18</v>
      </c>
      <c r="U13" s="18">
        <f t="shared" si="6"/>
        <v>0</v>
      </c>
      <c r="V13" s="17">
        <v>2.5</v>
      </c>
      <c r="W13" s="17" t="s">
        <v>19</v>
      </c>
      <c r="X13" s="18">
        <f t="shared" si="7"/>
        <v>0</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0</v>
      </c>
      <c r="AL13" s="19" t="str">
        <f t="shared" si="13"/>
        <v xml:space="preserve"> </v>
      </c>
      <c r="AM13" s="18">
        <f t="shared" si="14"/>
        <v>2.5</v>
      </c>
      <c r="AP13" s="20" t="s">
        <v>24</v>
      </c>
    </row>
    <row r="14" spans="1:51" ht="15.75" x14ac:dyDescent="0.25">
      <c r="A14" s="38"/>
      <c r="B14" s="71"/>
      <c r="C14" s="39"/>
      <c r="D14" s="40" t="str">
        <f t="shared" si="0"/>
        <v xml:space="preserve"> </v>
      </c>
      <c r="E14" s="42"/>
      <c r="F14" s="111"/>
      <c r="G14" s="111"/>
      <c r="H14" s="40" t="s">
        <v>15</v>
      </c>
      <c r="I14" s="12" t="str">
        <f t="shared" si="15"/>
        <v xml:space="preserve"> </v>
      </c>
      <c r="J14" s="13" t="str">
        <f t="shared" si="1"/>
        <v xml:space="preserve"> </v>
      </c>
      <c r="K14" s="14"/>
      <c r="L14" s="14" t="s">
        <v>16</v>
      </c>
      <c r="M14" s="15">
        <f t="shared" si="2"/>
        <v>0</v>
      </c>
      <c r="N14" s="16">
        <f t="shared" si="3"/>
        <v>0</v>
      </c>
      <c r="O14" s="16" t="e">
        <f t="shared" si="4"/>
        <v>#DIV/0!</v>
      </c>
      <c r="P14" s="17">
        <v>3.5</v>
      </c>
      <c r="Q14" s="17" t="s">
        <v>17</v>
      </c>
      <c r="R14" s="18">
        <f t="shared" si="5"/>
        <v>0</v>
      </c>
      <c r="S14" s="17">
        <v>3</v>
      </c>
      <c r="T14" s="17" t="s">
        <v>18</v>
      </c>
      <c r="U14" s="18">
        <f t="shared" si="6"/>
        <v>0</v>
      </c>
      <c r="V14" s="17">
        <v>2.5</v>
      </c>
      <c r="W14" s="17" t="s">
        <v>19</v>
      </c>
      <c r="X14" s="18">
        <f t="shared" si="7"/>
        <v>0</v>
      </c>
      <c r="Y14" s="17">
        <v>2</v>
      </c>
      <c r="Z14" s="17" t="s">
        <v>20</v>
      </c>
      <c r="AA14" s="18">
        <f t="shared" si="8"/>
        <v>0</v>
      </c>
      <c r="AB14" s="17">
        <v>1.5</v>
      </c>
      <c r="AC14" s="17" t="s">
        <v>21</v>
      </c>
      <c r="AD14" s="18">
        <f t="shared" si="9"/>
        <v>0</v>
      </c>
      <c r="AE14" s="17">
        <v>1</v>
      </c>
      <c r="AF14" s="17" t="s">
        <v>22</v>
      </c>
      <c r="AG14" s="18">
        <f t="shared" si="10"/>
        <v>0</v>
      </c>
      <c r="AH14" s="17">
        <v>0</v>
      </c>
      <c r="AI14" s="17" t="s">
        <v>23</v>
      </c>
      <c r="AJ14" s="18">
        <f t="shared" si="11"/>
        <v>0</v>
      </c>
      <c r="AK14" s="18">
        <f t="shared" si="12"/>
        <v>0</v>
      </c>
      <c r="AL14" s="19" t="str">
        <f t="shared" si="13"/>
        <v xml:space="preserve"> </v>
      </c>
      <c r="AM14" s="18">
        <f t="shared" si="14"/>
        <v>2.5</v>
      </c>
      <c r="AP14" s="20" t="s">
        <v>24</v>
      </c>
    </row>
    <row r="15" spans="1:51" ht="15.75" x14ac:dyDescent="0.25">
      <c r="A15" s="38"/>
      <c r="B15" s="71"/>
      <c r="C15" s="39"/>
      <c r="D15" s="40" t="str">
        <f t="shared" si="0"/>
        <v xml:space="preserve"> </v>
      </c>
      <c r="E15" s="42"/>
      <c r="F15" s="111"/>
      <c r="G15" s="111"/>
      <c r="H15" s="40" t="s">
        <v>15</v>
      </c>
      <c r="I15" s="12" t="str">
        <f t="shared" si="15"/>
        <v xml:space="preserve"> </v>
      </c>
      <c r="J15" s="13" t="str">
        <f t="shared" si="1"/>
        <v xml:space="preserve"> </v>
      </c>
      <c r="K15" s="14"/>
      <c r="L15" s="14" t="s">
        <v>16</v>
      </c>
      <c r="M15" s="15">
        <f t="shared" si="2"/>
        <v>0</v>
      </c>
      <c r="N15" s="16">
        <f t="shared" si="3"/>
        <v>0</v>
      </c>
      <c r="O15" s="16" t="e">
        <f t="shared" si="4"/>
        <v>#DIV/0!</v>
      </c>
      <c r="P15" s="17">
        <v>3.5</v>
      </c>
      <c r="Q15" s="17" t="s">
        <v>17</v>
      </c>
      <c r="R15" s="18">
        <f t="shared" si="5"/>
        <v>0</v>
      </c>
      <c r="S15" s="17">
        <v>3</v>
      </c>
      <c r="T15" s="17" t="s">
        <v>18</v>
      </c>
      <c r="U15" s="18">
        <f t="shared" si="6"/>
        <v>0</v>
      </c>
      <c r="V15" s="17">
        <v>2.5</v>
      </c>
      <c r="W15" s="17" t="s">
        <v>19</v>
      </c>
      <c r="X15" s="18">
        <f t="shared" si="7"/>
        <v>0</v>
      </c>
      <c r="Y15" s="17">
        <v>2</v>
      </c>
      <c r="Z15" s="17" t="s">
        <v>20</v>
      </c>
      <c r="AA15" s="18">
        <f t="shared" si="8"/>
        <v>0</v>
      </c>
      <c r="AB15" s="17">
        <v>1.5</v>
      </c>
      <c r="AC15" s="17" t="s">
        <v>21</v>
      </c>
      <c r="AD15" s="18">
        <f t="shared" si="9"/>
        <v>0</v>
      </c>
      <c r="AE15" s="17">
        <v>1</v>
      </c>
      <c r="AF15" s="17" t="s">
        <v>22</v>
      </c>
      <c r="AG15" s="18">
        <f t="shared" si="10"/>
        <v>0</v>
      </c>
      <c r="AH15" s="17">
        <v>0</v>
      </c>
      <c r="AI15" s="17" t="s">
        <v>23</v>
      </c>
      <c r="AJ15" s="18">
        <f t="shared" si="11"/>
        <v>0</v>
      </c>
      <c r="AK15" s="18">
        <f t="shared" si="12"/>
        <v>0</v>
      </c>
      <c r="AL15" s="19" t="str">
        <f t="shared" si="13"/>
        <v xml:space="preserve"> </v>
      </c>
      <c r="AM15" s="18">
        <f t="shared" si="14"/>
        <v>2.5</v>
      </c>
      <c r="AP15" s="20" t="s">
        <v>24</v>
      </c>
    </row>
    <row r="16" spans="1:51" ht="15.75" x14ac:dyDescent="0.25">
      <c r="A16" s="38"/>
      <c r="B16" s="71"/>
      <c r="C16" s="39"/>
      <c r="D16" s="40" t="str">
        <f t="shared" si="0"/>
        <v xml:space="preserve"> </v>
      </c>
      <c r="E16" s="42"/>
      <c r="F16" s="111"/>
      <c r="G16" s="111"/>
      <c r="H16" s="40" t="s">
        <v>15</v>
      </c>
      <c r="I16" s="12" t="str">
        <f t="shared" si="15"/>
        <v xml:space="preserve"> </v>
      </c>
      <c r="J16" s="13" t="str">
        <f t="shared" si="1"/>
        <v xml:space="preserve"> </v>
      </c>
      <c r="K16" s="14"/>
      <c r="L16" s="14" t="s">
        <v>16</v>
      </c>
      <c r="M16" s="15">
        <f t="shared" si="2"/>
        <v>0</v>
      </c>
      <c r="N16" s="16">
        <f t="shared" si="3"/>
        <v>0</v>
      </c>
      <c r="O16" s="16" t="e">
        <f t="shared" si="4"/>
        <v>#DIV/0!</v>
      </c>
      <c r="P16" s="17">
        <v>3.5</v>
      </c>
      <c r="Q16" s="17" t="s">
        <v>17</v>
      </c>
      <c r="R16" s="18">
        <f t="shared" si="5"/>
        <v>0</v>
      </c>
      <c r="S16" s="17">
        <v>3</v>
      </c>
      <c r="T16" s="17" t="s">
        <v>18</v>
      </c>
      <c r="U16" s="18">
        <f t="shared" si="6"/>
        <v>0</v>
      </c>
      <c r="V16" s="17">
        <v>2.5</v>
      </c>
      <c r="W16" s="17" t="s">
        <v>19</v>
      </c>
      <c r="X16" s="18">
        <f t="shared" si="7"/>
        <v>0</v>
      </c>
      <c r="Y16" s="17">
        <v>2</v>
      </c>
      <c r="Z16" s="17" t="s">
        <v>20</v>
      </c>
      <c r="AA16" s="18">
        <f t="shared" si="8"/>
        <v>0</v>
      </c>
      <c r="AB16" s="17">
        <v>1.5</v>
      </c>
      <c r="AC16" s="17" t="s">
        <v>21</v>
      </c>
      <c r="AD16" s="18">
        <f t="shared" si="9"/>
        <v>0</v>
      </c>
      <c r="AE16" s="17">
        <v>1</v>
      </c>
      <c r="AF16" s="17" t="s">
        <v>22</v>
      </c>
      <c r="AG16" s="18">
        <f t="shared" si="10"/>
        <v>0</v>
      </c>
      <c r="AH16" s="17">
        <v>0</v>
      </c>
      <c r="AI16" s="17" t="s">
        <v>23</v>
      </c>
      <c r="AJ16" s="18">
        <f t="shared" si="11"/>
        <v>0</v>
      </c>
      <c r="AK16" s="18">
        <f t="shared" si="12"/>
        <v>0</v>
      </c>
      <c r="AL16" s="19" t="str">
        <f t="shared" si="13"/>
        <v xml:space="preserve"> </v>
      </c>
      <c r="AM16" s="18">
        <f t="shared" si="14"/>
        <v>2.5</v>
      </c>
      <c r="AP16" s="20" t="s">
        <v>24</v>
      </c>
    </row>
    <row r="17" spans="1:42" ht="15.75" x14ac:dyDescent="0.25">
      <c r="A17" s="38"/>
      <c r="B17" s="71"/>
      <c r="C17" s="39"/>
      <c r="D17" s="40" t="str">
        <f t="shared" si="0"/>
        <v xml:space="preserve"> </v>
      </c>
      <c r="E17" s="42"/>
      <c r="F17" s="111"/>
      <c r="G17" s="111"/>
      <c r="H17" s="40" t="s">
        <v>15</v>
      </c>
      <c r="I17" s="12" t="str">
        <f t="shared" si="15"/>
        <v xml:space="preserve"> </v>
      </c>
      <c r="J17" s="13" t="str">
        <f t="shared" si="1"/>
        <v xml:space="preserve"> </v>
      </c>
      <c r="K17" s="14"/>
      <c r="L17" s="14" t="s">
        <v>16</v>
      </c>
      <c r="M17" s="15">
        <f t="shared" si="2"/>
        <v>0</v>
      </c>
      <c r="N17" s="16">
        <f t="shared" si="3"/>
        <v>0</v>
      </c>
      <c r="O17" s="16" t="e">
        <f t="shared" si="4"/>
        <v>#DIV/0!</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0</v>
      </c>
      <c r="AH17" s="17">
        <v>0</v>
      </c>
      <c r="AI17" s="17" t="s">
        <v>23</v>
      </c>
      <c r="AJ17" s="18">
        <f t="shared" si="11"/>
        <v>0</v>
      </c>
      <c r="AK17" s="18">
        <f t="shared" si="12"/>
        <v>0</v>
      </c>
      <c r="AL17" s="19" t="str">
        <f t="shared" si="13"/>
        <v xml:space="preserve"> </v>
      </c>
      <c r="AM17" s="18">
        <f t="shared" si="14"/>
        <v>2.5</v>
      </c>
      <c r="AP17" s="20" t="s">
        <v>24</v>
      </c>
    </row>
    <row r="18" spans="1:42" ht="15.75" x14ac:dyDescent="0.25">
      <c r="A18" s="38"/>
      <c r="B18" s="71"/>
      <c r="C18" s="39"/>
      <c r="D18" s="40" t="str">
        <f t="shared" si="0"/>
        <v xml:space="preserve"> </v>
      </c>
      <c r="E18" s="42"/>
      <c r="F18" s="111"/>
      <c r="G18" s="111"/>
      <c r="H18" s="40" t="s">
        <v>15</v>
      </c>
      <c r="I18" s="12" t="str">
        <f t="shared" si="15"/>
        <v xml:space="preserve"> </v>
      </c>
      <c r="J18" s="13" t="str">
        <f t="shared" si="1"/>
        <v xml:space="preserve"> </v>
      </c>
      <c r="K18" s="14"/>
      <c r="L18" s="14" t="s">
        <v>16</v>
      </c>
      <c r="M18" s="15">
        <f t="shared" si="2"/>
        <v>0</v>
      </c>
      <c r="N18" s="16">
        <f t="shared" si="3"/>
        <v>0</v>
      </c>
      <c r="O18" s="16" t="e">
        <f t="shared" si="4"/>
        <v>#DIV/0!</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0</v>
      </c>
      <c r="AH18" s="17">
        <v>0</v>
      </c>
      <c r="AI18" s="17" t="s">
        <v>23</v>
      </c>
      <c r="AJ18" s="18">
        <f t="shared" si="11"/>
        <v>0</v>
      </c>
      <c r="AK18" s="18">
        <f t="shared" si="12"/>
        <v>0</v>
      </c>
      <c r="AL18" s="19" t="str">
        <f t="shared" si="13"/>
        <v xml:space="preserve"> </v>
      </c>
      <c r="AM18" s="18">
        <f t="shared" si="14"/>
        <v>2.5</v>
      </c>
      <c r="AP18" s="20" t="s">
        <v>24</v>
      </c>
    </row>
    <row r="19" spans="1:42" ht="15.75" x14ac:dyDescent="0.25">
      <c r="A19" s="38"/>
      <c r="B19" s="71"/>
      <c r="C19" s="39"/>
      <c r="D19" s="40" t="str">
        <f t="shared" si="0"/>
        <v xml:space="preserve"> </v>
      </c>
      <c r="E19" s="42"/>
      <c r="F19" s="111"/>
      <c r="G19" s="111"/>
      <c r="H19" s="40" t="s">
        <v>15</v>
      </c>
      <c r="I19" s="12" t="str">
        <f t="shared" si="15"/>
        <v xml:space="preserve"> </v>
      </c>
      <c r="J19" s="13" t="str">
        <f t="shared" si="1"/>
        <v xml:space="preserve"> </v>
      </c>
      <c r="K19" s="14"/>
      <c r="L19" s="14" t="s">
        <v>16</v>
      </c>
      <c r="M19" s="15">
        <f t="shared" si="2"/>
        <v>0</v>
      </c>
      <c r="N19" s="16">
        <f t="shared" si="3"/>
        <v>0</v>
      </c>
      <c r="O19" s="16" t="e">
        <f t="shared" si="4"/>
        <v>#DIV/0!</v>
      </c>
      <c r="P19" s="17">
        <v>3.5</v>
      </c>
      <c r="Q19" s="17" t="s">
        <v>17</v>
      </c>
      <c r="R19" s="18">
        <f t="shared" si="5"/>
        <v>0</v>
      </c>
      <c r="S19" s="17">
        <v>3</v>
      </c>
      <c r="T19" s="17" t="s">
        <v>18</v>
      </c>
      <c r="U19" s="18">
        <f t="shared" si="6"/>
        <v>0</v>
      </c>
      <c r="V19" s="17">
        <v>2.5</v>
      </c>
      <c r="W19" s="17" t="s">
        <v>19</v>
      </c>
      <c r="X19" s="18">
        <f t="shared" si="7"/>
        <v>0</v>
      </c>
      <c r="Y19" s="17">
        <v>2</v>
      </c>
      <c r="Z19" s="17" t="s">
        <v>20</v>
      </c>
      <c r="AA19" s="18">
        <f t="shared" si="8"/>
        <v>0</v>
      </c>
      <c r="AB19" s="17">
        <v>1.5</v>
      </c>
      <c r="AC19" s="17" t="s">
        <v>21</v>
      </c>
      <c r="AD19" s="18">
        <f t="shared" si="9"/>
        <v>0</v>
      </c>
      <c r="AE19" s="17">
        <v>1</v>
      </c>
      <c r="AF19" s="17" t="s">
        <v>22</v>
      </c>
      <c r="AG19" s="18">
        <f t="shared" si="10"/>
        <v>0</v>
      </c>
      <c r="AH19" s="17">
        <v>0</v>
      </c>
      <c r="AI19" s="17" t="s">
        <v>23</v>
      </c>
      <c r="AJ19" s="18">
        <f t="shared" si="11"/>
        <v>0</v>
      </c>
      <c r="AK19" s="18">
        <f t="shared" si="12"/>
        <v>0</v>
      </c>
      <c r="AL19" s="19" t="str">
        <f t="shared" si="13"/>
        <v xml:space="preserve"> </v>
      </c>
      <c r="AM19" s="18">
        <f t="shared" si="14"/>
        <v>2.5</v>
      </c>
      <c r="AP19" s="20" t="s">
        <v>24</v>
      </c>
    </row>
    <row r="20" spans="1:42" ht="15.75" x14ac:dyDescent="0.25">
      <c r="A20" s="38"/>
      <c r="B20" s="71"/>
      <c r="C20" s="39"/>
      <c r="D20" s="40" t="str">
        <f t="shared" si="0"/>
        <v xml:space="preserve"> </v>
      </c>
      <c r="E20" s="42"/>
      <c r="F20" s="111"/>
      <c r="G20" s="111"/>
      <c r="H20" s="40" t="s">
        <v>15</v>
      </c>
      <c r="I20" s="12" t="str">
        <f t="shared" si="15"/>
        <v xml:space="preserve"> </v>
      </c>
      <c r="J20" s="13" t="str">
        <f t="shared" si="1"/>
        <v xml:space="preserve"> </v>
      </c>
      <c r="K20" s="14"/>
      <c r="L20" s="14" t="s">
        <v>16</v>
      </c>
      <c r="M20" s="15">
        <f t="shared" si="2"/>
        <v>0</v>
      </c>
      <c r="N20" s="16">
        <f t="shared" si="3"/>
        <v>0</v>
      </c>
      <c r="O20" s="16" t="e">
        <f t="shared" si="4"/>
        <v>#DIV/0!</v>
      </c>
      <c r="P20" s="17">
        <v>3.5</v>
      </c>
      <c r="Q20" s="17" t="s">
        <v>17</v>
      </c>
      <c r="R20" s="18">
        <f t="shared" si="5"/>
        <v>0</v>
      </c>
      <c r="S20" s="17">
        <v>3</v>
      </c>
      <c r="T20" s="17" t="s">
        <v>18</v>
      </c>
      <c r="U20" s="18">
        <f t="shared" si="6"/>
        <v>0</v>
      </c>
      <c r="V20" s="17">
        <v>2.5</v>
      </c>
      <c r="W20" s="17" t="s">
        <v>19</v>
      </c>
      <c r="X20" s="18">
        <f t="shared" si="7"/>
        <v>0</v>
      </c>
      <c r="Y20" s="17">
        <v>2</v>
      </c>
      <c r="Z20" s="17" t="s">
        <v>20</v>
      </c>
      <c r="AA20" s="18">
        <f t="shared" si="8"/>
        <v>0</v>
      </c>
      <c r="AB20" s="17">
        <v>1.5</v>
      </c>
      <c r="AC20" s="17" t="s">
        <v>21</v>
      </c>
      <c r="AD20" s="18">
        <f t="shared" si="9"/>
        <v>0</v>
      </c>
      <c r="AE20" s="17">
        <v>1</v>
      </c>
      <c r="AF20" s="17" t="s">
        <v>22</v>
      </c>
      <c r="AG20" s="18">
        <f t="shared" si="10"/>
        <v>0</v>
      </c>
      <c r="AH20" s="17">
        <v>0</v>
      </c>
      <c r="AI20" s="17" t="s">
        <v>23</v>
      </c>
      <c r="AJ20" s="18">
        <f t="shared" si="11"/>
        <v>0</v>
      </c>
      <c r="AK20" s="18">
        <f t="shared" si="12"/>
        <v>0</v>
      </c>
      <c r="AL20" s="19" t="str">
        <f t="shared" si="13"/>
        <v xml:space="preserve"> </v>
      </c>
      <c r="AM20" s="18">
        <f t="shared" si="14"/>
        <v>2.5</v>
      </c>
      <c r="AP20" s="20" t="s">
        <v>24</v>
      </c>
    </row>
    <row r="21" spans="1:42" ht="15.75" x14ac:dyDescent="0.25">
      <c r="A21" s="38"/>
      <c r="B21" s="71"/>
      <c r="C21" s="39"/>
      <c r="D21" s="40" t="str">
        <f t="shared" si="0"/>
        <v xml:space="preserve"> </v>
      </c>
      <c r="E21" s="42"/>
      <c r="F21" s="111"/>
      <c r="G21" s="111"/>
      <c r="H21" s="40" t="s">
        <v>15</v>
      </c>
      <c r="I21" s="12" t="str">
        <f t="shared" si="15"/>
        <v xml:space="preserve"> </v>
      </c>
      <c r="J21" s="13" t="str">
        <f t="shared" si="1"/>
        <v xml:space="preserve"> </v>
      </c>
      <c r="K21" s="14"/>
      <c r="L21" s="14" t="s">
        <v>16</v>
      </c>
      <c r="M21" s="15">
        <f t="shared" si="2"/>
        <v>0</v>
      </c>
      <c r="N21" s="16">
        <f t="shared" si="3"/>
        <v>0</v>
      </c>
      <c r="O21" s="16" t="e">
        <f t="shared" si="4"/>
        <v>#DIV/0!</v>
      </c>
      <c r="P21" s="17">
        <v>3.5</v>
      </c>
      <c r="Q21" s="17" t="s">
        <v>17</v>
      </c>
      <c r="R21" s="18">
        <f t="shared" si="5"/>
        <v>0</v>
      </c>
      <c r="S21" s="17">
        <v>3</v>
      </c>
      <c r="T21" s="17" t="s">
        <v>18</v>
      </c>
      <c r="U21" s="18">
        <f t="shared" si="6"/>
        <v>0</v>
      </c>
      <c r="V21" s="17">
        <v>2.5</v>
      </c>
      <c r="W21" s="17" t="s">
        <v>19</v>
      </c>
      <c r="X21" s="18">
        <f t="shared" si="7"/>
        <v>0</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0</v>
      </c>
      <c r="AL21" s="19" t="str">
        <f t="shared" si="13"/>
        <v xml:space="preserve"> </v>
      </c>
      <c r="AM21" s="18">
        <f t="shared" si="14"/>
        <v>2.5</v>
      </c>
      <c r="AP21" s="20" t="s">
        <v>24</v>
      </c>
    </row>
    <row r="22" spans="1:42" ht="15.75" x14ac:dyDescent="0.25">
      <c r="A22" s="38"/>
      <c r="B22" s="71"/>
      <c r="C22" s="39"/>
      <c r="D22" s="77" t="str">
        <f t="shared" si="0"/>
        <v xml:space="preserve"> </v>
      </c>
      <c r="E22" s="76"/>
      <c r="F22" s="111"/>
      <c r="G22" s="111"/>
      <c r="H22" s="77" t="s">
        <v>15</v>
      </c>
      <c r="I22" s="12" t="str">
        <f t="shared" si="15"/>
        <v xml:space="preserve"> </v>
      </c>
      <c r="J22" s="13" t="str">
        <f t="shared" si="1"/>
        <v xml:space="preserve"> </v>
      </c>
      <c r="K22" s="14"/>
      <c r="L22" s="14" t="s">
        <v>16</v>
      </c>
      <c r="M22" s="15">
        <f t="shared" si="2"/>
        <v>0</v>
      </c>
      <c r="N22" s="16">
        <f t="shared" si="3"/>
        <v>0</v>
      </c>
      <c r="O22" s="16" t="e">
        <f t="shared" si="4"/>
        <v>#DIV/0!</v>
      </c>
      <c r="P22" s="17">
        <v>3.5</v>
      </c>
      <c r="Q22" s="17" t="s">
        <v>17</v>
      </c>
      <c r="R22" s="18">
        <f t="shared" si="5"/>
        <v>0</v>
      </c>
      <c r="S22" s="17">
        <v>3</v>
      </c>
      <c r="T22" s="17" t="s">
        <v>18</v>
      </c>
      <c r="U22" s="18">
        <f t="shared" si="6"/>
        <v>0</v>
      </c>
      <c r="V22" s="17">
        <v>2.5</v>
      </c>
      <c r="W22" s="17" t="s">
        <v>19</v>
      </c>
      <c r="X22" s="18">
        <f t="shared" si="7"/>
        <v>0</v>
      </c>
      <c r="Y22" s="17">
        <v>2</v>
      </c>
      <c r="Z22" s="17" t="s">
        <v>20</v>
      </c>
      <c r="AA22" s="18">
        <f t="shared" si="8"/>
        <v>0</v>
      </c>
      <c r="AB22" s="17">
        <v>1.5</v>
      </c>
      <c r="AC22" s="17" t="s">
        <v>21</v>
      </c>
      <c r="AD22" s="18">
        <f t="shared" si="9"/>
        <v>0</v>
      </c>
      <c r="AE22" s="17">
        <v>1</v>
      </c>
      <c r="AF22" s="17" t="s">
        <v>22</v>
      </c>
      <c r="AG22" s="18">
        <f t="shared" si="10"/>
        <v>0</v>
      </c>
      <c r="AH22" s="17">
        <v>0</v>
      </c>
      <c r="AI22" s="17" t="s">
        <v>23</v>
      </c>
      <c r="AJ22" s="18">
        <f t="shared" si="11"/>
        <v>0</v>
      </c>
      <c r="AK22" s="18">
        <f t="shared" si="12"/>
        <v>0</v>
      </c>
      <c r="AL22" s="19" t="str">
        <f t="shared" si="13"/>
        <v xml:space="preserve"> </v>
      </c>
      <c r="AM22" s="18">
        <f t="shared" si="14"/>
        <v>2.5</v>
      </c>
      <c r="AP22" s="20" t="s">
        <v>24</v>
      </c>
    </row>
    <row r="23" spans="1:42" ht="15.75" x14ac:dyDescent="0.25">
      <c r="A23" s="38"/>
      <c r="B23" s="71"/>
      <c r="C23" s="39"/>
      <c r="D23" s="40" t="str">
        <f t="shared" si="0"/>
        <v xml:space="preserve"> </v>
      </c>
      <c r="E23" s="42"/>
      <c r="F23" s="111"/>
      <c r="G23" s="111"/>
      <c r="H23" s="40" t="s">
        <v>15</v>
      </c>
      <c r="I23" s="12" t="str">
        <f t="shared" si="15"/>
        <v xml:space="preserve"> </v>
      </c>
      <c r="J23" s="13" t="str">
        <f t="shared" si="1"/>
        <v xml:space="preserve"> </v>
      </c>
      <c r="K23" s="14"/>
      <c r="L23" s="14" t="s">
        <v>16</v>
      </c>
      <c r="M23" s="15">
        <f t="shared" si="2"/>
        <v>0</v>
      </c>
      <c r="N23" s="16">
        <f t="shared" si="3"/>
        <v>0</v>
      </c>
      <c r="O23" s="16" t="e">
        <f t="shared" si="4"/>
        <v>#DIV/0!</v>
      </c>
      <c r="P23" s="17">
        <v>3.5</v>
      </c>
      <c r="Q23" s="17" t="s">
        <v>17</v>
      </c>
      <c r="R23" s="18">
        <f t="shared" si="5"/>
        <v>0</v>
      </c>
      <c r="S23" s="17">
        <v>3</v>
      </c>
      <c r="T23" s="17" t="s">
        <v>18</v>
      </c>
      <c r="U23" s="18">
        <f t="shared" si="6"/>
        <v>0</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0</v>
      </c>
      <c r="AL23" s="19" t="str">
        <f t="shared" si="13"/>
        <v xml:space="preserve"> </v>
      </c>
      <c r="AM23" s="18">
        <f t="shared" si="14"/>
        <v>2.5</v>
      </c>
      <c r="AP23" s="20" t="s">
        <v>24</v>
      </c>
    </row>
    <row r="24" spans="1:42" ht="15.75" x14ac:dyDescent="0.25">
      <c r="A24" s="38"/>
      <c r="B24" s="71"/>
      <c r="C24" s="39"/>
      <c r="D24" s="40" t="str">
        <f t="shared" si="0"/>
        <v xml:space="preserve"> </v>
      </c>
      <c r="E24" s="42"/>
      <c r="F24" s="111"/>
      <c r="G24" s="111"/>
      <c r="H24" s="40" t="s">
        <v>15</v>
      </c>
      <c r="I24" s="12" t="str">
        <f t="shared" si="15"/>
        <v xml:space="preserve"> </v>
      </c>
      <c r="J24" s="13" t="str">
        <f t="shared" si="1"/>
        <v xml:space="preserve"> </v>
      </c>
      <c r="K24" s="14"/>
      <c r="L24" s="14" t="s">
        <v>16</v>
      </c>
      <c r="M24" s="15">
        <f t="shared" si="2"/>
        <v>0</v>
      </c>
      <c r="N24" s="16">
        <f t="shared" si="3"/>
        <v>0</v>
      </c>
      <c r="O24" s="16" t="e">
        <f t="shared" si="4"/>
        <v>#DIV/0!</v>
      </c>
      <c r="P24" s="17">
        <v>3.5</v>
      </c>
      <c r="Q24" s="17" t="s">
        <v>17</v>
      </c>
      <c r="R24" s="18">
        <f t="shared" si="5"/>
        <v>0</v>
      </c>
      <c r="S24" s="17">
        <v>3</v>
      </c>
      <c r="T24" s="17" t="s">
        <v>18</v>
      </c>
      <c r="U24" s="18">
        <f t="shared" si="6"/>
        <v>0</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0</v>
      </c>
      <c r="AL24" s="19" t="str">
        <f t="shared" si="13"/>
        <v xml:space="preserve"> </v>
      </c>
      <c r="AM24" s="18">
        <f t="shared" si="14"/>
        <v>2.5</v>
      </c>
      <c r="AP24" s="20" t="s">
        <v>24</v>
      </c>
    </row>
    <row r="25" spans="1:42" ht="15.75" x14ac:dyDescent="0.25">
      <c r="A25" s="38"/>
      <c r="B25" s="71"/>
      <c r="C25" s="39"/>
      <c r="D25" s="40" t="str">
        <f t="shared" si="0"/>
        <v xml:space="preserve"> </v>
      </c>
      <c r="E25" s="42"/>
      <c r="F25" s="111"/>
      <c r="G25" s="111"/>
      <c r="H25" s="40" t="s">
        <v>15</v>
      </c>
      <c r="I25" s="12" t="str">
        <f t="shared" si="15"/>
        <v xml:space="preserve"> </v>
      </c>
      <c r="J25" s="13" t="str">
        <f t="shared" si="1"/>
        <v xml:space="preserve"> </v>
      </c>
      <c r="K25" s="14"/>
      <c r="L25" s="14" t="s">
        <v>16</v>
      </c>
      <c r="M25" s="15">
        <f t="shared" si="2"/>
        <v>0</v>
      </c>
      <c r="N25" s="16">
        <f t="shared" si="3"/>
        <v>0</v>
      </c>
      <c r="O25" s="16" t="e">
        <f t="shared" si="4"/>
        <v>#DIV/0!</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0</v>
      </c>
      <c r="AL25" s="19" t="str">
        <f t="shared" si="13"/>
        <v xml:space="preserve"> </v>
      </c>
      <c r="AM25" s="18">
        <f t="shared" si="14"/>
        <v>2.5</v>
      </c>
      <c r="AP25" s="20" t="s">
        <v>24</v>
      </c>
    </row>
    <row r="26" spans="1:42" ht="15.75" x14ac:dyDescent="0.25">
      <c r="A26" s="8" t="s">
        <v>15</v>
      </c>
      <c r="B26" s="45" t="s">
        <v>15</v>
      </c>
      <c r="C26" s="10"/>
      <c r="D26" s="11" t="str">
        <f t="shared" si="0"/>
        <v xml:space="preserve"> </v>
      </c>
      <c r="E26" s="35"/>
      <c r="F26" s="107"/>
      <c r="G26" s="107"/>
      <c r="H26" s="40" t="s">
        <v>15</v>
      </c>
      <c r="I26" s="12" t="str">
        <f t="shared" si="15"/>
        <v xml:space="preserve"> </v>
      </c>
      <c r="J26" s="13" t="str">
        <f t="shared" si="1"/>
        <v xml:space="preserve"> </v>
      </c>
      <c r="K26" s="14"/>
      <c r="L26" s="14" t="s">
        <v>16</v>
      </c>
      <c r="M26" s="15">
        <f t="shared" si="2"/>
        <v>0</v>
      </c>
      <c r="N26" s="16">
        <f t="shared" si="3"/>
        <v>0</v>
      </c>
      <c r="O26" s="16" t="e">
        <f t="shared" si="4"/>
        <v>#DIV/0!</v>
      </c>
      <c r="P26" s="17">
        <v>3.5</v>
      </c>
      <c r="Q26" s="17" t="s">
        <v>17</v>
      </c>
      <c r="R26" s="18">
        <f t="shared" si="5"/>
        <v>0</v>
      </c>
      <c r="S26" s="17">
        <v>3</v>
      </c>
      <c r="T26" s="17" t="s">
        <v>18</v>
      </c>
      <c r="U26" s="18">
        <f t="shared" si="6"/>
        <v>0</v>
      </c>
      <c r="V26" s="17">
        <v>2.5</v>
      </c>
      <c r="W26" s="17" t="s">
        <v>19</v>
      </c>
      <c r="X26" s="18">
        <f t="shared" si="7"/>
        <v>0</v>
      </c>
      <c r="Y26" s="17">
        <v>2</v>
      </c>
      <c r="Z26" s="17" t="s">
        <v>20</v>
      </c>
      <c r="AA26" s="18">
        <f t="shared" si="8"/>
        <v>0</v>
      </c>
      <c r="AB26" s="17">
        <v>1.5</v>
      </c>
      <c r="AC26" s="17" t="s">
        <v>21</v>
      </c>
      <c r="AD26" s="18">
        <f t="shared" si="9"/>
        <v>0</v>
      </c>
      <c r="AE26" s="17">
        <v>1</v>
      </c>
      <c r="AF26" s="17" t="s">
        <v>22</v>
      </c>
      <c r="AG26" s="18">
        <f t="shared" si="10"/>
        <v>0</v>
      </c>
      <c r="AH26" s="17">
        <v>0</v>
      </c>
      <c r="AI26" s="17" t="s">
        <v>23</v>
      </c>
      <c r="AJ26" s="18">
        <f t="shared" si="11"/>
        <v>0</v>
      </c>
      <c r="AK26" s="18">
        <f t="shared" si="12"/>
        <v>0</v>
      </c>
      <c r="AL26" s="19" t="str">
        <f t="shared" si="13"/>
        <v xml:space="preserve"> </v>
      </c>
      <c r="AM26" s="18">
        <f t="shared" si="14"/>
        <v>2.5</v>
      </c>
      <c r="AP26" s="20" t="s">
        <v>24</v>
      </c>
    </row>
    <row r="27" spans="1:42" ht="15.75" x14ac:dyDescent="0.25">
      <c r="A27" s="8" t="s">
        <v>15</v>
      </c>
      <c r="B27" s="45" t="s">
        <v>15</v>
      </c>
      <c r="C27" s="10"/>
      <c r="D27" s="11" t="str">
        <f t="shared" si="0"/>
        <v xml:space="preserve"> </v>
      </c>
      <c r="E27" s="35"/>
      <c r="F27" s="107"/>
      <c r="G27" s="107"/>
      <c r="H27" s="11" t="s">
        <v>15</v>
      </c>
      <c r="I27" s="12" t="str">
        <f t="shared" si="15"/>
        <v xml:space="preserve"> </v>
      </c>
      <c r="J27" s="13" t="str">
        <f t="shared" si="1"/>
        <v xml:space="preserve"> </v>
      </c>
      <c r="K27" s="14"/>
      <c r="L27" s="14" t="s">
        <v>16</v>
      </c>
      <c r="M27" s="15">
        <f t="shared" si="2"/>
        <v>0</v>
      </c>
      <c r="N27" s="16">
        <f t="shared" si="3"/>
        <v>0</v>
      </c>
      <c r="O27" s="16" t="e">
        <f t="shared" si="4"/>
        <v>#DIV/0!</v>
      </c>
      <c r="P27" s="17">
        <v>3.5</v>
      </c>
      <c r="Q27" s="17" t="s">
        <v>17</v>
      </c>
      <c r="R27" s="18">
        <f t="shared" si="5"/>
        <v>0</v>
      </c>
      <c r="S27" s="17">
        <v>3</v>
      </c>
      <c r="T27" s="17" t="s">
        <v>18</v>
      </c>
      <c r="U27" s="18">
        <f t="shared" si="6"/>
        <v>0</v>
      </c>
      <c r="V27" s="17">
        <v>2.5</v>
      </c>
      <c r="W27" s="17" t="s">
        <v>19</v>
      </c>
      <c r="X27" s="18">
        <f t="shared" si="7"/>
        <v>0</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0</v>
      </c>
      <c r="AL27" s="19" t="str">
        <f t="shared" si="13"/>
        <v xml:space="preserve"> </v>
      </c>
      <c r="AM27" s="18">
        <f t="shared" si="14"/>
        <v>2.5</v>
      </c>
      <c r="AP27" s="20" t="s">
        <v>24</v>
      </c>
    </row>
    <row r="28" spans="1:42" ht="15.75" x14ac:dyDescent="0.25">
      <c r="A28" s="8" t="s">
        <v>15</v>
      </c>
      <c r="B28" s="45" t="s">
        <v>15</v>
      </c>
      <c r="C28" s="10"/>
      <c r="D28" s="11" t="str">
        <f t="shared" si="0"/>
        <v xml:space="preserve"> </v>
      </c>
      <c r="E28" s="35"/>
      <c r="F28" s="107"/>
      <c r="G28" s="107"/>
      <c r="H28" s="11" t="s">
        <v>15</v>
      </c>
      <c r="I28" s="12" t="str">
        <f t="shared" si="15"/>
        <v xml:space="preserve"> </v>
      </c>
      <c r="J28" s="13" t="str">
        <f t="shared" si="1"/>
        <v xml:space="preserve"> </v>
      </c>
      <c r="K28" s="14"/>
      <c r="L28" s="14" t="s">
        <v>16</v>
      </c>
      <c r="M28" s="15">
        <f t="shared" si="2"/>
        <v>0</v>
      </c>
      <c r="N28" s="16">
        <f t="shared" si="3"/>
        <v>0</v>
      </c>
      <c r="O28" s="16" t="e">
        <f t="shared" si="4"/>
        <v>#DIV/0!</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0</v>
      </c>
      <c r="AL28" s="19" t="str">
        <f t="shared" si="13"/>
        <v xml:space="preserve"> </v>
      </c>
      <c r="AM28" s="18">
        <f t="shared" si="14"/>
        <v>2.5</v>
      </c>
      <c r="AP28" s="20" t="s">
        <v>24</v>
      </c>
    </row>
    <row r="29" spans="1:42" ht="15.75" x14ac:dyDescent="0.25">
      <c r="A29" s="8" t="s">
        <v>15</v>
      </c>
      <c r="B29" s="9" t="s">
        <v>15</v>
      </c>
      <c r="C29" s="10"/>
      <c r="D29" s="11" t="str">
        <f t="shared" si="0"/>
        <v xml:space="preserve"> </v>
      </c>
      <c r="E29" s="35"/>
      <c r="F29" s="107"/>
      <c r="G29" s="107"/>
      <c r="H29" s="11"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8" t="s">
        <v>15</v>
      </c>
      <c r="B30" s="9" t="s">
        <v>15</v>
      </c>
      <c r="C30" s="10"/>
      <c r="D30" s="11" t="str">
        <f t="shared" si="0"/>
        <v xml:space="preserve"> </v>
      </c>
      <c r="E30" s="35"/>
      <c r="F30" s="107"/>
      <c r="G30" s="107"/>
      <c r="H30" s="11"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8" t="s">
        <v>15</v>
      </c>
      <c r="B31" s="9" t="s">
        <v>15</v>
      </c>
      <c r="C31" s="10"/>
      <c r="D31" s="11" t="str">
        <f t="shared" si="0"/>
        <v xml:space="preserve"> </v>
      </c>
      <c r="E31" s="35"/>
      <c r="F31" s="107"/>
      <c r="G31" s="107"/>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6.5" thickBot="1" x14ac:dyDescent="0.3">
      <c r="A32" s="8" t="s">
        <v>15</v>
      </c>
      <c r="B32" s="9" t="s">
        <v>15</v>
      </c>
      <c r="C32" s="10"/>
      <c r="D32" s="11" t="str">
        <f t="shared" si="0"/>
        <v xml:space="preserve"> </v>
      </c>
      <c r="E32" s="36"/>
      <c r="F32" s="105"/>
      <c r="G32" s="106"/>
      <c r="H32" s="37"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10" x14ac:dyDescent="0.25">
      <c r="A33" s="108" t="s">
        <v>25</v>
      </c>
      <c r="B33" s="109"/>
      <c r="C33" s="22"/>
      <c r="D33" s="109" t="s">
        <v>25</v>
      </c>
      <c r="E33" s="101"/>
      <c r="F33" s="101"/>
      <c r="G33" s="23"/>
      <c r="H33" s="101" t="s">
        <v>25</v>
      </c>
      <c r="I33" s="109"/>
      <c r="J33" s="110"/>
    </row>
    <row r="34" spans="1:10" x14ac:dyDescent="0.25">
      <c r="A34" s="91" t="s">
        <v>65</v>
      </c>
      <c r="B34" s="91"/>
      <c r="C34" s="73"/>
      <c r="D34" s="92" t="s">
        <v>30</v>
      </c>
      <c r="E34" s="92"/>
      <c r="F34" s="92"/>
      <c r="G34" s="25"/>
      <c r="H34" s="92" t="s">
        <v>29</v>
      </c>
      <c r="I34" s="92"/>
      <c r="J34" s="92"/>
    </row>
    <row r="35" spans="1:10" x14ac:dyDescent="0.25">
      <c r="A35" s="26"/>
      <c r="B35" s="73"/>
      <c r="C35" s="73"/>
      <c r="D35" s="27"/>
      <c r="E35" s="27"/>
      <c r="F35" s="27"/>
      <c r="G35" s="73"/>
      <c r="H35" s="73"/>
      <c r="I35" s="73"/>
      <c r="J35" s="74"/>
    </row>
    <row r="36" spans="1:10" x14ac:dyDescent="0.25">
      <c r="A36" s="26"/>
      <c r="B36" s="73"/>
      <c r="C36" s="73"/>
      <c r="D36" s="27"/>
      <c r="E36" s="27"/>
      <c r="F36" s="27"/>
      <c r="G36" s="73"/>
      <c r="H36" s="73"/>
      <c r="I36" s="73"/>
      <c r="J36" s="74"/>
    </row>
    <row r="37" spans="1:10" x14ac:dyDescent="0.25">
      <c r="A37" s="26"/>
      <c r="B37" s="73"/>
      <c r="C37" s="73"/>
      <c r="D37" s="27"/>
      <c r="E37" s="27"/>
      <c r="F37" s="27"/>
      <c r="G37" s="73"/>
      <c r="H37" s="73"/>
      <c r="I37" s="73"/>
      <c r="J37" s="74"/>
    </row>
    <row r="38" spans="1:10" x14ac:dyDescent="0.25">
      <c r="A38" s="100"/>
      <c r="B38" s="100"/>
      <c r="C38" s="73"/>
      <c r="D38" s="101" t="s">
        <v>26</v>
      </c>
      <c r="E38" s="101"/>
      <c r="F38" s="101"/>
      <c r="G38" s="73"/>
      <c r="H38" s="102"/>
      <c r="I38" s="102"/>
      <c r="J38" s="103"/>
    </row>
    <row r="39" spans="1:10" x14ac:dyDescent="0.25">
      <c r="A39" s="100"/>
      <c r="B39" s="100"/>
      <c r="C39" s="73"/>
      <c r="D39" s="92" t="s">
        <v>252</v>
      </c>
      <c r="E39" s="92"/>
      <c r="F39" s="92"/>
      <c r="G39" s="73"/>
      <c r="H39" s="100"/>
      <c r="I39" s="100"/>
      <c r="J39" s="104"/>
    </row>
    <row r="40" spans="1:10" x14ac:dyDescent="0.25">
      <c r="A40" s="72"/>
      <c r="B40" s="72"/>
      <c r="C40" s="25"/>
      <c r="D40" s="72"/>
      <c r="E40" s="72"/>
      <c r="F40" s="72"/>
      <c r="G40" s="25"/>
      <c r="H40" s="72"/>
      <c r="I40" s="72"/>
      <c r="J40" s="75"/>
    </row>
    <row r="41" spans="1:10" x14ac:dyDescent="0.25">
      <c r="A41" s="72"/>
      <c r="B41" s="72"/>
      <c r="C41" s="25"/>
      <c r="D41" s="72"/>
      <c r="E41" s="72"/>
      <c r="F41" s="72"/>
      <c r="G41" s="25"/>
      <c r="H41" s="72"/>
      <c r="I41" s="72"/>
      <c r="J41" s="75"/>
    </row>
    <row r="42" spans="1:10" x14ac:dyDescent="0.25">
      <c r="A42" s="72"/>
      <c r="B42" s="72"/>
      <c r="C42" s="25"/>
      <c r="D42" s="72"/>
      <c r="E42" s="72"/>
      <c r="F42" s="72"/>
      <c r="G42" s="25"/>
      <c r="H42" s="72"/>
      <c r="I42" s="72"/>
      <c r="J42" s="75"/>
    </row>
    <row r="43" spans="1:10" ht="24.75" customHeight="1" x14ac:dyDescent="0.25">
      <c r="A43" s="94" t="s">
        <v>27</v>
      </c>
      <c r="B43" s="95"/>
      <c r="C43" s="95"/>
      <c r="D43" s="95"/>
      <c r="E43" s="95"/>
      <c r="F43" s="95"/>
      <c r="G43" s="95"/>
      <c r="H43" s="95"/>
      <c r="I43" s="95"/>
      <c r="J43" s="96"/>
    </row>
    <row r="44" spans="1:10" ht="73.5" customHeight="1" thickBot="1" x14ac:dyDescent="0.3">
      <c r="A44" s="97" t="s">
        <v>28</v>
      </c>
      <c r="B44" s="98"/>
      <c r="C44" s="98"/>
      <c r="D44" s="98"/>
      <c r="E44" s="98"/>
      <c r="F44" s="98"/>
      <c r="G44" s="98"/>
      <c r="H44" s="98"/>
      <c r="I44" s="98"/>
      <c r="J44" s="99"/>
    </row>
  </sheetData>
  <mergeCells count="46">
    <mergeCell ref="A43:J43"/>
    <mergeCell ref="A44:J44"/>
    <mergeCell ref="A38:B38"/>
    <mergeCell ref="D38:F38"/>
    <mergeCell ref="H38:J38"/>
    <mergeCell ref="A39:B39"/>
    <mergeCell ref="D39:F39"/>
    <mergeCell ref="H39:J39"/>
    <mergeCell ref="A34:B34"/>
    <mergeCell ref="D34:F34"/>
    <mergeCell ref="H34:J34"/>
    <mergeCell ref="F25:G25"/>
    <mergeCell ref="F26:G26"/>
    <mergeCell ref="F27:G27"/>
    <mergeCell ref="F28:G28"/>
    <mergeCell ref="F29:G29"/>
    <mergeCell ref="F30:G30"/>
    <mergeCell ref="F31:G31"/>
    <mergeCell ref="F32:G32"/>
    <mergeCell ref="A33:B33"/>
    <mergeCell ref="D33:F33"/>
    <mergeCell ref="H33:J33"/>
    <mergeCell ref="F24:G24"/>
    <mergeCell ref="F13:G13"/>
    <mergeCell ref="F14:G14"/>
    <mergeCell ref="F15:G15"/>
    <mergeCell ref="F16:G16"/>
    <mergeCell ref="F17:G17"/>
    <mergeCell ref="F18:G18"/>
    <mergeCell ref="F19:G19"/>
    <mergeCell ref="F20:G20"/>
    <mergeCell ref="F21:G21"/>
    <mergeCell ref="F22:G22"/>
    <mergeCell ref="F23:G23"/>
    <mergeCell ref="F12:G12"/>
    <mergeCell ref="A1:J1"/>
    <mergeCell ref="A2:J2"/>
    <mergeCell ref="A3:J3"/>
    <mergeCell ref="A4:J4"/>
    <mergeCell ref="A5:J5"/>
    <mergeCell ref="A6:J6"/>
    <mergeCell ref="A7:J7"/>
    <mergeCell ref="A8:J8"/>
    <mergeCell ref="F9:G9"/>
    <mergeCell ref="F10:G10"/>
    <mergeCell ref="F11:G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workbookViewId="0">
      <selection activeCell="A37" sqref="A37"/>
    </sheetView>
  </sheetViews>
  <sheetFormatPr defaultRowHeight="15" x14ac:dyDescent="0.25"/>
  <cols>
    <col min="1" max="1" width="13.42578125" customWidth="1"/>
    <col min="2" max="2" width="24.4257812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174</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255</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18" customHeight="1" x14ac:dyDescent="0.25">
      <c r="A10" s="38" t="s">
        <v>257</v>
      </c>
      <c r="B10" s="71" t="s">
        <v>256</v>
      </c>
      <c r="C10" s="39">
        <v>82</v>
      </c>
      <c r="D10" s="78">
        <f t="shared" ref="D10:D32" si="0">IF(H10=" "," ",N10)</f>
        <v>97</v>
      </c>
      <c r="E10" s="41">
        <v>208</v>
      </c>
      <c r="F10" s="127" t="s">
        <v>91</v>
      </c>
      <c r="G10" s="128"/>
      <c r="H10" s="43">
        <v>75</v>
      </c>
      <c r="I10" s="12" t="s">
        <v>259</v>
      </c>
      <c r="J10" s="13">
        <f>IF(C10=0," ",IF(H10=0," ",O10))</f>
        <v>2.5309278350515463</v>
      </c>
      <c r="K10" s="14"/>
      <c r="L10" s="14" t="s">
        <v>16</v>
      </c>
      <c r="M10" s="15">
        <f>IF(H10&lt;90,0,IF(H10&lt;=100,4,0))</f>
        <v>0</v>
      </c>
      <c r="N10" s="16">
        <f>IF(H10=" ",C10,(C10+15))</f>
        <v>97</v>
      </c>
      <c r="O10" s="16">
        <f>IF(H10="BAŞARILI",(E10/N10),IF(H10&gt;0,(((AK10*15)+E10)/N10),E10))</f>
        <v>2.5309278350515463</v>
      </c>
      <c r="P10" s="17">
        <v>3.5</v>
      </c>
      <c r="Q10" s="17" t="s">
        <v>17</v>
      </c>
      <c r="R10" s="18">
        <f>IF(H10&lt;85,0,IF(H10&lt;=89,3.5,0))</f>
        <v>0</v>
      </c>
      <c r="S10" s="17">
        <v>3</v>
      </c>
      <c r="T10" s="17" t="s">
        <v>18</v>
      </c>
      <c r="U10" s="18">
        <f>IF(H10&lt;80,0,IF(H10&lt;=84,3,0))</f>
        <v>0</v>
      </c>
      <c r="V10" s="17">
        <v>2.5</v>
      </c>
      <c r="W10" s="17" t="s">
        <v>19</v>
      </c>
      <c r="X10" s="18">
        <f>IF(H10&lt;75,0,IF(H10&lt;=79,2.5,0))</f>
        <v>2.5</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2.5</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c r="B11" s="71"/>
      <c r="C11" s="39"/>
      <c r="D11" s="40" t="str">
        <f t="shared" si="0"/>
        <v xml:space="preserve"> </v>
      </c>
      <c r="E11" s="42"/>
      <c r="F11" s="111"/>
      <c r="G11" s="111"/>
      <c r="H11" s="40" t="s">
        <v>15</v>
      </c>
      <c r="I11" s="12"/>
      <c r="J11" s="13" t="str">
        <f t="shared" ref="J11:J32" si="1">IF(C11=0," ",IF(H11=0," ",O11))</f>
        <v xml:space="preserve"> </v>
      </c>
      <c r="K11" s="14"/>
      <c r="L11" s="14" t="s">
        <v>16</v>
      </c>
      <c r="M11" s="15">
        <f t="shared" ref="M11:M32" si="2">IF(H11&lt;90,0,IF(H11&lt;=100,4,0))</f>
        <v>0</v>
      </c>
      <c r="N11" s="16">
        <f t="shared" ref="N11:N32" si="3">IF(H11=" ",C11,(C11+15))</f>
        <v>0</v>
      </c>
      <c r="O11" s="16" t="e">
        <f t="shared" ref="O11:O32" si="4">IF(H11="BAŞARILI",(E11/N11),IF(H11&gt;0,(((AK11*15)+E11)/N11),E11))</f>
        <v>#DIV/0!</v>
      </c>
      <c r="P11" s="17">
        <v>3.5</v>
      </c>
      <c r="Q11" s="17" t="s">
        <v>17</v>
      </c>
      <c r="R11" s="18">
        <f t="shared" ref="R11:R32" si="5">IF(H11&lt;85,0,IF(H11&lt;=89,3.5,0))</f>
        <v>0</v>
      </c>
      <c r="S11" s="17">
        <v>3</v>
      </c>
      <c r="T11" s="17" t="s">
        <v>18</v>
      </c>
      <c r="U11" s="18">
        <f t="shared" ref="U11:U32" si="6">IF(H11&lt;80,0,IF(H11&lt;=84,3,0))</f>
        <v>0</v>
      </c>
      <c r="V11" s="17">
        <v>2.5</v>
      </c>
      <c r="W11" s="17" t="s">
        <v>19</v>
      </c>
      <c r="X11" s="18">
        <f t="shared" ref="X11:X32" si="7">IF(H11&lt;75,0,IF(H11&lt;=79,2.5,0))</f>
        <v>0</v>
      </c>
      <c r="Y11" s="17">
        <v>2</v>
      </c>
      <c r="Z11" s="17" t="s">
        <v>20</v>
      </c>
      <c r="AA11" s="18">
        <f t="shared" ref="AA11:AA32" si="8">IF(H11&lt;65,0,IF(H11&lt;=74,2,0))</f>
        <v>0</v>
      </c>
      <c r="AB11" s="17">
        <v>1.5</v>
      </c>
      <c r="AC11" s="17" t="s">
        <v>21</v>
      </c>
      <c r="AD11" s="18">
        <f t="shared" ref="AD11:AD32" si="9">IF(H11&lt;58,0,IF(H11&lt;=64,1.5,0))</f>
        <v>0</v>
      </c>
      <c r="AE11" s="17">
        <v>1</v>
      </c>
      <c r="AF11" s="17" t="s">
        <v>22</v>
      </c>
      <c r="AG11" s="18">
        <f t="shared" ref="AG11:AG32" si="10">IF(H11&lt;50,0,IF(H11&lt;=57,1,0))</f>
        <v>0</v>
      </c>
      <c r="AH11" s="17">
        <v>0</v>
      </c>
      <c r="AI11" s="17" t="s">
        <v>23</v>
      </c>
      <c r="AJ11" s="18">
        <f t="shared" ref="AJ11:AJ32" si="11">IF(H11&lt;0,0,IF(H11&lt;=49,0,0))</f>
        <v>0</v>
      </c>
      <c r="AK11" s="18">
        <f t="shared" ref="AK11:AK32" si="12">SUM(R11,U11,X11,AA11,AD11,AG11,AJ11,M11)</f>
        <v>0</v>
      </c>
      <c r="AL11" s="19" t="str">
        <f t="shared" ref="AL11:AL32" si="13">IF(H11=" "," ",IF(AK11&lt;2,"GİREMEZ(AKTS)",IF(N11&lt;89,"GİREMEZ(AKTS)",IF(O11&gt;=AM11,"YETERLİ","GİREMEZ(ORTALAMA)"))))</f>
        <v xml:space="preserve"> </v>
      </c>
      <c r="AM11" s="18">
        <f t="shared" ref="AM11:AM32" si="14">IF(LEFT(A11,1)="0",2,2.5)</f>
        <v>2.5</v>
      </c>
      <c r="AP11" s="20" t="s">
        <v>24</v>
      </c>
    </row>
    <row r="12" spans="1:51" ht="15.75" x14ac:dyDescent="0.25">
      <c r="A12" s="38"/>
      <c r="B12" s="71"/>
      <c r="C12" s="39"/>
      <c r="D12" s="40" t="str">
        <f t="shared" si="0"/>
        <v xml:space="preserve"> </v>
      </c>
      <c r="E12" s="42"/>
      <c r="F12" s="111"/>
      <c r="G12" s="111"/>
      <c r="H12" s="40" t="s">
        <v>15</v>
      </c>
      <c r="I12" s="12"/>
      <c r="J12" s="13" t="str">
        <f t="shared" si="1"/>
        <v xml:space="preserve"> </v>
      </c>
      <c r="K12" s="14"/>
      <c r="L12" s="14" t="s">
        <v>16</v>
      </c>
      <c r="M12" s="15">
        <f t="shared" si="2"/>
        <v>0</v>
      </c>
      <c r="N12" s="16">
        <f t="shared" si="3"/>
        <v>0</v>
      </c>
      <c r="O12" s="16" t="e">
        <f t="shared" si="4"/>
        <v>#DIV/0!</v>
      </c>
      <c r="P12" s="17">
        <v>3.5</v>
      </c>
      <c r="Q12" s="17" t="s">
        <v>17</v>
      </c>
      <c r="R12" s="18">
        <f t="shared" si="5"/>
        <v>0</v>
      </c>
      <c r="S12" s="17">
        <v>3</v>
      </c>
      <c r="T12" s="17" t="s">
        <v>18</v>
      </c>
      <c r="U12" s="18">
        <f t="shared" si="6"/>
        <v>0</v>
      </c>
      <c r="V12" s="17">
        <v>2.5</v>
      </c>
      <c r="W12" s="17" t="s">
        <v>19</v>
      </c>
      <c r="X12" s="18">
        <f t="shared" si="7"/>
        <v>0</v>
      </c>
      <c r="Y12" s="17">
        <v>2</v>
      </c>
      <c r="Z12" s="17" t="s">
        <v>20</v>
      </c>
      <c r="AA12" s="18">
        <f t="shared" si="8"/>
        <v>0</v>
      </c>
      <c r="AB12" s="17">
        <v>1.5</v>
      </c>
      <c r="AC12" s="17" t="s">
        <v>21</v>
      </c>
      <c r="AD12" s="18">
        <f t="shared" si="9"/>
        <v>0</v>
      </c>
      <c r="AE12" s="17">
        <v>1</v>
      </c>
      <c r="AF12" s="17" t="s">
        <v>22</v>
      </c>
      <c r="AG12" s="18">
        <f t="shared" si="10"/>
        <v>0</v>
      </c>
      <c r="AH12" s="17">
        <v>0</v>
      </c>
      <c r="AI12" s="17" t="s">
        <v>23</v>
      </c>
      <c r="AJ12" s="18">
        <f t="shared" si="11"/>
        <v>0</v>
      </c>
      <c r="AK12" s="18">
        <f t="shared" si="12"/>
        <v>0</v>
      </c>
      <c r="AL12" s="19" t="str">
        <f t="shared" si="13"/>
        <v xml:space="preserve"> </v>
      </c>
      <c r="AM12" s="18">
        <f t="shared" si="14"/>
        <v>2.5</v>
      </c>
      <c r="AP12" s="20" t="s">
        <v>24</v>
      </c>
    </row>
    <row r="13" spans="1:51" ht="15.75" x14ac:dyDescent="0.25">
      <c r="A13" s="38"/>
      <c r="B13" s="71"/>
      <c r="C13" s="39"/>
      <c r="D13" s="40" t="str">
        <f t="shared" si="0"/>
        <v xml:space="preserve"> </v>
      </c>
      <c r="E13" s="42"/>
      <c r="F13" s="111"/>
      <c r="G13" s="111"/>
      <c r="H13" s="40" t="s">
        <v>15</v>
      </c>
      <c r="I13" s="12" t="str">
        <f t="shared" ref="I13:I32" si="15">IF(C13=0," ",IF(H13=0," ",IF(H13="GR",AP13,AL13)))</f>
        <v xml:space="preserve"> </v>
      </c>
      <c r="J13" s="13" t="str">
        <f t="shared" si="1"/>
        <v xml:space="preserve"> </v>
      </c>
      <c r="K13" s="14"/>
      <c r="L13" s="14" t="s">
        <v>16</v>
      </c>
      <c r="M13" s="15">
        <f t="shared" si="2"/>
        <v>0</v>
      </c>
      <c r="N13" s="16">
        <f t="shared" si="3"/>
        <v>0</v>
      </c>
      <c r="O13" s="16" t="e">
        <f t="shared" si="4"/>
        <v>#DIV/0!</v>
      </c>
      <c r="P13" s="17">
        <v>3.5</v>
      </c>
      <c r="Q13" s="17" t="s">
        <v>17</v>
      </c>
      <c r="R13" s="18">
        <f t="shared" si="5"/>
        <v>0</v>
      </c>
      <c r="S13" s="17">
        <v>3</v>
      </c>
      <c r="T13" s="17" t="s">
        <v>18</v>
      </c>
      <c r="U13" s="18">
        <f t="shared" si="6"/>
        <v>0</v>
      </c>
      <c r="V13" s="17">
        <v>2.5</v>
      </c>
      <c r="W13" s="17" t="s">
        <v>19</v>
      </c>
      <c r="X13" s="18">
        <f t="shared" si="7"/>
        <v>0</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0</v>
      </c>
      <c r="AL13" s="19" t="str">
        <f t="shared" si="13"/>
        <v xml:space="preserve"> </v>
      </c>
      <c r="AM13" s="18">
        <f t="shared" si="14"/>
        <v>2.5</v>
      </c>
      <c r="AP13" s="20" t="s">
        <v>24</v>
      </c>
    </row>
    <row r="14" spans="1:51" ht="15.75" x14ac:dyDescent="0.25">
      <c r="A14" s="38"/>
      <c r="B14" s="71"/>
      <c r="C14" s="39"/>
      <c r="D14" s="40" t="str">
        <f t="shared" si="0"/>
        <v xml:space="preserve"> </v>
      </c>
      <c r="E14" s="42"/>
      <c r="F14" s="111"/>
      <c r="G14" s="111"/>
      <c r="H14" s="40" t="s">
        <v>15</v>
      </c>
      <c r="I14" s="12" t="str">
        <f t="shared" si="15"/>
        <v xml:space="preserve"> </v>
      </c>
      <c r="J14" s="13" t="str">
        <f t="shared" si="1"/>
        <v xml:space="preserve"> </v>
      </c>
      <c r="K14" s="14"/>
      <c r="L14" s="14" t="s">
        <v>16</v>
      </c>
      <c r="M14" s="15">
        <f t="shared" si="2"/>
        <v>0</v>
      </c>
      <c r="N14" s="16">
        <f t="shared" si="3"/>
        <v>0</v>
      </c>
      <c r="O14" s="16" t="e">
        <f t="shared" si="4"/>
        <v>#DIV/0!</v>
      </c>
      <c r="P14" s="17">
        <v>3.5</v>
      </c>
      <c r="Q14" s="17" t="s">
        <v>17</v>
      </c>
      <c r="R14" s="18">
        <f t="shared" si="5"/>
        <v>0</v>
      </c>
      <c r="S14" s="17">
        <v>3</v>
      </c>
      <c r="T14" s="17" t="s">
        <v>18</v>
      </c>
      <c r="U14" s="18">
        <f t="shared" si="6"/>
        <v>0</v>
      </c>
      <c r="V14" s="17">
        <v>2.5</v>
      </c>
      <c r="W14" s="17" t="s">
        <v>19</v>
      </c>
      <c r="X14" s="18">
        <f t="shared" si="7"/>
        <v>0</v>
      </c>
      <c r="Y14" s="17">
        <v>2</v>
      </c>
      <c r="Z14" s="17" t="s">
        <v>20</v>
      </c>
      <c r="AA14" s="18">
        <f t="shared" si="8"/>
        <v>0</v>
      </c>
      <c r="AB14" s="17">
        <v>1.5</v>
      </c>
      <c r="AC14" s="17" t="s">
        <v>21</v>
      </c>
      <c r="AD14" s="18">
        <f t="shared" si="9"/>
        <v>0</v>
      </c>
      <c r="AE14" s="17">
        <v>1</v>
      </c>
      <c r="AF14" s="17" t="s">
        <v>22</v>
      </c>
      <c r="AG14" s="18">
        <f t="shared" si="10"/>
        <v>0</v>
      </c>
      <c r="AH14" s="17">
        <v>0</v>
      </c>
      <c r="AI14" s="17" t="s">
        <v>23</v>
      </c>
      <c r="AJ14" s="18">
        <f t="shared" si="11"/>
        <v>0</v>
      </c>
      <c r="AK14" s="18">
        <f t="shared" si="12"/>
        <v>0</v>
      </c>
      <c r="AL14" s="19" t="str">
        <f t="shared" si="13"/>
        <v xml:space="preserve"> </v>
      </c>
      <c r="AM14" s="18">
        <f t="shared" si="14"/>
        <v>2.5</v>
      </c>
      <c r="AP14" s="20" t="s">
        <v>24</v>
      </c>
    </row>
    <row r="15" spans="1:51" ht="15.75" x14ac:dyDescent="0.25">
      <c r="A15" s="38"/>
      <c r="B15" s="71"/>
      <c r="C15" s="39"/>
      <c r="D15" s="40" t="str">
        <f t="shared" si="0"/>
        <v xml:space="preserve"> </v>
      </c>
      <c r="E15" s="42"/>
      <c r="F15" s="111"/>
      <c r="G15" s="111"/>
      <c r="H15" s="40" t="s">
        <v>15</v>
      </c>
      <c r="I15" s="12" t="str">
        <f t="shared" si="15"/>
        <v xml:space="preserve"> </v>
      </c>
      <c r="J15" s="13" t="str">
        <f t="shared" si="1"/>
        <v xml:space="preserve"> </v>
      </c>
      <c r="K15" s="14"/>
      <c r="L15" s="14" t="s">
        <v>16</v>
      </c>
      <c r="M15" s="15">
        <f t="shared" si="2"/>
        <v>0</v>
      </c>
      <c r="N15" s="16">
        <f t="shared" si="3"/>
        <v>0</v>
      </c>
      <c r="O15" s="16" t="e">
        <f t="shared" si="4"/>
        <v>#DIV/0!</v>
      </c>
      <c r="P15" s="17">
        <v>3.5</v>
      </c>
      <c r="Q15" s="17" t="s">
        <v>17</v>
      </c>
      <c r="R15" s="18">
        <f t="shared" si="5"/>
        <v>0</v>
      </c>
      <c r="S15" s="17">
        <v>3</v>
      </c>
      <c r="T15" s="17" t="s">
        <v>18</v>
      </c>
      <c r="U15" s="18">
        <f t="shared" si="6"/>
        <v>0</v>
      </c>
      <c r="V15" s="17">
        <v>2.5</v>
      </c>
      <c r="W15" s="17" t="s">
        <v>19</v>
      </c>
      <c r="X15" s="18">
        <f t="shared" si="7"/>
        <v>0</v>
      </c>
      <c r="Y15" s="17">
        <v>2</v>
      </c>
      <c r="Z15" s="17" t="s">
        <v>20</v>
      </c>
      <c r="AA15" s="18">
        <f t="shared" si="8"/>
        <v>0</v>
      </c>
      <c r="AB15" s="17">
        <v>1.5</v>
      </c>
      <c r="AC15" s="17" t="s">
        <v>21</v>
      </c>
      <c r="AD15" s="18">
        <f t="shared" si="9"/>
        <v>0</v>
      </c>
      <c r="AE15" s="17">
        <v>1</v>
      </c>
      <c r="AF15" s="17" t="s">
        <v>22</v>
      </c>
      <c r="AG15" s="18">
        <f t="shared" si="10"/>
        <v>0</v>
      </c>
      <c r="AH15" s="17">
        <v>0</v>
      </c>
      <c r="AI15" s="17" t="s">
        <v>23</v>
      </c>
      <c r="AJ15" s="18">
        <f t="shared" si="11"/>
        <v>0</v>
      </c>
      <c r="AK15" s="18">
        <f t="shared" si="12"/>
        <v>0</v>
      </c>
      <c r="AL15" s="19" t="str">
        <f t="shared" si="13"/>
        <v xml:space="preserve"> </v>
      </c>
      <c r="AM15" s="18">
        <f t="shared" si="14"/>
        <v>2.5</v>
      </c>
      <c r="AP15" s="20" t="s">
        <v>24</v>
      </c>
    </row>
    <row r="16" spans="1:51" ht="15.75" x14ac:dyDescent="0.25">
      <c r="A16" s="38"/>
      <c r="B16" s="71"/>
      <c r="C16" s="39"/>
      <c r="D16" s="40" t="str">
        <f t="shared" si="0"/>
        <v xml:space="preserve"> </v>
      </c>
      <c r="E16" s="42"/>
      <c r="F16" s="111"/>
      <c r="G16" s="111"/>
      <c r="H16" s="40" t="s">
        <v>15</v>
      </c>
      <c r="I16" s="12" t="str">
        <f t="shared" si="15"/>
        <v xml:space="preserve"> </v>
      </c>
      <c r="J16" s="13" t="str">
        <f t="shared" si="1"/>
        <v xml:space="preserve"> </v>
      </c>
      <c r="K16" s="14"/>
      <c r="L16" s="14" t="s">
        <v>16</v>
      </c>
      <c r="M16" s="15">
        <f t="shared" si="2"/>
        <v>0</v>
      </c>
      <c r="N16" s="16">
        <f t="shared" si="3"/>
        <v>0</v>
      </c>
      <c r="O16" s="16" t="e">
        <f t="shared" si="4"/>
        <v>#DIV/0!</v>
      </c>
      <c r="P16" s="17">
        <v>3.5</v>
      </c>
      <c r="Q16" s="17" t="s">
        <v>17</v>
      </c>
      <c r="R16" s="18">
        <f t="shared" si="5"/>
        <v>0</v>
      </c>
      <c r="S16" s="17">
        <v>3</v>
      </c>
      <c r="T16" s="17" t="s">
        <v>18</v>
      </c>
      <c r="U16" s="18">
        <f t="shared" si="6"/>
        <v>0</v>
      </c>
      <c r="V16" s="17">
        <v>2.5</v>
      </c>
      <c r="W16" s="17" t="s">
        <v>19</v>
      </c>
      <c r="X16" s="18">
        <f t="shared" si="7"/>
        <v>0</v>
      </c>
      <c r="Y16" s="17">
        <v>2</v>
      </c>
      <c r="Z16" s="17" t="s">
        <v>20</v>
      </c>
      <c r="AA16" s="18">
        <f t="shared" si="8"/>
        <v>0</v>
      </c>
      <c r="AB16" s="17">
        <v>1.5</v>
      </c>
      <c r="AC16" s="17" t="s">
        <v>21</v>
      </c>
      <c r="AD16" s="18">
        <f t="shared" si="9"/>
        <v>0</v>
      </c>
      <c r="AE16" s="17">
        <v>1</v>
      </c>
      <c r="AF16" s="17" t="s">
        <v>22</v>
      </c>
      <c r="AG16" s="18">
        <f t="shared" si="10"/>
        <v>0</v>
      </c>
      <c r="AH16" s="17">
        <v>0</v>
      </c>
      <c r="AI16" s="17" t="s">
        <v>23</v>
      </c>
      <c r="AJ16" s="18">
        <f t="shared" si="11"/>
        <v>0</v>
      </c>
      <c r="AK16" s="18">
        <f t="shared" si="12"/>
        <v>0</v>
      </c>
      <c r="AL16" s="19" t="str">
        <f t="shared" si="13"/>
        <v xml:space="preserve"> </v>
      </c>
      <c r="AM16" s="18">
        <f t="shared" si="14"/>
        <v>2.5</v>
      </c>
      <c r="AP16" s="20" t="s">
        <v>24</v>
      </c>
    </row>
    <row r="17" spans="1:42" ht="15.75" x14ac:dyDescent="0.25">
      <c r="A17" s="38"/>
      <c r="B17" s="71"/>
      <c r="C17" s="39"/>
      <c r="D17" s="40" t="str">
        <f t="shared" si="0"/>
        <v xml:space="preserve"> </v>
      </c>
      <c r="E17" s="42"/>
      <c r="F17" s="111"/>
      <c r="G17" s="111"/>
      <c r="H17" s="40" t="s">
        <v>15</v>
      </c>
      <c r="I17" s="12" t="str">
        <f t="shared" si="15"/>
        <v xml:space="preserve"> </v>
      </c>
      <c r="J17" s="13" t="str">
        <f t="shared" si="1"/>
        <v xml:space="preserve"> </v>
      </c>
      <c r="K17" s="14"/>
      <c r="L17" s="14" t="s">
        <v>16</v>
      </c>
      <c r="M17" s="15">
        <f t="shared" si="2"/>
        <v>0</v>
      </c>
      <c r="N17" s="16">
        <f t="shared" si="3"/>
        <v>0</v>
      </c>
      <c r="O17" s="16" t="e">
        <f t="shared" si="4"/>
        <v>#DIV/0!</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0</v>
      </c>
      <c r="AH17" s="17">
        <v>0</v>
      </c>
      <c r="AI17" s="17" t="s">
        <v>23</v>
      </c>
      <c r="AJ17" s="18">
        <f t="shared" si="11"/>
        <v>0</v>
      </c>
      <c r="AK17" s="18">
        <f t="shared" si="12"/>
        <v>0</v>
      </c>
      <c r="AL17" s="19" t="str">
        <f t="shared" si="13"/>
        <v xml:space="preserve"> </v>
      </c>
      <c r="AM17" s="18">
        <f t="shared" si="14"/>
        <v>2.5</v>
      </c>
      <c r="AP17" s="20" t="s">
        <v>24</v>
      </c>
    </row>
    <row r="18" spans="1:42" ht="15.75" x14ac:dyDescent="0.25">
      <c r="A18" s="38"/>
      <c r="B18" s="71"/>
      <c r="C18" s="39"/>
      <c r="D18" s="40" t="str">
        <f t="shared" si="0"/>
        <v xml:space="preserve"> </v>
      </c>
      <c r="E18" s="42"/>
      <c r="F18" s="111"/>
      <c r="G18" s="111"/>
      <c r="H18" s="40" t="s">
        <v>15</v>
      </c>
      <c r="I18" s="12" t="str">
        <f t="shared" si="15"/>
        <v xml:space="preserve"> </v>
      </c>
      <c r="J18" s="13" t="str">
        <f t="shared" si="1"/>
        <v xml:space="preserve"> </v>
      </c>
      <c r="K18" s="14"/>
      <c r="L18" s="14" t="s">
        <v>16</v>
      </c>
      <c r="M18" s="15">
        <f t="shared" si="2"/>
        <v>0</v>
      </c>
      <c r="N18" s="16">
        <f t="shared" si="3"/>
        <v>0</v>
      </c>
      <c r="O18" s="16" t="e">
        <f t="shared" si="4"/>
        <v>#DIV/0!</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0</v>
      </c>
      <c r="AH18" s="17">
        <v>0</v>
      </c>
      <c r="AI18" s="17" t="s">
        <v>23</v>
      </c>
      <c r="AJ18" s="18">
        <f t="shared" si="11"/>
        <v>0</v>
      </c>
      <c r="AK18" s="18">
        <f t="shared" si="12"/>
        <v>0</v>
      </c>
      <c r="AL18" s="19" t="str">
        <f t="shared" si="13"/>
        <v xml:space="preserve"> </v>
      </c>
      <c r="AM18" s="18">
        <f t="shared" si="14"/>
        <v>2.5</v>
      </c>
      <c r="AP18" s="20" t="s">
        <v>24</v>
      </c>
    </row>
    <row r="19" spans="1:42" ht="15.75" x14ac:dyDescent="0.25">
      <c r="A19" s="38"/>
      <c r="B19" s="71"/>
      <c r="C19" s="39"/>
      <c r="D19" s="40" t="str">
        <f t="shared" si="0"/>
        <v xml:space="preserve"> </v>
      </c>
      <c r="E19" s="42"/>
      <c r="F19" s="111"/>
      <c r="G19" s="111"/>
      <c r="H19" s="40" t="s">
        <v>15</v>
      </c>
      <c r="I19" s="12" t="str">
        <f t="shared" si="15"/>
        <v xml:space="preserve"> </v>
      </c>
      <c r="J19" s="13" t="str">
        <f t="shared" si="1"/>
        <v xml:space="preserve"> </v>
      </c>
      <c r="K19" s="14"/>
      <c r="L19" s="14" t="s">
        <v>16</v>
      </c>
      <c r="M19" s="15">
        <f t="shared" si="2"/>
        <v>0</v>
      </c>
      <c r="N19" s="16">
        <f t="shared" si="3"/>
        <v>0</v>
      </c>
      <c r="O19" s="16" t="e">
        <f t="shared" si="4"/>
        <v>#DIV/0!</v>
      </c>
      <c r="P19" s="17">
        <v>3.5</v>
      </c>
      <c r="Q19" s="17" t="s">
        <v>17</v>
      </c>
      <c r="R19" s="18">
        <f t="shared" si="5"/>
        <v>0</v>
      </c>
      <c r="S19" s="17">
        <v>3</v>
      </c>
      <c r="T19" s="17" t="s">
        <v>18</v>
      </c>
      <c r="U19" s="18">
        <f t="shared" si="6"/>
        <v>0</v>
      </c>
      <c r="V19" s="17">
        <v>2.5</v>
      </c>
      <c r="W19" s="17" t="s">
        <v>19</v>
      </c>
      <c r="X19" s="18">
        <f t="shared" si="7"/>
        <v>0</v>
      </c>
      <c r="Y19" s="17">
        <v>2</v>
      </c>
      <c r="Z19" s="17" t="s">
        <v>20</v>
      </c>
      <c r="AA19" s="18">
        <f t="shared" si="8"/>
        <v>0</v>
      </c>
      <c r="AB19" s="17">
        <v>1.5</v>
      </c>
      <c r="AC19" s="17" t="s">
        <v>21</v>
      </c>
      <c r="AD19" s="18">
        <f t="shared" si="9"/>
        <v>0</v>
      </c>
      <c r="AE19" s="17">
        <v>1</v>
      </c>
      <c r="AF19" s="17" t="s">
        <v>22</v>
      </c>
      <c r="AG19" s="18">
        <f t="shared" si="10"/>
        <v>0</v>
      </c>
      <c r="AH19" s="17">
        <v>0</v>
      </c>
      <c r="AI19" s="17" t="s">
        <v>23</v>
      </c>
      <c r="AJ19" s="18">
        <f t="shared" si="11"/>
        <v>0</v>
      </c>
      <c r="AK19" s="18">
        <f t="shared" si="12"/>
        <v>0</v>
      </c>
      <c r="AL19" s="19" t="str">
        <f t="shared" si="13"/>
        <v xml:space="preserve"> </v>
      </c>
      <c r="AM19" s="18">
        <f t="shared" si="14"/>
        <v>2.5</v>
      </c>
      <c r="AP19" s="20" t="s">
        <v>24</v>
      </c>
    </row>
    <row r="20" spans="1:42" ht="15.75" x14ac:dyDescent="0.25">
      <c r="A20" s="38"/>
      <c r="B20" s="71"/>
      <c r="C20" s="39"/>
      <c r="D20" s="40" t="str">
        <f t="shared" si="0"/>
        <v xml:space="preserve"> </v>
      </c>
      <c r="E20" s="42"/>
      <c r="F20" s="111"/>
      <c r="G20" s="111"/>
      <c r="H20" s="40" t="s">
        <v>15</v>
      </c>
      <c r="I20" s="12" t="str">
        <f t="shared" si="15"/>
        <v xml:space="preserve"> </v>
      </c>
      <c r="J20" s="13" t="str">
        <f t="shared" si="1"/>
        <v xml:space="preserve"> </v>
      </c>
      <c r="K20" s="14"/>
      <c r="L20" s="14" t="s">
        <v>16</v>
      </c>
      <c r="M20" s="15">
        <f t="shared" si="2"/>
        <v>0</v>
      </c>
      <c r="N20" s="16">
        <f t="shared" si="3"/>
        <v>0</v>
      </c>
      <c r="O20" s="16" t="e">
        <f t="shared" si="4"/>
        <v>#DIV/0!</v>
      </c>
      <c r="P20" s="17">
        <v>3.5</v>
      </c>
      <c r="Q20" s="17" t="s">
        <v>17</v>
      </c>
      <c r="R20" s="18">
        <f t="shared" si="5"/>
        <v>0</v>
      </c>
      <c r="S20" s="17">
        <v>3</v>
      </c>
      <c r="T20" s="17" t="s">
        <v>18</v>
      </c>
      <c r="U20" s="18">
        <f t="shared" si="6"/>
        <v>0</v>
      </c>
      <c r="V20" s="17">
        <v>2.5</v>
      </c>
      <c r="W20" s="17" t="s">
        <v>19</v>
      </c>
      <c r="X20" s="18">
        <f t="shared" si="7"/>
        <v>0</v>
      </c>
      <c r="Y20" s="17">
        <v>2</v>
      </c>
      <c r="Z20" s="17" t="s">
        <v>20</v>
      </c>
      <c r="AA20" s="18">
        <f t="shared" si="8"/>
        <v>0</v>
      </c>
      <c r="AB20" s="17">
        <v>1.5</v>
      </c>
      <c r="AC20" s="17" t="s">
        <v>21</v>
      </c>
      <c r="AD20" s="18">
        <f t="shared" si="9"/>
        <v>0</v>
      </c>
      <c r="AE20" s="17">
        <v>1</v>
      </c>
      <c r="AF20" s="17" t="s">
        <v>22</v>
      </c>
      <c r="AG20" s="18">
        <f t="shared" si="10"/>
        <v>0</v>
      </c>
      <c r="AH20" s="17">
        <v>0</v>
      </c>
      <c r="AI20" s="17" t="s">
        <v>23</v>
      </c>
      <c r="AJ20" s="18">
        <f t="shared" si="11"/>
        <v>0</v>
      </c>
      <c r="AK20" s="18">
        <f t="shared" si="12"/>
        <v>0</v>
      </c>
      <c r="AL20" s="19" t="str">
        <f t="shared" si="13"/>
        <v xml:space="preserve"> </v>
      </c>
      <c r="AM20" s="18">
        <f t="shared" si="14"/>
        <v>2.5</v>
      </c>
      <c r="AP20" s="20" t="s">
        <v>24</v>
      </c>
    </row>
    <row r="21" spans="1:42" ht="15.75" x14ac:dyDescent="0.25">
      <c r="A21" s="38"/>
      <c r="B21" s="71"/>
      <c r="C21" s="39"/>
      <c r="D21" s="40" t="str">
        <f t="shared" si="0"/>
        <v xml:space="preserve"> </v>
      </c>
      <c r="E21" s="42"/>
      <c r="F21" s="111"/>
      <c r="G21" s="111"/>
      <c r="H21" s="40" t="s">
        <v>15</v>
      </c>
      <c r="I21" s="12" t="str">
        <f t="shared" si="15"/>
        <v xml:space="preserve"> </v>
      </c>
      <c r="J21" s="13" t="str">
        <f t="shared" si="1"/>
        <v xml:space="preserve"> </v>
      </c>
      <c r="K21" s="14"/>
      <c r="L21" s="14" t="s">
        <v>16</v>
      </c>
      <c r="M21" s="15">
        <f t="shared" si="2"/>
        <v>0</v>
      </c>
      <c r="N21" s="16">
        <f t="shared" si="3"/>
        <v>0</v>
      </c>
      <c r="O21" s="16" t="e">
        <f t="shared" si="4"/>
        <v>#DIV/0!</v>
      </c>
      <c r="P21" s="17">
        <v>3.5</v>
      </c>
      <c r="Q21" s="17" t="s">
        <v>17</v>
      </c>
      <c r="R21" s="18">
        <f t="shared" si="5"/>
        <v>0</v>
      </c>
      <c r="S21" s="17">
        <v>3</v>
      </c>
      <c r="T21" s="17" t="s">
        <v>18</v>
      </c>
      <c r="U21" s="18">
        <f t="shared" si="6"/>
        <v>0</v>
      </c>
      <c r="V21" s="17">
        <v>2.5</v>
      </c>
      <c r="W21" s="17" t="s">
        <v>19</v>
      </c>
      <c r="X21" s="18">
        <f t="shared" si="7"/>
        <v>0</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0</v>
      </c>
      <c r="AL21" s="19" t="str">
        <f t="shared" si="13"/>
        <v xml:space="preserve"> </v>
      </c>
      <c r="AM21" s="18">
        <f t="shared" si="14"/>
        <v>2.5</v>
      </c>
      <c r="AP21" s="20" t="s">
        <v>24</v>
      </c>
    </row>
    <row r="22" spans="1:42" ht="15.75" x14ac:dyDescent="0.25">
      <c r="A22" s="38"/>
      <c r="B22" s="71"/>
      <c r="C22" s="39"/>
      <c r="D22" s="77" t="str">
        <f t="shared" si="0"/>
        <v xml:space="preserve"> </v>
      </c>
      <c r="E22" s="76"/>
      <c r="F22" s="111"/>
      <c r="G22" s="111"/>
      <c r="H22" s="77" t="s">
        <v>15</v>
      </c>
      <c r="I22" s="12" t="str">
        <f t="shared" si="15"/>
        <v xml:space="preserve"> </v>
      </c>
      <c r="J22" s="13" t="str">
        <f t="shared" si="1"/>
        <v xml:space="preserve"> </v>
      </c>
      <c r="K22" s="14"/>
      <c r="L22" s="14" t="s">
        <v>16</v>
      </c>
      <c r="M22" s="15">
        <f t="shared" si="2"/>
        <v>0</v>
      </c>
      <c r="N22" s="16">
        <f t="shared" si="3"/>
        <v>0</v>
      </c>
      <c r="O22" s="16" t="e">
        <f t="shared" si="4"/>
        <v>#DIV/0!</v>
      </c>
      <c r="P22" s="17">
        <v>3.5</v>
      </c>
      <c r="Q22" s="17" t="s">
        <v>17</v>
      </c>
      <c r="R22" s="18">
        <f t="shared" si="5"/>
        <v>0</v>
      </c>
      <c r="S22" s="17">
        <v>3</v>
      </c>
      <c r="T22" s="17" t="s">
        <v>18</v>
      </c>
      <c r="U22" s="18">
        <f t="shared" si="6"/>
        <v>0</v>
      </c>
      <c r="V22" s="17">
        <v>2.5</v>
      </c>
      <c r="W22" s="17" t="s">
        <v>19</v>
      </c>
      <c r="X22" s="18">
        <f t="shared" si="7"/>
        <v>0</v>
      </c>
      <c r="Y22" s="17">
        <v>2</v>
      </c>
      <c r="Z22" s="17" t="s">
        <v>20</v>
      </c>
      <c r="AA22" s="18">
        <f t="shared" si="8"/>
        <v>0</v>
      </c>
      <c r="AB22" s="17">
        <v>1.5</v>
      </c>
      <c r="AC22" s="17" t="s">
        <v>21</v>
      </c>
      <c r="AD22" s="18">
        <f t="shared" si="9"/>
        <v>0</v>
      </c>
      <c r="AE22" s="17">
        <v>1</v>
      </c>
      <c r="AF22" s="17" t="s">
        <v>22</v>
      </c>
      <c r="AG22" s="18">
        <f t="shared" si="10"/>
        <v>0</v>
      </c>
      <c r="AH22" s="17">
        <v>0</v>
      </c>
      <c r="AI22" s="17" t="s">
        <v>23</v>
      </c>
      <c r="AJ22" s="18">
        <f t="shared" si="11"/>
        <v>0</v>
      </c>
      <c r="AK22" s="18">
        <f t="shared" si="12"/>
        <v>0</v>
      </c>
      <c r="AL22" s="19" t="str">
        <f t="shared" si="13"/>
        <v xml:space="preserve"> </v>
      </c>
      <c r="AM22" s="18">
        <f t="shared" si="14"/>
        <v>2.5</v>
      </c>
      <c r="AP22" s="20" t="s">
        <v>24</v>
      </c>
    </row>
    <row r="23" spans="1:42" ht="15.75" x14ac:dyDescent="0.25">
      <c r="A23" s="38"/>
      <c r="B23" s="71"/>
      <c r="C23" s="39"/>
      <c r="D23" s="40" t="str">
        <f t="shared" si="0"/>
        <v xml:space="preserve"> </v>
      </c>
      <c r="E23" s="42"/>
      <c r="F23" s="111"/>
      <c r="G23" s="111"/>
      <c r="H23" s="40" t="s">
        <v>15</v>
      </c>
      <c r="I23" s="12" t="str">
        <f t="shared" si="15"/>
        <v xml:space="preserve"> </v>
      </c>
      <c r="J23" s="13" t="str">
        <f t="shared" si="1"/>
        <v xml:space="preserve"> </v>
      </c>
      <c r="K23" s="14"/>
      <c r="L23" s="14" t="s">
        <v>16</v>
      </c>
      <c r="M23" s="15">
        <f t="shared" si="2"/>
        <v>0</v>
      </c>
      <c r="N23" s="16">
        <f t="shared" si="3"/>
        <v>0</v>
      </c>
      <c r="O23" s="16" t="e">
        <f t="shared" si="4"/>
        <v>#DIV/0!</v>
      </c>
      <c r="P23" s="17">
        <v>3.5</v>
      </c>
      <c r="Q23" s="17" t="s">
        <v>17</v>
      </c>
      <c r="R23" s="18">
        <f t="shared" si="5"/>
        <v>0</v>
      </c>
      <c r="S23" s="17">
        <v>3</v>
      </c>
      <c r="T23" s="17" t="s">
        <v>18</v>
      </c>
      <c r="U23" s="18">
        <f t="shared" si="6"/>
        <v>0</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0</v>
      </c>
      <c r="AL23" s="19" t="str">
        <f t="shared" si="13"/>
        <v xml:space="preserve"> </v>
      </c>
      <c r="AM23" s="18">
        <f t="shared" si="14"/>
        <v>2.5</v>
      </c>
      <c r="AP23" s="20" t="s">
        <v>24</v>
      </c>
    </row>
    <row r="24" spans="1:42" ht="15.75" x14ac:dyDescent="0.25">
      <c r="A24" s="38"/>
      <c r="B24" s="71"/>
      <c r="C24" s="39"/>
      <c r="D24" s="40" t="str">
        <f t="shared" si="0"/>
        <v xml:space="preserve"> </v>
      </c>
      <c r="E24" s="42"/>
      <c r="F24" s="111"/>
      <c r="G24" s="111"/>
      <c r="H24" s="40" t="s">
        <v>15</v>
      </c>
      <c r="I24" s="12" t="str">
        <f t="shared" si="15"/>
        <v xml:space="preserve"> </v>
      </c>
      <c r="J24" s="13" t="str">
        <f t="shared" si="1"/>
        <v xml:space="preserve"> </v>
      </c>
      <c r="K24" s="14"/>
      <c r="L24" s="14" t="s">
        <v>16</v>
      </c>
      <c r="M24" s="15">
        <f t="shared" si="2"/>
        <v>0</v>
      </c>
      <c r="N24" s="16">
        <f t="shared" si="3"/>
        <v>0</v>
      </c>
      <c r="O24" s="16" t="e">
        <f t="shared" si="4"/>
        <v>#DIV/0!</v>
      </c>
      <c r="P24" s="17">
        <v>3.5</v>
      </c>
      <c r="Q24" s="17" t="s">
        <v>17</v>
      </c>
      <c r="R24" s="18">
        <f t="shared" si="5"/>
        <v>0</v>
      </c>
      <c r="S24" s="17">
        <v>3</v>
      </c>
      <c r="T24" s="17" t="s">
        <v>18</v>
      </c>
      <c r="U24" s="18">
        <f t="shared" si="6"/>
        <v>0</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0</v>
      </c>
      <c r="AL24" s="19" t="str">
        <f t="shared" si="13"/>
        <v xml:space="preserve"> </v>
      </c>
      <c r="AM24" s="18">
        <f t="shared" si="14"/>
        <v>2.5</v>
      </c>
      <c r="AP24" s="20" t="s">
        <v>24</v>
      </c>
    </row>
    <row r="25" spans="1:42" ht="15.75" x14ac:dyDescent="0.25">
      <c r="A25" s="38"/>
      <c r="B25" s="71"/>
      <c r="C25" s="39"/>
      <c r="D25" s="40" t="str">
        <f t="shared" si="0"/>
        <v xml:space="preserve"> </v>
      </c>
      <c r="E25" s="42"/>
      <c r="F25" s="111"/>
      <c r="G25" s="111"/>
      <c r="H25" s="40" t="s">
        <v>15</v>
      </c>
      <c r="I25" s="12" t="str">
        <f t="shared" si="15"/>
        <v xml:space="preserve"> </v>
      </c>
      <c r="J25" s="13" t="str">
        <f t="shared" si="1"/>
        <v xml:space="preserve"> </v>
      </c>
      <c r="K25" s="14"/>
      <c r="L25" s="14" t="s">
        <v>16</v>
      </c>
      <c r="M25" s="15">
        <f t="shared" si="2"/>
        <v>0</v>
      </c>
      <c r="N25" s="16">
        <f t="shared" si="3"/>
        <v>0</v>
      </c>
      <c r="O25" s="16" t="e">
        <f t="shared" si="4"/>
        <v>#DIV/0!</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0</v>
      </c>
      <c r="AL25" s="19" t="str">
        <f t="shared" si="13"/>
        <v xml:space="preserve"> </v>
      </c>
      <c r="AM25" s="18">
        <f t="shared" si="14"/>
        <v>2.5</v>
      </c>
      <c r="AP25" s="20" t="s">
        <v>24</v>
      </c>
    </row>
    <row r="26" spans="1:42" ht="15.75" x14ac:dyDescent="0.25">
      <c r="A26" s="8" t="s">
        <v>15</v>
      </c>
      <c r="B26" s="45" t="s">
        <v>15</v>
      </c>
      <c r="C26" s="10"/>
      <c r="D26" s="11" t="str">
        <f t="shared" si="0"/>
        <v xml:space="preserve"> </v>
      </c>
      <c r="E26" s="35"/>
      <c r="F26" s="107"/>
      <c r="G26" s="107"/>
      <c r="H26" s="40" t="s">
        <v>15</v>
      </c>
      <c r="I26" s="12" t="str">
        <f t="shared" si="15"/>
        <v xml:space="preserve"> </v>
      </c>
      <c r="J26" s="13" t="str">
        <f t="shared" si="1"/>
        <v xml:space="preserve"> </v>
      </c>
      <c r="K26" s="14"/>
      <c r="L26" s="14" t="s">
        <v>16</v>
      </c>
      <c r="M26" s="15">
        <f t="shared" si="2"/>
        <v>0</v>
      </c>
      <c r="N26" s="16">
        <f t="shared" si="3"/>
        <v>0</v>
      </c>
      <c r="O26" s="16" t="e">
        <f t="shared" si="4"/>
        <v>#DIV/0!</v>
      </c>
      <c r="P26" s="17">
        <v>3.5</v>
      </c>
      <c r="Q26" s="17" t="s">
        <v>17</v>
      </c>
      <c r="R26" s="18">
        <f t="shared" si="5"/>
        <v>0</v>
      </c>
      <c r="S26" s="17">
        <v>3</v>
      </c>
      <c r="T26" s="17" t="s">
        <v>18</v>
      </c>
      <c r="U26" s="18">
        <f t="shared" si="6"/>
        <v>0</v>
      </c>
      <c r="V26" s="17">
        <v>2.5</v>
      </c>
      <c r="W26" s="17" t="s">
        <v>19</v>
      </c>
      <c r="X26" s="18">
        <f t="shared" si="7"/>
        <v>0</v>
      </c>
      <c r="Y26" s="17">
        <v>2</v>
      </c>
      <c r="Z26" s="17" t="s">
        <v>20</v>
      </c>
      <c r="AA26" s="18">
        <f t="shared" si="8"/>
        <v>0</v>
      </c>
      <c r="AB26" s="17">
        <v>1.5</v>
      </c>
      <c r="AC26" s="17" t="s">
        <v>21</v>
      </c>
      <c r="AD26" s="18">
        <f t="shared" si="9"/>
        <v>0</v>
      </c>
      <c r="AE26" s="17">
        <v>1</v>
      </c>
      <c r="AF26" s="17" t="s">
        <v>22</v>
      </c>
      <c r="AG26" s="18">
        <f t="shared" si="10"/>
        <v>0</v>
      </c>
      <c r="AH26" s="17">
        <v>0</v>
      </c>
      <c r="AI26" s="17" t="s">
        <v>23</v>
      </c>
      <c r="AJ26" s="18">
        <f t="shared" si="11"/>
        <v>0</v>
      </c>
      <c r="AK26" s="18">
        <f t="shared" si="12"/>
        <v>0</v>
      </c>
      <c r="AL26" s="19" t="str">
        <f t="shared" si="13"/>
        <v xml:space="preserve"> </v>
      </c>
      <c r="AM26" s="18">
        <f t="shared" si="14"/>
        <v>2.5</v>
      </c>
      <c r="AP26" s="20" t="s">
        <v>24</v>
      </c>
    </row>
    <row r="27" spans="1:42" ht="15.75" x14ac:dyDescent="0.25">
      <c r="A27" s="8" t="s">
        <v>15</v>
      </c>
      <c r="B27" s="45" t="s">
        <v>15</v>
      </c>
      <c r="C27" s="10"/>
      <c r="D27" s="11" t="str">
        <f t="shared" si="0"/>
        <v xml:space="preserve"> </v>
      </c>
      <c r="E27" s="35"/>
      <c r="F27" s="107"/>
      <c r="G27" s="107"/>
      <c r="H27" s="11" t="s">
        <v>15</v>
      </c>
      <c r="I27" s="12" t="str">
        <f t="shared" si="15"/>
        <v xml:space="preserve"> </v>
      </c>
      <c r="J27" s="13" t="str">
        <f t="shared" si="1"/>
        <v xml:space="preserve"> </v>
      </c>
      <c r="K27" s="14"/>
      <c r="L27" s="14" t="s">
        <v>16</v>
      </c>
      <c r="M27" s="15">
        <f t="shared" si="2"/>
        <v>0</v>
      </c>
      <c r="N27" s="16">
        <f t="shared" si="3"/>
        <v>0</v>
      </c>
      <c r="O27" s="16" t="e">
        <f t="shared" si="4"/>
        <v>#DIV/0!</v>
      </c>
      <c r="P27" s="17">
        <v>3.5</v>
      </c>
      <c r="Q27" s="17" t="s">
        <v>17</v>
      </c>
      <c r="R27" s="18">
        <f t="shared" si="5"/>
        <v>0</v>
      </c>
      <c r="S27" s="17">
        <v>3</v>
      </c>
      <c r="T27" s="17" t="s">
        <v>18</v>
      </c>
      <c r="U27" s="18">
        <f t="shared" si="6"/>
        <v>0</v>
      </c>
      <c r="V27" s="17">
        <v>2.5</v>
      </c>
      <c r="W27" s="17" t="s">
        <v>19</v>
      </c>
      <c r="X27" s="18">
        <f t="shared" si="7"/>
        <v>0</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0</v>
      </c>
      <c r="AL27" s="19" t="str">
        <f t="shared" si="13"/>
        <v xml:space="preserve"> </v>
      </c>
      <c r="AM27" s="18">
        <f t="shared" si="14"/>
        <v>2.5</v>
      </c>
      <c r="AP27" s="20" t="s">
        <v>24</v>
      </c>
    </row>
    <row r="28" spans="1:42" ht="15.75" x14ac:dyDescent="0.25">
      <c r="A28" s="8" t="s">
        <v>15</v>
      </c>
      <c r="B28" s="45" t="s">
        <v>15</v>
      </c>
      <c r="C28" s="10"/>
      <c r="D28" s="11" t="str">
        <f t="shared" si="0"/>
        <v xml:space="preserve"> </v>
      </c>
      <c r="E28" s="35"/>
      <c r="F28" s="107"/>
      <c r="G28" s="107"/>
      <c r="H28" s="11" t="s">
        <v>15</v>
      </c>
      <c r="I28" s="12" t="str">
        <f t="shared" si="15"/>
        <v xml:space="preserve"> </v>
      </c>
      <c r="J28" s="13" t="str">
        <f t="shared" si="1"/>
        <v xml:space="preserve"> </v>
      </c>
      <c r="K28" s="14"/>
      <c r="L28" s="14" t="s">
        <v>16</v>
      </c>
      <c r="M28" s="15">
        <f t="shared" si="2"/>
        <v>0</v>
      </c>
      <c r="N28" s="16">
        <f t="shared" si="3"/>
        <v>0</v>
      </c>
      <c r="O28" s="16" t="e">
        <f t="shared" si="4"/>
        <v>#DIV/0!</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0</v>
      </c>
      <c r="AL28" s="19" t="str">
        <f t="shared" si="13"/>
        <v xml:space="preserve"> </v>
      </c>
      <c r="AM28" s="18">
        <f t="shared" si="14"/>
        <v>2.5</v>
      </c>
      <c r="AP28" s="20" t="s">
        <v>24</v>
      </c>
    </row>
    <row r="29" spans="1:42" ht="15.75" x14ac:dyDescent="0.25">
      <c r="A29" s="8" t="s">
        <v>15</v>
      </c>
      <c r="B29" s="9" t="s">
        <v>15</v>
      </c>
      <c r="C29" s="10"/>
      <c r="D29" s="11" t="str">
        <f t="shared" si="0"/>
        <v xml:space="preserve"> </v>
      </c>
      <c r="E29" s="35"/>
      <c r="F29" s="107"/>
      <c r="G29" s="107"/>
      <c r="H29" s="11"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8" t="s">
        <v>15</v>
      </c>
      <c r="B30" s="9" t="s">
        <v>15</v>
      </c>
      <c r="C30" s="10"/>
      <c r="D30" s="11" t="str">
        <f t="shared" si="0"/>
        <v xml:space="preserve"> </v>
      </c>
      <c r="E30" s="35"/>
      <c r="F30" s="107"/>
      <c r="G30" s="107"/>
      <c r="H30" s="11"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8" t="s">
        <v>15</v>
      </c>
      <c r="B31" s="9" t="s">
        <v>15</v>
      </c>
      <c r="C31" s="10"/>
      <c r="D31" s="11" t="str">
        <f t="shared" si="0"/>
        <v xml:space="preserve"> </v>
      </c>
      <c r="E31" s="35"/>
      <c r="F31" s="107"/>
      <c r="G31" s="107"/>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6.5" thickBot="1" x14ac:dyDescent="0.3">
      <c r="A32" s="8" t="s">
        <v>15</v>
      </c>
      <c r="B32" s="9" t="s">
        <v>15</v>
      </c>
      <c r="C32" s="10"/>
      <c r="D32" s="11" t="str">
        <f t="shared" si="0"/>
        <v xml:space="preserve"> </v>
      </c>
      <c r="E32" s="36"/>
      <c r="F32" s="105"/>
      <c r="G32" s="106"/>
      <c r="H32" s="37"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10" x14ac:dyDescent="0.25">
      <c r="A33" s="108" t="s">
        <v>25</v>
      </c>
      <c r="B33" s="109"/>
      <c r="C33" s="22"/>
      <c r="D33" s="109" t="s">
        <v>25</v>
      </c>
      <c r="E33" s="101"/>
      <c r="F33" s="101"/>
      <c r="G33" s="23"/>
      <c r="H33" s="101" t="s">
        <v>25</v>
      </c>
      <c r="I33" s="109"/>
      <c r="J33" s="110"/>
    </row>
    <row r="34" spans="1:10" x14ac:dyDescent="0.25">
      <c r="A34" s="91" t="s">
        <v>91</v>
      </c>
      <c r="B34" s="91"/>
      <c r="C34" s="73"/>
      <c r="D34" s="92" t="s">
        <v>90</v>
      </c>
      <c r="E34" s="92"/>
      <c r="F34" s="92"/>
      <c r="G34" s="25"/>
      <c r="H34" s="92" t="s">
        <v>29</v>
      </c>
      <c r="I34" s="92"/>
      <c r="J34" s="93"/>
    </row>
    <row r="35" spans="1:10" x14ac:dyDescent="0.25">
      <c r="A35" s="26"/>
      <c r="B35" s="73"/>
      <c r="C35" s="73"/>
      <c r="D35" s="27"/>
      <c r="E35" s="27"/>
      <c r="F35" s="27"/>
      <c r="G35" s="73"/>
      <c r="H35" s="73"/>
      <c r="I35" s="73"/>
      <c r="J35" s="74"/>
    </row>
    <row r="36" spans="1:10" x14ac:dyDescent="0.25">
      <c r="A36" s="26"/>
      <c r="B36" s="73"/>
      <c r="C36" s="73"/>
      <c r="D36" s="27"/>
      <c r="E36" s="27"/>
      <c r="F36" s="27"/>
      <c r="G36" s="73"/>
      <c r="H36" s="73"/>
      <c r="I36" s="73"/>
      <c r="J36" s="74"/>
    </row>
    <row r="37" spans="1:10" x14ac:dyDescent="0.25">
      <c r="A37" s="26"/>
      <c r="B37" s="73"/>
      <c r="C37" s="73"/>
      <c r="D37" s="27"/>
      <c r="E37" s="27"/>
      <c r="F37" s="27"/>
      <c r="G37" s="73"/>
      <c r="H37" s="73"/>
      <c r="I37" s="73"/>
      <c r="J37" s="74"/>
    </row>
    <row r="38" spans="1:10" x14ac:dyDescent="0.25">
      <c r="A38" s="100"/>
      <c r="B38" s="100"/>
      <c r="C38" s="73"/>
      <c r="D38" s="101" t="s">
        <v>25</v>
      </c>
      <c r="E38" s="101"/>
      <c r="F38" s="101"/>
      <c r="G38" s="73"/>
      <c r="H38" s="102"/>
      <c r="I38" s="102"/>
      <c r="J38" s="103"/>
    </row>
    <row r="39" spans="1:10" x14ac:dyDescent="0.25">
      <c r="A39" s="100"/>
      <c r="B39" s="100"/>
      <c r="C39" s="73"/>
      <c r="D39" s="92" t="s">
        <v>30</v>
      </c>
      <c r="E39" s="92"/>
      <c r="F39" s="92"/>
      <c r="G39" s="73"/>
      <c r="H39" s="100"/>
      <c r="I39" s="100"/>
      <c r="J39" s="104"/>
    </row>
    <row r="40" spans="1:10" x14ac:dyDescent="0.25">
      <c r="A40" s="72"/>
      <c r="B40" s="72"/>
      <c r="C40" s="25"/>
      <c r="D40" s="72"/>
      <c r="E40" s="72"/>
      <c r="F40" s="72"/>
      <c r="G40" s="25"/>
      <c r="H40" s="72"/>
      <c r="I40" s="72"/>
      <c r="J40" s="75"/>
    </row>
    <row r="41" spans="1:10" x14ac:dyDescent="0.25">
      <c r="A41" s="72"/>
      <c r="B41" s="72"/>
      <c r="C41" s="25"/>
      <c r="D41" s="72"/>
      <c r="E41" s="72"/>
      <c r="F41" s="72"/>
      <c r="G41" s="25"/>
      <c r="H41" s="72"/>
      <c r="I41" s="72"/>
      <c r="J41" s="75"/>
    </row>
    <row r="42" spans="1:10" x14ac:dyDescent="0.25">
      <c r="A42" s="72"/>
      <c r="B42" s="72"/>
      <c r="C42" s="25"/>
      <c r="D42" s="72"/>
      <c r="E42" s="72"/>
      <c r="F42" s="72"/>
      <c r="G42" s="25"/>
      <c r="H42" s="72"/>
      <c r="I42" s="72"/>
      <c r="J42" s="75"/>
    </row>
    <row r="43" spans="1:10" ht="24.75" customHeight="1" x14ac:dyDescent="0.25">
      <c r="A43" s="94" t="s">
        <v>27</v>
      </c>
      <c r="B43" s="95"/>
      <c r="C43" s="95"/>
      <c r="D43" s="95"/>
      <c r="E43" s="95"/>
      <c r="F43" s="95"/>
      <c r="G43" s="95"/>
      <c r="H43" s="95"/>
      <c r="I43" s="95"/>
      <c r="J43" s="96"/>
    </row>
    <row r="44" spans="1:10" ht="73.5" customHeight="1" thickBot="1" x14ac:dyDescent="0.3">
      <c r="A44" s="97" t="s">
        <v>28</v>
      </c>
      <c r="B44" s="98"/>
      <c r="C44" s="98"/>
      <c r="D44" s="98"/>
      <c r="E44" s="98"/>
      <c r="F44" s="98"/>
      <c r="G44" s="98"/>
      <c r="H44" s="98"/>
      <c r="I44" s="98"/>
      <c r="J44" s="99"/>
    </row>
  </sheetData>
  <mergeCells count="46">
    <mergeCell ref="A43:J43"/>
    <mergeCell ref="A44:J44"/>
    <mergeCell ref="A38:B38"/>
    <mergeCell ref="D38:F38"/>
    <mergeCell ref="H38:J38"/>
    <mergeCell ref="A39:B39"/>
    <mergeCell ref="D39:F39"/>
    <mergeCell ref="H39:J39"/>
    <mergeCell ref="A34:B34"/>
    <mergeCell ref="D34:F34"/>
    <mergeCell ref="H34:J34"/>
    <mergeCell ref="F25:G25"/>
    <mergeCell ref="F26:G26"/>
    <mergeCell ref="F27:G27"/>
    <mergeCell ref="F28:G28"/>
    <mergeCell ref="F29:G29"/>
    <mergeCell ref="F30:G30"/>
    <mergeCell ref="F31:G31"/>
    <mergeCell ref="F32:G32"/>
    <mergeCell ref="A33:B33"/>
    <mergeCell ref="D33:F33"/>
    <mergeCell ref="H33:J33"/>
    <mergeCell ref="F24:G24"/>
    <mergeCell ref="F13:G13"/>
    <mergeCell ref="F14:G14"/>
    <mergeCell ref="F15:G15"/>
    <mergeCell ref="F16:G16"/>
    <mergeCell ref="F17:G17"/>
    <mergeCell ref="F18:G18"/>
    <mergeCell ref="F19:G19"/>
    <mergeCell ref="F20:G20"/>
    <mergeCell ref="F21:G21"/>
    <mergeCell ref="F22:G22"/>
    <mergeCell ref="F23:G23"/>
    <mergeCell ref="F12:G12"/>
    <mergeCell ref="A1:J1"/>
    <mergeCell ref="A2:J2"/>
    <mergeCell ref="A3:J3"/>
    <mergeCell ref="A4:J4"/>
    <mergeCell ref="A5:J5"/>
    <mergeCell ref="A6:J6"/>
    <mergeCell ref="A7:J7"/>
    <mergeCell ref="A8:J8"/>
    <mergeCell ref="F9:G9"/>
    <mergeCell ref="F10:G10"/>
    <mergeCell ref="F11:G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topLeftCell="A4" workbookViewId="0">
      <selection activeCell="I19" sqref="I19"/>
    </sheetView>
  </sheetViews>
  <sheetFormatPr defaultRowHeight="15" x14ac:dyDescent="0.25"/>
  <cols>
    <col min="1" max="1" width="13.42578125" customWidth="1"/>
    <col min="2" max="2" width="18.710937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67</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66</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69</v>
      </c>
      <c r="B10" s="44" t="s">
        <v>68</v>
      </c>
      <c r="C10" s="39">
        <v>77</v>
      </c>
      <c r="D10" s="40">
        <f t="shared" ref="D10:D33" si="0">IF(H10=" "," ",N10)</f>
        <v>92</v>
      </c>
      <c r="E10" s="41">
        <v>265</v>
      </c>
      <c r="F10" s="127" t="s">
        <v>63</v>
      </c>
      <c r="G10" s="128"/>
      <c r="H10" s="43">
        <v>85</v>
      </c>
      <c r="I10" s="12" t="str">
        <f>IF(C10=0," ",IF(H10=0," ",IF(H10="GR",AP10,AL10)))</f>
        <v>YETERLİ</v>
      </c>
      <c r="J10" s="13">
        <f>IF(C10=0," ",IF(H10=0," ",O10))</f>
        <v>3.4510869565217392</v>
      </c>
      <c r="K10" s="14"/>
      <c r="L10" s="14" t="s">
        <v>16</v>
      </c>
      <c r="M10" s="15">
        <f>IF(H10&lt;90,0,IF(H10&lt;=100,4,0))</f>
        <v>0</v>
      </c>
      <c r="N10" s="16">
        <f>IF(H10=" ",C10,(C10+15))</f>
        <v>92</v>
      </c>
      <c r="O10" s="16">
        <f>IF(H10="BAŞARILI",(E10/N10),IF(H10&gt;0,(((AK10*15)+E10)/N10),E10))</f>
        <v>3.4510869565217392</v>
      </c>
      <c r="P10" s="17">
        <v>3.5</v>
      </c>
      <c r="Q10" s="17" t="s">
        <v>17</v>
      </c>
      <c r="R10" s="18">
        <f>IF(H10&lt;85,0,IF(H10&lt;=89,3.5,0))</f>
        <v>3.5</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3.5</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71</v>
      </c>
      <c r="B11" s="44" t="s">
        <v>70</v>
      </c>
      <c r="C11" s="39">
        <v>77</v>
      </c>
      <c r="D11" s="40">
        <f t="shared" si="0"/>
        <v>92</v>
      </c>
      <c r="E11" s="42">
        <v>185</v>
      </c>
      <c r="F11" s="111" t="s">
        <v>63</v>
      </c>
      <c r="G11" s="111"/>
      <c r="H11" s="40">
        <v>90</v>
      </c>
      <c r="I11" s="12" t="str">
        <f t="shared" ref="I11:I33" si="1">IF(C11=0," ",IF(H11=0," ",IF(H11="GR",AP11,AL11)))</f>
        <v>YETERLİ</v>
      </c>
      <c r="J11" s="13">
        <f t="shared" ref="J11:J33" si="2">IF(C11=0," ",IF(H11=0," ",O11))</f>
        <v>2.6630434782608696</v>
      </c>
      <c r="K11" s="14"/>
      <c r="L11" s="14" t="s">
        <v>16</v>
      </c>
      <c r="M11" s="15">
        <f t="shared" ref="M11:M33" si="3">IF(H11&lt;90,0,IF(H11&lt;=100,4,0))</f>
        <v>4</v>
      </c>
      <c r="N11" s="16">
        <f t="shared" ref="N11:N33" si="4">IF(H11=" ",C11,(C11+15))</f>
        <v>92</v>
      </c>
      <c r="O11" s="16">
        <f t="shared" ref="O11:O33" si="5">IF(H11="BAŞARILI",(E11/N11),IF(H11&gt;0,(((AK11*15)+E11)/N11),E11))</f>
        <v>2.6630434782608696</v>
      </c>
      <c r="P11" s="17">
        <v>3.5</v>
      </c>
      <c r="Q11" s="17" t="s">
        <v>17</v>
      </c>
      <c r="R11" s="18">
        <f t="shared" ref="R11:R33" si="6">IF(H11&lt;85,0,IF(H11&lt;=89,3.5,0))</f>
        <v>0</v>
      </c>
      <c r="S11" s="17">
        <v>3</v>
      </c>
      <c r="T11" s="17" t="s">
        <v>18</v>
      </c>
      <c r="U11" s="18">
        <f t="shared" ref="U11:U33" si="7">IF(H11&lt;80,0,IF(H11&lt;=84,3,0))</f>
        <v>0</v>
      </c>
      <c r="V11" s="17">
        <v>2.5</v>
      </c>
      <c r="W11" s="17" t="s">
        <v>19</v>
      </c>
      <c r="X11" s="18">
        <f t="shared" ref="X11:X33" si="8">IF(H11&lt;75,0,IF(H11&lt;=79,2.5,0))</f>
        <v>0</v>
      </c>
      <c r="Y11" s="17">
        <v>2</v>
      </c>
      <c r="Z11" s="17" t="s">
        <v>20</v>
      </c>
      <c r="AA11" s="18">
        <f t="shared" ref="AA11:AA33" si="9">IF(H11&lt;65,0,IF(H11&lt;=74,2,0))</f>
        <v>0</v>
      </c>
      <c r="AB11" s="17">
        <v>1.5</v>
      </c>
      <c r="AC11" s="17" t="s">
        <v>21</v>
      </c>
      <c r="AD11" s="18">
        <f t="shared" ref="AD11:AD33" si="10">IF(H11&lt;58,0,IF(H11&lt;=64,1.5,0))</f>
        <v>0</v>
      </c>
      <c r="AE11" s="17">
        <v>1</v>
      </c>
      <c r="AF11" s="17" t="s">
        <v>22</v>
      </c>
      <c r="AG11" s="18">
        <f t="shared" ref="AG11:AG33" si="11">IF(H11&lt;50,0,IF(H11&lt;=57,1,0))</f>
        <v>0</v>
      </c>
      <c r="AH11" s="17">
        <v>0</v>
      </c>
      <c r="AI11" s="17" t="s">
        <v>23</v>
      </c>
      <c r="AJ11" s="18">
        <f t="shared" ref="AJ11:AJ33" si="12">IF(H11&lt;0,0,IF(H11&lt;=49,0,0))</f>
        <v>0</v>
      </c>
      <c r="AK11" s="18">
        <f t="shared" ref="AK11:AK33" si="13">SUM(R11,U11,X11,AA11,AD11,AG11,AJ11,M11)</f>
        <v>4</v>
      </c>
      <c r="AL11" s="19" t="str">
        <f t="shared" ref="AL11:AL33" si="14">IF(H11=" "," ",IF(AK11&lt;2,"GİREMEZ(AKTS)",IF(N11&lt;89,"GİREMEZ(AKTS)",IF(O11&gt;=AM11,"YETERLİ","GİREMEZ(ORTALAMA)"))))</f>
        <v>YETERLİ</v>
      </c>
      <c r="AM11" s="18">
        <f t="shared" ref="AM11:AM33" si="15">IF(LEFT(A11,1)="0",2,2.5)</f>
        <v>2.5</v>
      </c>
      <c r="AP11" s="20" t="s">
        <v>24</v>
      </c>
    </row>
    <row r="12" spans="1:51" ht="15.75" x14ac:dyDescent="0.25">
      <c r="A12" s="38" t="s">
        <v>73</v>
      </c>
      <c r="B12" s="44" t="s">
        <v>72</v>
      </c>
      <c r="C12" s="39">
        <v>77</v>
      </c>
      <c r="D12" s="40">
        <f t="shared" si="0"/>
        <v>92</v>
      </c>
      <c r="E12" s="42">
        <v>194</v>
      </c>
      <c r="F12" s="111" t="s">
        <v>63</v>
      </c>
      <c r="G12" s="111"/>
      <c r="H12" s="40">
        <v>90</v>
      </c>
      <c r="I12" s="12" t="str">
        <f t="shared" si="1"/>
        <v>YETERLİ</v>
      </c>
      <c r="J12" s="13">
        <f t="shared" si="2"/>
        <v>2.7608695652173911</v>
      </c>
      <c r="K12" s="14"/>
      <c r="L12" s="14" t="s">
        <v>16</v>
      </c>
      <c r="M12" s="15">
        <f t="shared" si="3"/>
        <v>4</v>
      </c>
      <c r="N12" s="16">
        <f t="shared" si="4"/>
        <v>92</v>
      </c>
      <c r="O12" s="16">
        <f t="shared" si="5"/>
        <v>2.7608695652173911</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4</v>
      </c>
      <c r="AL12" s="19" t="str">
        <f t="shared" si="14"/>
        <v>YETERLİ</v>
      </c>
      <c r="AM12" s="18">
        <f t="shared" si="15"/>
        <v>2.5</v>
      </c>
      <c r="AP12" s="20" t="s">
        <v>24</v>
      </c>
    </row>
    <row r="13" spans="1:51" ht="15.75" x14ac:dyDescent="0.25">
      <c r="A13" s="38" t="s">
        <v>75</v>
      </c>
      <c r="B13" s="44" t="s">
        <v>74</v>
      </c>
      <c r="C13" s="39">
        <v>77</v>
      </c>
      <c r="D13" s="40">
        <f t="shared" si="0"/>
        <v>92</v>
      </c>
      <c r="E13" s="42">
        <v>197</v>
      </c>
      <c r="F13" s="111" t="s">
        <v>63</v>
      </c>
      <c r="G13" s="111"/>
      <c r="H13" s="40">
        <v>95</v>
      </c>
      <c r="I13" s="12" t="str">
        <f t="shared" si="1"/>
        <v>YETERLİ</v>
      </c>
      <c r="J13" s="13">
        <f t="shared" si="2"/>
        <v>2.7934782608695654</v>
      </c>
      <c r="K13" s="14"/>
      <c r="L13" s="14" t="s">
        <v>16</v>
      </c>
      <c r="M13" s="15">
        <f t="shared" si="3"/>
        <v>4</v>
      </c>
      <c r="N13" s="16">
        <f t="shared" si="4"/>
        <v>92</v>
      </c>
      <c r="O13" s="16">
        <f t="shared" si="5"/>
        <v>2.7934782608695654</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4</v>
      </c>
      <c r="AL13" s="19" t="str">
        <f t="shared" si="14"/>
        <v>YETERLİ</v>
      </c>
      <c r="AM13" s="18">
        <f t="shared" si="15"/>
        <v>2.5</v>
      </c>
      <c r="AP13" s="20" t="s">
        <v>24</v>
      </c>
    </row>
    <row r="14" spans="1:51" ht="15.75" x14ac:dyDescent="0.25">
      <c r="A14" s="38" t="s">
        <v>77</v>
      </c>
      <c r="B14" s="44" t="s">
        <v>76</v>
      </c>
      <c r="C14" s="39">
        <v>77</v>
      </c>
      <c r="D14" s="40">
        <f t="shared" si="0"/>
        <v>92</v>
      </c>
      <c r="E14" s="42">
        <v>201</v>
      </c>
      <c r="F14" s="111" t="s">
        <v>63</v>
      </c>
      <c r="G14" s="111"/>
      <c r="H14" s="40">
        <v>95</v>
      </c>
      <c r="I14" s="12" t="str">
        <f t="shared" si="1"/>
        <v>YETERLİ</v>
      </c>
      <c r="J14" s="13">
        <f t="shared" si="2"/>
        <v>2.8369565217391304</v>
      </c>
      <c r="K14" s="14"/>
      <c r="L14" s="14" t="s">
        <v>16</v>
      </c>
      <c r="M14" s="15">
        <f t="shared" si="3"/>
        <v>4</v>
      </c>
      <c r="N14" s="16">
        <f t="shared" si="4"/>
        <v>92</v>
      </c>
      <c r="O14" s="16">
        <f t="shared" si="5"/>
        <v>2.8369565217391304</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4</v>
      </c>
      <c r="AL14" s="19" t="str">
        <f t="shared" si="14"/>
        <v>YETERLİ</v>
      </c>
      <c r="AM14" s="18">
        <f t="shared" si="15"/>
        <v>2.5</v>
      </c>
      <c r="AP14" s="20" t="s">
        <v>24</v>
      </c>
    </row>
    <row r="15" spans="1:51" ht="15.75" x14ac:dyDescent="0.25">
      <c r="A15" s="38" t="s">
        <v>79</v>
      </c>
      <c r="B15" s="44" t="s">
        <v>78</v>
      </c>
      <c r="C15" s="39">
        <v>77</v>
      </c>
      <c r="D15" s="40">
        <f t="shared" si="0"/>
        <v>92</v>
      </c>
      <c r="E15" s="42">
        <v>226.5</v>
      </c>
      <c r="F15" s="111" t="s">
        <v>63</v>
      </c>
      <c r="G15" s="111"/>
      <c r="H15" s="40">
        <v>75</v>
      </c>
      <c r="I15" s="12" t="str">
        <f t="shared" si="1"/>
        <v>YETERLİ</v>
      </c>
      <c r="J15" s="13">
        <f t="shared" si="2"/>
        <v>2.8695652173913042</v>
      </c>
      <c r="K15" s="14"/>
      <c r="L15" s="14" t="s">
        <v>16</v>
      </c>
      <c r="M15" s="15">
        <f t="shared" si="3"/>
        <v>0</v>
      </c>
      <c r="N15" s="16">
        <f t="shared" si="4"/>
        <v>92</v>
      </c>
      <c r="O15" s="16">
        <f t="shared" si="5"/>
        <v>2.8695652173913042</v>
      </c>
      <c r="P15" s="17">
        <v>3.5</v>
      </c>
      <c r="Q15" s="17" t="s">
        <v>17</v>
      </c>
      <c r="R15" s="18">
        <f t="shared" si="6"/>
        <v>0</v>
      </c>
      <c r="S15" s="17">
        <v>3</v>
      </c>
      <c r="T15" s="17" t="s">
        <v>18</v>
      </c>
      <c r="U15" s="18">
        <f t="shared" si="7"/>
        <v>0</v>
      </c>
      <c r="V15" s="17">
        <v>2.5</v>
      </c>
      <c r="W15" s="17" t="s">
        <v>19</v>
      </c>
      <c r="X15" s="18">
        <f t="shared" si="8"/>
        <v>2.5</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2.5</v>
      </c>
      <c r="AL15" s="19" t="str">
        <f t="shared" si="14"/>
        <v>YETERLİ</v>
      </c>
      <c r="AM15" s="18">
        <f t="shared" si="15"/>
        <v>2.5</v>
      </c>
      <c r="AP15" s="20" t="s">
        <v>24</v>
      </c>
    </row>
    <row r="16" spans="1:51" ht="15.75" x14ac:dyDescent="0.25">
      <c r="A16" s="38" t="s">
        <v>81</v>
      </c>
      <c r="B16" s="44" t="s">
        <v>80</v>
      </c>
      <c r="C16" s="39">
        <v>77</v>
      </c>
      <c r="D16" s="40">
        <f t="shared" si="0"/>
        <v>92</v>
      </c>
      <c r="E16" s="42">
        <v>213</v>
      </c>
      <c r="F16" s="111" t="s">
        <v>63</v>
      </c>
      <c r="G16" s="111"/>
      <c r="H16" s="40">
        <v>85</v>
      </c>
      <c r="I16" s="12" t="str">
        <f t="shared" si="1"/>
        <v>YETERLİ</v>
      </c>
      <c r="J16" s="13">
        <f t="shared" si="2"/>
        <v>2.8858695652173911</v>
      </c>
      <c r="K16" s="14"/>
      <c r="L16" s="14" t="s">
        <v>16</v>
      </c>
      <c r="M16" s="15">
        <f t="shared" si="3"/>
        <v>0</v>
      </c>
      <c r="N16" s="16">
        <f t="shared" si="4"/>
        <v>92</v>
      </c>
      <c r="O16" s="16">
        <f t="shared" si="5"/>
        <v>2.8858695652173911</v>
      </c>
      <c r="P16" s="17">
        <v>3.5</v>
      </c>
      <c r="Q16" s="17" t="s">
        <v>17</v>
      </c>
      <c r="R16" s="18">
        <f t="shared" si="6"/>
        <v>3.5</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3.5</v>
      </c>
      <c r="AL16" s="19" t="str">
        <f t="shared" si="14"/>
        <v>YETERLİ</v>
      </c>
      <c r="AM16" s="18">
        <f t="shared" si="15"/>
        <v>2.5</v>
      </c>
      <c r="AP16" s="20" t="s">
        <v>24</v>
      </c>
    </row>
    <row r="17" spans="1:42" ht="15.75" x14ac:dyDescent="0.25">
      <c r="A17" s="38" t="s">
        <v>83</v>
      </c>
      <c r="B17" s="44" t="s">
        <v>82</v>
      </c>
      <c r="C17" s="39">
        <v>77</v>
      </c>
      <c r="D17" s="40">
        <f t="shared" si="0"/>
        <v>92</v>
      </c>
      <c r="E17" s="42">
        <v>216</v>
      </c>
      <c r="F17" s="111" t="s">
        <v>63</v>
      </c>
      <c r="G17" s="111"/>
      <c r="H17" s="40">
        <v>85</v>
      </c>
      <c r="I17" s="12" t="str">
        <f t="shared" si="1"/>
        <v>YETERLİ</v>
      </c>
      <c r="J17" s="13">
        <f t="shared" si="2"/>
        <v>2.9184782608695654</v>
      </c>
      <c r="K17" s="14"/>
      <c r="L17" s="14" t="s">
        <v>16</v>
      </c>
      <c r="M17" s="15">
        <f t="shared" si="3"/>
        <v>0</v>
      </c>
      <c r="N17" s="16">
        <f t="shared" si="4"/>
        <v>92</v>
      </c>
      <c r="O17" s="16">
        <f t="shared" si="5"/>
        <v>2.9184782608695654</v>
      </c>
      <c r="P17" s="17">
        <v>3.5</v>
      </c>
      <c r="Q17" s="17" t="s">
        <v>17</v>
      </c>
      <c r="R17" s="18">
        <f t="shared" si="6"/>
        <v>3.5</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3.5</v>
      </c>
      <c r="AL17" s="19" t="str">
        <f t="shared" si="14"/>
        <v>YETERLİ</v>
      </c>
      <c r="AM17" s="18">
        <f t="shared" si="15"/>
        <v>2.5</v>
      </c>
      <c r="AP17" s="20" t="s">
        <v>24</v>
      </c>
    </row>
    <row r="18" spans="1:42" ht="15.75" x14ac:dyDescent="0.25">
      <c r="A18" s="38" t="s">
        <v>85</v>
      </c>
      <c r="B18" s="44" t="s">
        <v>84</v>
      </c>
      <c r="C18" s="39">
        <v>77</v>
      </c>
      <c r="D18" s="40">
        <f t="shared" si="0"/>
        <v>92</v>
      </c>
      <c r="E18" s="42">
        <v>207.5</v>
      </c>
      <c r="F18" s="111" t="s">
        <v>86</v>
      </c>
      <c r="G18" s="111"/>
      <c r="H18" s="40">
        <v>90</v>
      </c>
      <c r="I18" s="12" t="str">
        <f t="shared" si="1"/>
        <v>YETERLİ</v>
      </c>
      <c r="J18" s="13">
        <f t="shared" si="2"/>
        <v>2.9076086956521738</v>
      </c>
      <c r="K18" s="14"/>
      <c r="L18" s="14" t="s">
        <v>16</v>
      </c>
      <c r="M18" s="15">
        <f t="shared" si="3"/>
        <v>4</v>
      </c>
      <c r="N18" s="16">
        <f t="shared" si="4"/>
        <v>92</v>
      </c>
      <c r="O18" s="16">
        <f t="shared" si="5"/>
        <v>2.9076086956521738</v>
      </c>
      <c r="P18" s="17">
        <v>3.5</v>
      </c>
      <c r="Q18" s="17" t="s">
        <v>17</v>
      </c>
      <c r="R18" s="18">
        <f t="shared" si="6"/>
        <v>0</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4</v>
      </c>
      <c r="AL18" s="19" t="str">
        <f t="shared" si="14"/>
        <v>YETERLİ</v>
      </c>
      <c r="AM18" s="18">
        <f t="shared" si="15"/>
        <v>2.5</v>
      </c>
      <c r="AP18" s="20" t="s">
        <v>24</v>
      </c>
    </row>
    <row r="19" spans="1:42" ht="15.75" x14ac:dyDescent="0.25">
      <c r="A19" s="79" t="s">
        <v>88</v>
      </c>
      <c r="B19" s="80" t="s">
        <v>87</v>
      </c>
      <c r="C19" s="81">
        <v>85</v>
      </c>
      <c r="D19" s="82">
        <f t="shared" si="0"/>
        <v>100</v>
      </c>
      <c r="E19" s="83">
        <v>208</v>
      </c>
      <c r="F19" s="112" t="s">
        <v>64</v>
      </c>
      <c r="G19" s="112"/>
      <c r="H19" s="82" t="s">
        <v>258</v>
      </c>
      <c r="I19" s="86" t="str">
        <f t="shared" si="1"/>
        <v>GİRMEDİ</v>
      </c>
      <c r="J19" s="85">
        <f t="shared" si="2"/>
        <v>2.08</v>
      </c>
      <c r="K19" s="14"/>
      <c r="L19" s="14" t="s">
        <v>16</v>
      </c>
      <c r="M19" s="15">
        <f t="shared" si="3"/>
        <v>0</v>
      </c>
      <c r="N19" s="16">
        <f t="shared" si="4"/>
        <v>100</v>
      </c>
      <c r="O19" s="16">
        <f t="shared" si="5"/>
        <v>2.08</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GİREMEZ(AKTS)</v>
      </c>
      <c r="AM19" s="18">
        <f t="shared" si="15"/>
        <v>2.5</v>
      </c>
      <c r="AP19" s="20" t="s">
        <v>24</v>
      </c>
    </row>
    <row r="20" spans="1:42" ht="15.75" x14ac:dyDescent="0.25">
      <c r="A20" s="38"/>
      <c r="B20" s="44"/>
      <c r="C20" s="39"/>
      <c r="D20" s="40" t="str">
        <f t="shared" si="0"/>
        <v xml:space="preserve"> </v>
      </c>
      <c r="E20" s="42"/>
      <c r="F20" s="111"/>
      <c r="G20" s="111"/>
      <c r="H20" s="40"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38"/>
      <c r="B21" s="44"/>
      <c r="C21" s="39"/>
      <c r="D21" s="40" t="str">
        <f t="shared" si="0"/>
        <v xml:space="preserve"> </v>
      </c>
      <c r="E21" s="42"/>
      <c r="F21" s="111"/>
      <c r="G21" s="111"/>
      <c r="H21" s="40"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46"/>
      <c r="B22" s="47"/>
      <c r="C22" s="48">
        <v>70</v>
      </c>
      <c r="D22" s="49" t="str">
        <f t="shared" si="0"/>
        <v xml:space="preserve"> </v>
      </c>
      <c r="E22" s="50">
        <v>160</v>
      </c>
      <c r="F22" s="129"/>
      <c r="G22" s="129"/>
      <c r="H22" s="49" t="s">
        <v>15</v>
      </c>
      <c r="I22" s="51" t="s">
        <v>60</v>
      </c>
      <c r="J22" s="52">
        <f t="shared" si="2"/>
        <v>2.2857142857142856</v>
      </c>
      <c r="K22" s="14"/>
      <c r="L22" s="14" t="s">
        <v>16</v>
      </c>
      <c r="M22" s="15">
        <f t="shared" si="3"/>
        <v>0</v>
      </c>
      <c r="N22" s="16">
        <f t="shared" si="4"/>
        <v>70</v>
      </c>
      <c r="O22" s="16">
        <f t="shared" si="5"/>
        <v>2.2857142857142856</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38"/>
      <c r="B23" s="44"/>
      <c r="C23" s="39"/>
      <c r="D23" s="40" t="str">
        <f t="shared" si="0"/>
        <v xml:space="preserve"> </v>
      </c>
      <c r="E23" s="42"/>
      <c r="F23" s="111"/>
      <c r="G23" s="111"/>
      <c r="H23" s="40" t="s">
        <v>15</v>
      </c>
      <c r="I23" s="12"/>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38" t="s">
        <v>15</v>
      </c>
      <c r="B24" s="44" t="s">
        <v>15</v>
      </c>
      <c r="C24" s="39"/>
      <c r="D24" s="40" t="str">
        <f t="shared" si="0"/>
        <v xml:space="preserve"> </v>
      </c>
      <c r="E24" s="42"/>
      <c r="F24" s="111"/>
      <c r="G24" s="111"/>
      <c r="H24" s="40"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38" t="s">
        <v>15</v>
      </c>
      <c r="B25" s="44" t="s">
        <v>15</v>
      </c>
      <c r="C25" s="39"/>
      <c r="D25" s="40" t="str">
        <f t="shared" si="0"/>
        <v xml:space="preserve"> </v>
      </c>
      <c r="E25" s="42"/>
      <c r="F25" s="111"/>
      <c r="G25" s="111"/>
      <c r="H25" s="40" t="s">
        <v>15</v>
      </c>
      <c r="I25" s="12" t="str">
        <f t="shared" si="1"/>
        <v xml:space="preserve"> </v>
      </c>
      <c r="J25" s="13" t="str">
        <f t="shared" si="2"/>
        <v xml:space="preserve"> </v>
      </c>
      <c r="K25" s="14"/>
      <c r="L25" s="14" t="s">
        <v>16</v>
      </c>
      <c r="M25" s="15">
        <f t="shared" si="3"/>
        <v>0</v>
      </c>
      <c r="N25" s="16">
        <v>15</v>
      </c>
      <c r="O25" s="16">
        <f t="shared" si="5"/>
        <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38" t="s">
        <v>15</v>
      </c>
      <c r="B26" s="44" t="s">
        <v>15</v>
      </c>
      <c r="C26" s="39"/>
      <c r="D26" s="40" t="str">
        <f t="shared" si="0"/>
        <v xml:space="preserve"> </v>
      </c>
      <c r="E26" s="42"/>
      <c r="F26" s="107"/>
      <c r="G26" s="107"/>
      <c r="H26" s="40"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5.75" x14ac:dyDescent="0.25">
      <c r="A27" s="8" t="s">
        <v>15</v>
      </c>
      <c r="B27" s="45" t="s">
        <v>15</v>
      </c>
      <c r="C27" s="10"/>
      <c r="D27" s="11" t="str">
        <f t="shared" si="0"/>
        <v xml:space="preserve"> </v>
      </c>
      <c r="E27" s="35"/>
      <c r="F27" s="107"/>
      <c r="G27" s="107"/>
      <c r="H27" s="40"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ht="15.75" x14ac:dyDescent="0.25">
      <c r="A28" s="8" t="s">
        <v>15</v>
      </c>
      <c r="B28" s="45" t="s">
        <v>15</v>
      </c>
      <c r="C28" s="10"/>
      <c r="D28" s="11" t="str">
        <f t="shared" si="0"/>
        <v xml:space="preserve"> </v>
      </c>
      <c r="E28" s="35"/>
      <c r="F28" s="107"/>
      <c r="G28" s="107"/>
      <c r="H28" s="11" t="s">
        <v>15</v>
      </c>
      <c r="I28" s="12" t="str">
        <f t="shared" si="1"/>
        <v xml:space="preserve"> </v>
      </c>
      <c r="J28" s="13" t="str">
        <f t="shared" si="2"/>
        <v xml:space="preserve"> </v>
      </c>
      <c r="K28" s="14"/>
      <c r="L28" s="14" t="s">
        <v>16</v>
      </c>
      <c r="M28" s="15">
        <f t="shared" si="3"/>
        <v>0</v>
      </c>
      <c r="N28" s="16">
        <f t="shared" si="4"/>
        <v>0</v>
      </c>
      <c r="O28" s="16" t="e">
        <f t="shared" si="5"/>
        <v>#DIV/0!</v>
      </c>
      <c r="P28" s="17">
        <v>3.5</v>
      </c>
      <c r="Q28" s="17" t="s">
        <v>17</v>
      </c>
      <c r="R28" s="18">
        <f t="shared" si="6"/>
        <v>0</v>
      </c>
      <c r="S28" s="17">
        <v>3</v>
      </c>
      <c r="T28" s="17" t="s">
        <v>18</v>
      </c>
      <c r="U28" s="18">
        <f t="shared" si="7"/>
        <v>0</v>
      </c>
      <c r="V28" s="17">
        <v>2.5</v>
      </c>
      <c r="W28" s="17" t="s">
        <v>19</v>
      </c>
      <c r="X28" s="18">
        <f t="shared" si="8"/>
        <v>0</v>
      </c>
      <c r="Y28" s="17">
        <v>2</v>
      </c>
      <c r="Z28" s="17" t="s">
        <v>20</v>
      </c>
      <c r="AA28" s="18">
        <f t="shared" si="9"/>
        <v>0</v>
      </c>
      <c r="AB28" s="17">
        <v>1.5</v>
      </c>
      <c r="AC28" s="17" t="s">
        <v>21</v>
      </c>
      <c r="AD28" s="18">
        <f t="shared" si="10"/>
        <v>0</v>
      </c>
      <c r="AE28" s="17">
        <v>1</v>
      </c>
      <c r="AF28" s="17" t="s">
        <v>22</v>
      </c>
      <c r="AG28" s="18">
        <f t="shared" si="11"/>
        <v>0</v>
      </c>
      <c r="AH28" s="17">
        <v>0</v>
      </c>
      <c r="AI28" s="17" t="s">
        <v>23</v>
      </c>
      <c r="AJ28" s="18">
        <f t="shared" si="12"/>
        <v>0</v>
      </c>
      <c r="AK28" s="18">
        <f t="shared" si="13"/>
        <v>0</v>
      </c>
      <c r="AL28" s="19" t="str">
        <f t="shared" si="14"/>
        <v xml:space="preserve"> </v>
      </c>
      <c r="AM28" s="18">
        <f t="shared" si="15"/>
        <v>2.5</v>
      </c>
      <c r="AP28" s="20" t="s">
        <v>24</v>
      </c>
    </row>
    <row r="29" spans="1:42" ht="15.75" x14ac:dyDescent="0.25">
      <c r="A29" s="8" t="s">
        <v>15</v>
      </c>
      <c r="B29" s="45" t="s">
        <v>15</v>
      </c>
      <c r="C29" s="10"/>
      <c r="D29" s="11" t="str">
        <f t="shared" si="0"/>
        <v xml:space="preserve"> </v>
      </c>
      <c r="E29" s="35"/>
      <c r="F29" s="107"/>
      <c r="G29" s="107"/>
      <c r="H29" s="11" t="s">
        <v>15</v>
      </c>
      <c r="I29" s="12" t="str">
        <f t="shared" si="1"/>
        <v xml:space="preserve"> </v>
      </c>
      <c r="J29" s="13" t="str">
        <f t="shared" si="2"/>
        <v xml:space="preserve"> </v>
      </c>
      <c r="K29" s="14"/>
      <c r="L29" s="14" t="s">
        <v>16</v>
      </c>
      <c r="M29" s="15">
        <f t="shared" si="3"/>
        <v>0</v>
      </c>
      <c r="N29" s="16">
        <f t="shared" si="4"/>
        <v>0</v>
      </c>
      <c r="O29" s="16" t="e">
        <f t="shared" si="5"/>
        <v>#DIV/0!</v>
      </c>
      <c r="P29" s="17">
        <v>3.5</v>
      </c>
      <c r="Q29" s="17" t="s">
        <v>17</v>
      </c>
      <c r="R29" s="18">
        <f t="shared" si="6"/>
        <v>0</v>
      </c>
      <c r="S29" s="17">
        <v>3</v>
      </c>
      <c r="T29" s="17" t="s">
        <v>18</v>
      </c>
      <c r="U29" s="18">
        <f t="shared" si="7"/>
        <v>0</v>
      </c>
      <c r="V29" s="17">
        <v>2.5</v>
      </c>
      <c r="W29" s="17" t="s">
        <v>19</v>
      </c>
      <c r="X29" s="18">
        <f t="shared" si="8"/>
        <v>0</v>
      </c>
      <c r="Y29" s="17">
        <v>2</v>
      </c>
      <c r="Z29" s="17" t="s">
        <v>20</v>
      </c>
      <c r="AA29" s="18">
        <f t="shared" si="9"/>
        <v>0</v>
      </c>
      <c r="AB29" s="17">
        <v>1.5</v>
      </c>
      <c r="AC29" s="17" t="s">
        <v>21</v>
      </c>
      <c r="AD29" s="18">
        <f t="shared" si="10"/>
        <v>0</v>
      </c>
      <c r="AE29" s="17">
        <v>1</v>
      </c>
      <c r="AF29" s="17" t="s">
        <v>22</v>
      </c>
      <c r="AG29" s="18">
        <f t="shared" si="11"/>
        <v>0</v>
      </c>
      <c r="AH29" s="17">
        <v>0</v>
      </c>
      <c r="AI29" s="17" t="s">
        <v>23</v>
      </c>
      <c r="AJ29" s="18">
        <f t="shared" si="12"/>
        <v>0</v>
      </c>
      <c r="AK29" s="18">
        <f t="shared" si="13"/>
        <v>0</v>
      </c>
      <c r="AL29" s="19" t="str">
        <f t="shared" si="14"/>
        <v xml:space="preserve"> </v>
      </c>
      <c r="AM29" s="18">
        <f t="shared" si="15"/>
        <v>2.5</v>
      </c>
      <c r="AP29" s="20" t="s">
        <v>24</v>
      </c>
    </row>
    <row r="30" spans="1:42" ht="15.75" x14ac:dyDescent="0.25">
      <c r="A30" s="8" t="s">
        <v>15</v>
      </c>
      <c r="B30" s="9" t="s">
        <v>15</v>
      </c>
      <c r="C30" s="10"/>
      <c r="D30" s="11" t="str">
        <f t="shared" si="0"/>
        <v xml:space="preserve"> </v>
      </c>
      <c r="E30" s="35"/>
      <c r="F30" s="107"/>
      <c r="G30" s="107"/>
      <c r="H30" s="11" t="s">
        <v>15</v>
      </c>
      <c r="I30" s="12" t="str">
        <f t="shared" si="1"/>
        <v xml:space="preserve"> </v>
      </c>
      <c r="J30" s="13" t="str">
        <f t="shared" si="2"/>
        <v xml:space="preserve"> </v>
      </c>
      <c r="K30" s="14"/>
      <c r="L30" s="14" t="s">
        <v>16</v>
      </c>
      <c r="M30" s="15">
        <f t="shared" si="3"/>
        <v>0</v>
      </c>
      <c r="N30" s="16">
        <f t="shared" si="4"/>
        <v>0</v>
      </c>
      <c r="O30" s="16" t="e">
        <f t="shared" si="5"/>
        <v>#DIV/0!</v>
      </c>
      <c r="P30" s="17">
        <v>3.5</v>
      </c>
      <c r="Q30" s="17" t="s">
        <v>17</v>
      </c>
      <c r="R30" s="18">
        <f t="shared" si="6"/>
        <v>0</v>
      </c>
      <c r="S30" s="17">
        <v>3</v>
      </c>
      <c r="T30" s="17" t="s">
        <v>18</v>
      </c>
      <c r="U30" s="18">
        <f t="shared" si="7"/>
        <v>0</v>
      </c>
      <c r="V30" s="17">
        <v>2.5</v>
      </c>
      <c r="W30" s="17" t="s">
        <v>19</v>
      </c>
      <c r="X30" s="18">
        <f t="shared" si="8"/>
        <v>0</v>
      </c>
      <c r="Y30" s="17">
        <v>2</v>
      </c>
      <c r="Z30" s="17" t="s">
        <v>20</v>
      </c>
      <c r="AA30" s="18">
        <f t="shared" si="9"/>
        <v>0</v>
      </c>
      <c r="AB30" s="17">
        <v>1.5</v>
      </c>
      <c r="AC30" s="17" t="s">
        <v>21</v>
      </c>
      <c r="AD30" s="18">
        <f t="shared" si="10"/>
        <v>0</v>
      </c>
      <c r="AE30" s="17">
        <v>1</v>
      </c>
      <c r="AF30" s="17" t="s">
        <v>22</v>
      </c>
      <c r="AG30" s="18">
        <f t="shared" si="11"/>
        <v>0</v>
      </c>
      <c r="AH30" s="17">
        <v>0</v>
      </c>
      <c r="AI30" s="17" t="s">
        <v>23</v>
      </c>
      <c r="AJ30" s="18">
        <f t="shared" si="12"/>
        <v>0</v>
      </c>
      <c r="AK30" s="18">
        <f t="shared" si="13"/>
        <v>0</v>
      </c>
      <c r="AL30" s="19" t="str">
        <f t="shared" si="14"/>
        <v xml:space="preserve"> </v>
      </c>
      <c r="AM30" s="18">
        <f t="shared" si="15"/>
        <v>2.5</v>
      </c>
      <c r="AP30" s="20" t="s">
        <v>24</v>
      </c>
    </row>
    <row r="31" spans="1:42" ht="15.75" x14ac:dyDescent="0.25">
      <c r="A31" s="8" t="s">
        <v>15</v>
      </c>
      <c r="B31" s="9" t="s">
        <v>15</v>
      </c>
      <c r="C31" s="10"/>
      <c r="D31" s="11" t="str">
        <f t="shared" si="0"/>
        <v xml:space="preserve"> </v>
      </c>
      <c r="E31" s="35"/>
      <c r="F31" s="107"/>
      <c r="G31" s="107"/>
      <c r="H31" s="11" t="s">
        <v>15</v>
      </c>
      <c r="I31" s="12" t="str">
        <f t="shared" si="1"/>
        <v xml:space="preserve"> </v>
      </c>
      <c r="J31" s="13" t="str">
        <f t="shared" si="2"/>
        <v xml:space="preserve"> </v>
      </c>
      <c r="K31" s="14"/>
      <c r="L31" s="14" t="s">
        <v>16</v>
      </c>
      <c r="M31" s="15">
        <f t="shared" si="3"/>
        <v>0</v>
      </c>
      <c r="N31" s="16">
        <f t="shared" si="4"/>
        <v>0</v>
      </c>
      <c r="O31" s="16" t="e">
        <f t="shared" si="5"/>
        <v>#DIV/0!</v>
      </c>
      <c r="P31" s="17">
        <v>3.5</v>
      </c>
      <c r="Q31" s="17" t="s">
        <v>17</v>
      </c>
      <c r="R31" s="18">
        <f t="shared" si="6"/>
        <v>0</v>
      </c>
      <c r="S31" s="17">
        <v>3</v>
      </c>
      <c r="T31" s="17" t="s">
        <v>18</v>
      </c>
      <c r="U31" s="18">
        <f t="shared" si="7"/>
        <v>0</v>
      </c>
      <c r="V31" s="17">
        <v>2.5</v>
      </c>
      <c r="W31" s="17" t="s">
        <v>19</v>
      </c>
      <c r="X31" s="18">
        <f t="shared" si="8"/>
        <v>0</v>
      </c>
      <c r="Y31" s="17">
        <v>2</v>
      </c>
      <c r="Z31" s="17" t="s">
        <v>20</v>
      </c>
      <c r="AA31" s="18">
        <f t="shared" si="9"/>
        <v>0</v>
      </c>
      <c r="AB31" s="17">
        <v>1.5</v>
      </c>
      <c r="AC31" s="17" t="s">
        <v>21</v>
      </c>
      <c r="AD31" s="18">
        <f t="shared" si="10"/>
        <v>0</v>
      </c>
      <c r="AE31" s="17">
        <v>1</v>
      </c>
      <c r="AF31" s="17" t="s">
        <v>22</v>
      </c>
      <c r="AG31" s="18">
        <f t="shared" si="11"/>
        <v>0</v>
      </c>
      <c r="AH31" s="17">
        <v>0</v>
      </c>
      <c r="AI31" s="17" t="s">
        <v>23</v>
      </c>
      <c r="AJ31" s="18">
        <f t="shared" si="12"/>
        <v>0</v>
      </c>
      <c r="AK31" s="18">
        <f t="shared" si="13"/>
        <v>0</v>
      </c>
      <c r="AL31" s="19" t="str">
        <f t="shared" si="14"/>
        <v xml:space="preserve"> </v>
      </c>
      <c r="AM31" s="18">
        <f t="shared" si="15"/>
        <v>2.5</v>
      </c>
      <c r="AP31" s="20" t="s">
        <v>24</v>
      </c>
    </row>
    <row r="32" spans="1:42" ht="15.75" x14ac:dyDescent="0.25">
      <c r="A32" s="8" t="s">
        <v>15</v>
      </c>
      <c r="B32" s="9" t="s">
        <v>15</v>
      </c>
      <c r="C32" s="10"/>
      <c r="D32" s="11" t="str">
        <f t="shared" si="0"/>
        <v xml:space="preserve"> </v>
      </c>
      <c r="E32" s="35"/>
      <c r="F32" s="107"/>
      <c r="G32" s="107"/>
      <c r="H32" s="11" t="s">
        <v>15</v>
      </c>
      <c r="I32" s="12" t="str">
        <f t="shared" si="1"/>
        <v xml:space="preserve"> </v>
      </c>
      <c r="J32" s="13" t="str">
        <f t="shared" si="2"/>
        <v xml:space="preserve"> </v>
      </c>
      <c r="K32" s="14"/>
      <c r="L32" s="14" t="s">
        <v>16</v>
      </c>
      <c r="M32" s="15">
        <f t="shared" si="3"/>
        <v>0</v>
      </c>
      <c r="N32" s="16">
        <f t="shared" si="4"/>
        <v>0</v>
      </c>
      <c r="O32" s="16" t="e">
        <f t="shared" si="5"/>
        <v>#DIV/0!</v>
      </c>
      <c r="P32" s="17">
        <v>3.5</v>
      </c>
      <c r="Q32" s="17" t="s">
        <v>17</v>
      </c>
      <c r="R32" s="18">
        <f t="shared" si="6"/>
        <v>0</v>
      </c>
      <c r="S32" s="17">
        <v>3</v>
      </c>
      <c r="T32" s="17" t="s">
        <v>18</v>
      </c>
      <c r="U32" s="18">
        <f t="shared" si="7"/>
        <v>0</v>
      </c>
      <c r="V32" s="17">
        <v>2.5</v>
      </c>
      <c r="W32" s="17" t="s">
        <v>19</v>
      </c>
      <c r="X32" s="18">
        <f t="shared" si="8"/>
        <v>0</v>
      </c>
      <c r="Y32" s="17">
        <v>2</v>
      </c>
      <c r="Z32" s="17" t="s">
        <v>20</v>
      </c>
      <c r="AA32" s="18">
        <f t="shared" si="9"/>
        <v>0</v>
      </c>
      <c r="AB32" s="17">
        <v>1.5</v>
      </c>
      <c r="AC32" s="17" t="s">
        <v>21</v>
      </c>
      <c r="AD32" s="18">
        <f t="shared" si="10"/>
        <v>0</v>
      </c>
      <c r="AE32" s="17">
        <v>1</v>
      </c>
      <c r="AF32" s="17" t="s">
        <v>22</v>
      </c>
      <c r="AG32" s="18">
        <f t="shared" si="11"/>
        <v>0</v>
      </c>
      <c r="AH32" s="17">
        <v>0</v>
      </c>
      <c r="AI32" s="17" t="s">
        <v>23</v>
      </c>
      <c r="AJ32" s="18">
        <f t="shared" si="12"/>
        <v>0</v>
      </c>
      <c r="AK32" s="18">
        <f t="shared" si="13"/>
        <v>0</v>
      </c>
      <c r="AL32" s="19" t="str">
        <f t="shared" si="14"/>
        <v xml:space="preserve"> </v>
      </c>
      <c r="AM32" s="18">
        <f t="shared" si="15"/>
        <v>2.5</v>
      </c>
      <c r="AP32" s="20" t="s">
        <v>24</v>
      </c>
    </row>
    <row r="33" spans="1:42" ht="16.5" thickBot="1" x14ac:dyDescent="0.3">
      <c r="A33" s="8" t="s">
        <v>15</v>
      </c>
      <c r="B33" s="9" t="s">
        <v>15</v>
      </c>
      <c r="C33" s="10"/>
      <c r="D33" s="11" t="str">
        <f t="shared" si="0"/>
        <v xml:space="preserve"> </v>
      </c>
      <c r="E33" s="36"/>
      <c r="F33" s="105"/>
      <c r="G33" s="106"/>
      <c r="H33" s="37" t="s">
        <v>15</v>
      </c>
      <c r="I33" s="12" t="str">
        <f t="shared" si="1"/>
        <v xml:space="preserve"> </v>
      </c>
      <c r="J33" s="13" t="str">
        <f t="shared" si="2"/>
        <v xml:space="preserve"> </v>
      </c>
      <c r="K33" s="14"/>
      <c r="L33" s="14" t="s">
        <v>16</v>
      </c>
      <c r="M33" s="15">
        <f t="shared" si="3"/>
        <v>0</v>
      </c>
      <c r="N33" s="16">
        <f t="shared" si="4"/>
        <v>0</v>
      </c>
      <c r="O33" s="16" t="e">
        <f t="shared" si="5"/>
        <v>#DIV/0!</v>
      </c>
      <c r="P33" s="17">
        <v>3.5</v>
      </c>
      <c r="Q33" s="17" t="s">
        <v>17</v>
      </c>
      <c r="R33" s="18">
        <f t="shared" si="6"/>
        <v>0</v>
      </c>
      <c r="S33" s="17">
        <v>3</v>
      </c>
      <c r="T33" s="17" t="s">
        <v>18</v>
      </c>
      <c r="U33" s="18">
        <f t="shared" si="7"/>
        <v>0</v>
      </c>
      <c r="V33" s="17">
        <v>2.5</v>
      </c>
      <c r="W33" s="17" t="s">
        <v>19</v>
      </c>
      <c r="X33" s="18">
        <f t="shared" si="8"/>
        <v>0</v>
      </c>
      <c r="Y33" s="17">
        <v>2</v>
      </c>
      <c r="Z33" s="17" t="s">
        <v>20</v>
      </c>
      <c r="AA33" s="18">
        <f t="shared" si="9"/>
        <v>0</v>
      </c>
      <c r="AB33" s="17">
        <v>1.5</v>
      </c>
      <c r="AC33" s="17" t="s">
        <v>21</v>
      </c>
      <c r="AD33" s="18">
        <f t="shared" si="10"/>
        <v>0</v>
      </c>
      <c r="AE33" s="17">
        <v>1</v>
      </c>
      <c r="AF33" s="17" t="s">
        <v>22</v>
      </c>
      <c r="AG33" s="18">
        <f t="shared" si="11"/>
        <v>0</v>
      </c>
      <c r="AH33" s="17">
        <v>0</v>
      </c>
      <c r="AI33" s="17" t="s">
        <v>23</v>
      </c>
      <c r="AJ33" s="18">
        <f t="shared" si="12"/>
        <v>0</v>
      </c>
      <c r="AK33" s="18">
        <f t="shared" si="13"/>
        <v>0</v>
      </c>
      <c r="AL33" s="19" t="str">
        <f t="shared" si="14"/>
        <v xml:space="preserve"> </v>
      </c>
      <c r="AM33" s="18">
        <f t="shared" si="15"/>
        <v>2.5</v>
      </c>
      <c r="AP33" s="20" t="s">
        <v>24</v>
      </c>
    </row>
    <row r="34" spans="1:42" x14ac:dyDescent="0.25">
      <c r="A34" s="108" t="s">
        <v>25</v>
      </c>
      <c r="B34" s="109"/>
      <c r="C34" s="22"/>
      <c r="D34" s="109" t="s">
        <v>25</v>
      </c>
      <c r="E34" s="101"/>
      <c r="F34" s="101"/>
      <c r="G34" s="23"/>
      <c r="H34" s="101" t="s">
        <v>25</v>
      </c>
      <c r="I34" s="109"/>
      <c r="J34" s="110"/>
    </row>
    <row r="35" spans="1:42" x14ac:dyDescent="0.25">
      <c r="A35" s="91" t="s">
        <v>63</v>
      </c>
      <c r="B35" s="91"/>
      <c r="C35" s="33"/>
      <c r="D35" s="92" t="s">
        <v>86</v>
      </c>
      <c r="E35" s="92"/>
      <c r="F35" s="92"/>
      <c r="G35" s="25"/>
      <c r="H35" s="92" t="s">
        <v>64</v>
      </c>
      <c r="I35" s="92"/>
      <c r="J35" s="93"/>
    </row>
    <row r="36" spans="1:42" x14ac:dyDescent="0.25">
      <c r="A36" s="26"/>
      <c r="B36" s="33"/>
      <c r="C36" s="33"/>
      <c r="D36" s="27"/>
      <c r="E36" s="27"/>
      <c r="F36" s="27"/>
      <c r="G36" s="33"/>
      <c r="H36" s="33"/>
      <c r="I36" s="33"/>
      <c r="J36" s="34"/>
    </row>
    <row r="37" spans="1:42" x14ac:dyDescent="0.25">
      <c r="A37" s="26"/>
      <c r="B37" s="33"/>
      <c r="C37" s="33"/>
      <c r="D37" s="27"/>
      <c r="E37" s="27"/>
      <c r="F37" s="27"/>
      <c r="G37" s="33"/>
      <c r="H37" s="33"/>
      <c r="I37" s="33"/>
      <c r="J37" s="34"/>
    </row>
    <row r="38" spans="1:42" x14ac:dyDescent="0.25">
      <c r="A38" s="26"/>
      <c r="B38" s="33"/>
      <c r="C38" s="33"/>
      <c r="D38" s="27"/>
      <c r="E38" s="27"/>
      <c r="F38" s="27"/>
      <c r="G38" s="33"/>
      <c r="H38" s="33"/>
      <c r="I38" s="33"/>
      <c r="J38" s="34"/>
    </row>
    <row r="39" spans="1:42" x14ac:dyDescent="0.25">
      <c r="A39" s="100"/>
      <c r="B39" s="100"/>
      <c r="C39" s="33"/>
      <c r="D39" s="101" t="s">
        <v>26</v>
      </c>
      <c r="E39" s="101"/>
      <c r="F39" s="101"/>
      <c r="G39" s="33"/>
      <c r="H39" s="102"/>
      <c r="I39" s="102"/>
      <c r="J39" s="103"/>
    </row>
    <row r="40" spans="1:42" x14ac:dyDescent="0.25">
      <c r="A40" s="100"/>
      <c r="B40" s="100"/>
      <c r="C40" s="33"/>
      <c r="D40" s="92" t="s">
        <v>65</v>
      </c>
      <c r="E40" s="92"/>
      <c r="F40" s="92"/>
      <c r="G40" s="33"/>
      <c r="H40" s="100"/>
      <c r="I40" s="100"/>
      <c r="J40" s="104"/>
    </row>
    <row r="41" spans="1:42" x14ac:dyDescent="0.25">
      <c r="A41" s="31"/>
      <c r="B41" s="31"/>
      <c r="C41" s="25"/>
      <c r="D41" s="31"/>
      <c r="E41" s="31"/>
      <c r="F41" s="31"/>
      <c r="G41" s="25"/>
      <c r="H41" s="31"/>
      <c r="I41" s="31"/>
      <c r="J41" s="32"/>
    </row>
    <row r="42" spans="1:42" x14ac:dyDescent="0.25">
      <c r="A42" s="31"/>
      <c r="B42" s="31"/>
      <c r="C42" s="25"/>
      <c r="D42" s="31"/>
      <c r="E42" s="31"/>
      <c r="F42" s="31"/>
      <c r="G42" s="25"/>
      <c r="H42" s="31"/>
      <c r="I42" s="31"/>
      <c r="J42" s="32"/>
    </row>
    <row r="43" spans="1:42" x14ac:dyDescent="0.25">
      <c r="A43" s="31"/>
      <c r="B43" s="31"/>
      <c r="C43" s="25"/>
      <c r="D43" s="31"/>
      <c r="E43" s="31"/>
      <c r="F43" s="31"/>
      <c r="G43" s="25"/>
      <c r="H43" s="31"/>
      <c r="I43" s="31"/>
      <c r="J43" s="32"/>
    </row>
    <row r="44" spans="1:42" ht="24.75" customHeight="1" x14ac:dyDescent="0.25">
      <c r="A44" s="94" t="s">
        <v>27</v>
      </c>
      <c r="B44" s="95"/>
      <c r="C44" s="95"/>
      <c r="D44" s="95"/>
      <c r="E44" s="95"/>
      <c r="F44" s="95"/>
      <c r="G44" s="95"/>
      <c r="H44" s="95"/>
      <c r="I44" s="95"/>
      <c r="J44" s="96"/>
    </row>
    <row r="45" spans="1:42" ht="74.25" customHeight="1" thickBot="1" x14ac:dyDescent="0.3">
      <c r="A45" s="97" t="s">
        <v>28</v>
      </c>
      <c r="B45" s="98"/>
      <c r="C45" s="98"/>
      <c r="D45" s="98"/>
      <c r="E45" s="98"/>
      <c r="F45" s="98"/>
      <c r="G45" s="98"/>
      <c r="H45" s="98"/>
      <c r="I45" s="98"/>
      <c r="J45" s="99"/>
    </row>
    <row r="51" ht="15" customHeight="1" x14ac:dyDescent="0.25"/>
    <row r="52" ht="84" customHeight="1" x14ac:dyDescent="0.25"/>
  </sheetData>
  <mergeCells count="47">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A45:J45"/>
    <mergeCell ref="A39:B39"/>
    <mergeCell ref="D39:F39"/>
    <mergeCell ref="F25:G25"/>
    <mergeCell ref="F26:G26"/>
    <mergeCell ref="F27:G27"/>
    <mergeCell ref="F28:G28"/>
    <mergeCell ref="F29:G29"/>
    <mergeCell ref="F30:G30"/>
    <mergeCell ref="F31:G31"/>
    <mergeCell ref="F32:G32"/>
    <mergeCell ref="F33:G33"/>
    <mergeCell ref="A34:B34"/>
    <mergeCell ref="D34:F34"/>
    <mergeCell ref="H34:J34"/>
    <mergeCell ref="A35:B35"/>
    <mergeCell ref="A44:J44"/>
    <mergeCell ref="D35:F35"/>
    <mergeCell ref="H35:J35"/>
    <mergeCell ref="H39:J39"/>
    <mergeCell ref="A40:B40"/>
    <mergeCell ref="D40:F40"/>
    <mergeCell ref="H40:J40"/>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workbookViewId="0">
      <selection activeCell="BA9" sqref="BA9"/>
    </sheetView>
  </sheetViews>
  <sheetFormatPr defaultRowHeight="15" x14ac:dyDescent="0.25"/>
  <cols>
    <col min="1" max="1" width="13.42578125" customWidth="1"/>
    <col min="2" max="2" width="18.710937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33.85546875" bestFit="1"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67</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89</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94</v>
      </c>
      <c r="B10" s="44" t="s">
        <v>93</v>
      </c>
      <c r="C10" s="39">
        <v>77</v>
      </c>
      <c r="D10" s="40">
        <f t="shared" ref="D10:D33" si="0">IF(H10=" "," ",N10)</f>
        <v>92</v>
      </c>
      <c r="E10" s="41">
        <v>197.5</v>
      </c>
      <c r="F10" s="127" t="s">
        <v>90</v>
      </c>
      <c r="G10" s="128"/>
      <c r="H10" s="43">
        <v>80</v>
      </c>
      <c r="I10" s="12" t="str">
        <f>IF(C10=0," ",IF(H10=0," ",IF(H10="GR",AP10,AL10)))</f>
        <v>YETERLİ</v>
      </c>
      <c r="J10" s="13">
        <f>IF(C10=0," ",IF(H10=0," ",O10))</f>
        <v>2.6358695652173911</v>
      </c>
      <c r="K10" s="14"/>
      <c r="L10" s="14" t="s">
        <v>16</v>
      </c>
      <c r="M10" s="15">
        <f>IF(H10&lt;90,0,IF(H10&lt;=100,4,0))</f>
        <v>0</v>
      </c>
      <c r="N10" s="16">
        <f>IF(H10=" ",C10,(C10+15))</f>
        <v>92</v>
      </c>
      <c r="O10" s="16">
        <f>IF(H10="BAŞARILI",(E10/N10),IF(H10&gt;0,(((AK10*15)+E10)/N10),E10))</f>
        <v>2.6358695652173911</v>
      </c>
      <c r="P10" s="17">
        <v>3.5</v>
      </c>
      <c r="Q10" s="17" t="s">
        <v>17</v>
      </c>
      <c r="R10" s="18">
        <f>IF(H10&lt;85,0,IF(H10&lt;=89,3.5,0))</f>
        <v>0</v>
      </c>
      <c r="S10" s="17">
        <v>3</v>
      </c>
      <c r="T10" s="17" t="s">
        <v>18</v>
      </c>
      <c r="U10" s="18">
        <f>IF(H10&lt;80,0,IF(H10&lt;=84,3,0))</f>
        <v>3</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3</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96</v>
      </c>
      <c r="B11" s="44" t="s">
        <v>95</v>
      </c>
      <c r="C11" s="39">
        <v>77</v>
      </c>
      <c r="D11" s="40">
        <f t="shared" si="0"/>
        <v>92</v>
      </c>
      <c r="E11" s="42">
        <v>174</v>
      </c>
      <c r="F11" s="111" t="s">
        <v>90</v>
      </c>
      <c r="G11" s="111"/>
      <c r="H11" s="40">
        <v>95</v>
      </c>
      <c r="I11" s="12" t="str">
        <f t="shared" ref="I11:I33" si="1">IF(C11=0," ",IF(H11=0," ",IF(H11="GR",AP11,AL11)))</f>
        <v>YETERLİ</v>
      </c>
      <c r="J11" s="13">
        <f t="shared" ref="J11:J33" si="2">IF(C11=0," ",IF(H11=0," ",O11))</f>
        <v>2.5434782608695654</v>
      </c>
      <c r="K11" s="14"/>
      <c r="L11" s="14" t="s">
        <v>16</v>
      </c>
      <c r="M11" s="15">
        <f t="shared" ref="M11:M33" si="3">IF(H11&lt;90,0,IF(H11&lt;=100,4,0))</f>
        <v>4</v>
      </c>
      <c r="N11" s="16">
        <f t="shared" ref="N11:N33" si="4">IF(H11=" ",C11,(C11+15))</f>
        <v>92</v>
      </c>
      <c r="O11" s="16">
        <f t="shared" ref="O11:O33" si="5">IF(H11="BAŞARILI",(E11/N11),IF(H11&gt;0,(((AK11*15)+E11)/N11),E11))</f>
        <v>2.5434782608695654</v>
      </c>
      <c r="P11" s="17">
        <v>3.5</v>
      </c>
      <c r="Q11" s="17" t="s">
        <v>17</v>
      </c>
      <c r="R11" s="18">
        <f t="shared" ref="R11:R33" si="6">IF(H11&lt;85,0,IF(H11&lt;=89,3.5,0))</f>
        <v>0</v>
      </c>
      <c r="S11" s="17">
        <v>3</v>
      </c>
      <c r="T11" s="17" t="s">
        <v>18</v>
      </c>
      <c r="U11" s="18">
        <f t="shared" ref="U11:U33" si="7">IF(H11&lt;80,0,IF(H11&lt;=84,3,0))</f>
        <v>0</v>
      </c>
      <c r="V11" s="17">
        <v>2.5</v>
      </c>
      <c r="W11" s="17" t="s">
        <v>19</v>
      </c>
      <c r="X11" s="18">
        <f t="shared" ref="X11:X33" si="8">IF(H11&lt;75,0,IF(H11&lt;=79,2.5,0))</f>
        <v>0</v>
      </c>
      <c r="Y11" s="17">
        <v>2</v>
      </c>
      <c r="Z11" s="17" t="s">
        <v>20</v>
      </c>
      <c r="AA11" s="18">
        <f t="shared" ref="AA11:AA33" si="9">IF(H11&lt;65,0,IF(H11&lt;=74,2,0))</f>
        <v>0</v>
      </c>
      <c r="AB11" s="17">
        <v>1.5</v>
      </c>
      <c r="AC11" s="17" t="s">
        <v>21</v>
      </c>
      <c r="AD11" s="18">
        <f t="shared" ref="AD11:AD33" si="10">IF(H11&lt;58,0,IF(H11&lt;=64,1.5,0))</f>
        <v>0</v>
      </c>
      <c r="AE11" s="17">
        <v>1</v>
      </c>
      <c r="AF11" s="17" t="s">
        <v>22</v>
      </c>
      <c r="AG11" s="18">
        <f t="shared" ref="AG11:AG33" si="11">IF(H11&lt;50,0,IF(H11&lt;=57,1,0))</f>
        <v>0</v>
      </c>
      <c r="AH11" s="17">
        <v>0</v>
      </c>
      <c r="AI11" s="17" t="s">
        <v>23</v>
      </c>
      <c r="AJ11" s="18">
        <f t="shared" ref="AJ11:AJ33" si="12">IF(H11&lt;0,0,IF(H11&lt;=49,0,0))</f>
        <v>0</v>
      </c>
      <c r="AK11" s="18">
        <f t="shared" ref="AK11:AK33" si="13">SUM(R11,U11,X11,AA11,AD11,AG11,AJ11,M11)</f>
        <v>4</v>
      </c>
      <c r="AL11" s="19" t="str">
        <f t="shared" ref="AL11:AL33" si="14">IF(H11=" "," ",IF(AK11&lt;2,"GİREMEZ(AKTS)",IF(N11&lt;89,"GİREMEZ(AKTS)",IF(O11&gt;=AM11,"YETERLİ","GİREMEZ(ORTALAMA)"))))</f>
        <v>YETERLİ</v>
      </c>
      <c r="AM11" s="18">
        <f t="shared" ref="AM11:AM33" si="15">IF(LEFT(A11,1)="0",2,2.5)</f>
        <v>2.5</v>
      </c>
      <c r="AP11" s="20" t="s">
        <v>24</v>
      </c>
    </row>
    <row r="12" spans="1:51" ht="15.75" x14ac:dyDescent="0.25">
      <c r="A12" s="38" t="s">
        <v>97</v>
      </c>
      <c r="B12" s="44" t="s">
        <v>116</v>
      </c>
      <c r="C12" s="39">
        <v>77</v>
      </c>
      <c r="D12" s="40">
        <f t="shared" si="0"/>
        <v>92</v>
      </c>
      <c r="E12" s="42">
        <v>288</v>
      </c>
      <c r="F12" s="111" t="s">
        <v>90</v>
      </c>
      <c r="G12" s="111"/>
      <c r="H12" s="40">
        <v>90</v>
      </c>
      <c r="I12" s="12" t="str">
        <f t="shared" si="1"/>
        <v>YETERLİ</v>
      </c>
      <c r="J12" s="13">
        <f t="shared" si="2"/>
        <v>3.7826086956521738</v>
      </c>
      <c r="K12" s="14"/>
      <c r="L12" s="14" t="s">
        <v>16</v>
      </c>
      <c r="M12" s="15">
        <f t="shared" si="3"/>
        <v>4</v>
      </c>
      <c r="N12" s="16">
        <f t="shared" si="4"/>
        <v>92</v>
      </c>
      <c r="O12" s="16">
        <f t="shared" si="5"/>
        <v>3.7826086956521738</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4</v>
      </c>
      <c r="AL12" s="19" t="str">
        <f t="shared" si="14"/>
        <v>YETERLİ</v>
      </c>
      <c r="AM12" s="18">
        <f t="shared" si="15"/>
        <v>2.5</v>
      </c>
      <c r="AP12" s="20" t="s">
        <v>24</v>
      </c>
    </row>
    <row r="13" spans="1:51" ht="15.75" x14ac:dyDescent="0.25">
      <c r="A13" s="38" t="s">
        <v>99</v>
      </c>
      <c r="B13" s="44" t="s">
        <v>98</v>
      </c>
      <c r="C13" s="39">
        <v>77</v>
      </c>
      <c r="D13" s="40">
        <f t="shared" si="0"/>
        <v>92</v>
      </c>
      <c r="E13" s="42">
        <v>196.5</v>
      </c>
      <c r="F13" s="111" t="s">
        <v>90</v>
      </c>
      <c r="G13" s="111"/>
      <c r="H13" s="40">
        <v>95</v>
      </c>
      <c r="I13" s="12" t="str">
        <f t="shared" si="1"/>
        <v>YETERLİ</v>
      </c>
      <c r="J13" s="13">
        <f t="shared" si="2"/>
        <v>2.7880434782608696</v>
      </c>
      <c r="K13" s="14"/>
      <c r="L13" s="14" t="s">
        <v>16</v>
      </c>
      <c r="M13" s="15">
        <f t="shared" si="3"/>
        <v>4</v>
      </c>
      <c r="N13" s="16">
        <f t="shared" si="4"/>
        <v>92</v>
      </c>
      <c r="O13" s="16">
        <f t="shared" si="5"/>
        <v>2.7880434782608696</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4</v>
      </c>
      <c r="AL13" s="19" t="str">
        <f t="shared" si="14"/>
        <v>YETERLİ</v>
      </c>
      <c r="AM13" s="18">
        <f t="shared" si="15"/>
        <v>2.5</v>
      </c>
      <c r="AP13" s="20" t="s">
        <v>24</v>
      </c>
    </row>
    <row r="14" spans="1:51" ht="15.75" x14ac:dyDescent="0.25">
      <c r="A14" s="79" t="s">
        <v>101</v>
      </c>
      <c r="B14" s="80" t="s">
        <v>100</v>
      </c>
      <c r="C14" s="81">
        <v>70</v>
      </c>
      <c r="D14" s="82">
        <f t="shared" si="0"/>
        <v>85</v>
      </c>
      <c r="E14" s="83">
        <v>168.5</v>
      </c>
      <c r="F14" s="112" t="s">
        <v>91</v>
      </c>
      <c r="G14" s="112"/>
      <c r="H14" s="82">
        <v>55</v>
      </c>
      <c r="I14" s="86" t="s">
        <v>260</v>
      </c>
      <c r="J14" s="85">
        <f t="shared" si="2"/>
        <v>2.1588235294117646</v>
      </c>
      <c r="K14" s="14"/>
      <c r="L14" s="14" t="s">
        <v>16</v>
      </c>
      <c r="M14" s="15">
        <f t="shared" si="3"/>
        <v>0</v>
      </c>
      <c r="N14" s="16">
        <f t="shared" si="4"/>
        <v>85</v>
      </c>
      <c r="O14" s="16">
        <f t="shared" si="5"/>
        <v>2.1588235294117646</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1</v>
      </c>
      <c r="AH14" s="17">
        <v>0</v>
      </c>
      <c r="AI14" s="17" t="s">
        <v>23</v>
      </c>
      <c r="AJ14" s="18">
        <f t="shared" si="12"/>
        <v>0</v>
      </c>
      <c r="AK14" s="18">
        <f t="shared" si="13"/>
        <v>1</v>
      </c>
      <c r="AL14" s="19" t="str">
        <f t="shared" si="14"/>
        <v>GİREMEZ(AKTS)</v>
      </c>
      <c r="AM14" s="18">
        <f t="shared" si="15"/>
        <v>2.5</v>
      </c>
      <c r="AP14" s="20" t="s">
        <v>24</v>
      </c>
    </row>
    <row r="15" spans="1:51" ht="15.75" x14ac:dyDescent="0.25">
      <c r="A15" s="38" t="s">
        <v>103</v>
      </c>
      <c r="B15" s="44" t="s">
        <v>102</v>
      </c>
      <c r="C15" s="39">
        <v>77</v>
      </c>
      <c r="D15" s="40">
        <f t="shared" si="0"/>
        <v>92</v>
      </c>
      <c r="E15" s="42">
        <v>213</v>
      </c>
      <c r="F15" s="111" t="s">
        <v>92</v>
      </c>
      <c r="G15" s="111"/>
      <c r="H15" s="40">
        <v>80</v>
      </c>
      <c r="I15" s="12" t="str">
        <f t="shared" si="1"/>
        <v>YETERLİ</v>
      </c>
      <c r="J15" s="13">
        <f t="shared" si="2"/>
        <v>2.8043478260869565</v>
      </c>
      <c r="K15" s="14"/>
      <c r="L15" s="14" t="s">
        <v>16</v>
      </c>
      <c r="M15" s="15">
        <f t="shared" si="3"/>
        <v>0</v>
      </c>
      <c r="N15" s="16">
        <f t="shared" si="4"/>
        <v>92</v>
      </c>
      <c r="O15" s="16">
        <f t="shared" si="5"/>
        <v>2.8043478260869565</v>
      </c>
      <c r="P15" s="17">
        <v>3.5</v>
      </c>
      <c r="Q15" s="17" t="s">
        <v>17</v>
      </c>
      <c r="R15" s="18">
        <f t="shared" si="6"/>
        <v>0</v>
      </c>
      <c r="S15" s="17">
        <v>3</v>
      </c>
      <c r="T15" s="17" t="s">
        <v>18</v>
      </c>
      <c r="U15" s="18">
        <f t="shared" si="7"/>
        <v>3</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3</v>
      </c>
      <c r="AL15" s="19" t="str">
        <f t="shared" si="14"/>
        <v>YETERLİ</v>
      </c>
      <c r="AM15" s="18">
        <f t="shared" si="15"/>
        <v>2.5</v>
      </c>
      <c r="AP15" s="20" t="s">
        <v>24</v>
      </c>
    </row>
    <row r="16" spans="1:51" ht="15.75" x14ac:dyDescent="0.25">
      <c r="A16" s="38" t="s">
        <v>105</v>
      </c>
      <c r="B16" s="44" t="s">
        <v>104</v>
      </c>
      <c r="C16" s="39">
        <v>77</v>
      </c>
      <c r="D16" s="40">
        <f t="shared" si="0"/>
        <v>92</v>
      </c>
      <c r="E16" s="42">
        <v>258.5</v>
      </c>
      <c r="F16" s="111" t="s">
        <v>92</v>
      </c>
      <c r="G16" s="111"/>
      <c r="H16" s="40">
        <v>85</v>
      </c>
      <c r="I16" s="12" t="str">
        <f t="shared" si="1"/>
        <v>YETERLİ</v>
      </c>
      <c r="J16" s="13">
        <f t="shared" si="2"/>
        <v>3.3804347826086958</v>
      </c>
      <c r="K16" s="14"/>
      <c r="L16" s="14" t="s">
        <v>16</v>
      </c>
      <c r="M16" s="15">
        <f t="shared" si="3"/>
        <v>0</v>
      </c>
      <c r="N16" s="16">
        <f t="shared" si="4"/>
        <v>92</v>
      </c>
      <c r="O16" s="16">
        <f t="shared" si="5"/>
        <v>3.3804347826086958</v>
      </c>
      <c r="P16" s="17">
        <v>3.5</v>
      </c>
      <c r="Q16" s="17" t="s">
        <v>17</v>
      </c>
      <c r="R16" s="18">
        <f t="shared" si="6"/>
        <v>3.5</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3.5</v>
      </c>
      <c r="AL16" s="19" t="str">
        <f t="shared" si="14"/>
        <v>YETERLİ</v>
      </c>
      <c r="AM16" s="18">
        <f t="shared" si="15"/>
        <v>2.5</v>
      </c>
      <c r="AP16" s="20" t="s">
        <v>24</v>
      </c>
    </row>
    <row r="17" spans="1:42" ht="15.75" x14ac:dyDescent="0.25">
      <c r="A17" s="79" t="s">
        <v>107</v>
      </c>
      <c r="B17" s="80" t="s">
        <v>106</v>
      </c>
      <c r="C17" s="81">
        <v>78</v>
      </c>
      <c r="D17" s="82">
        <f t="shared" si="0"/>
        <v>93</v>
      </c>
      <c r="E17" s="83">
        <v>166.5</v>
      </c>
      <c r="F17" s="112" t="s">
        <v>65</v>
      </c>
      <c r="G17" s="112"/>
      <c r="H17" s="82">
        <v>95</v>
      </c>
      <c r="I17" s="86" t="str">
        <f t="shared" si="1"/>
        <v>GİREMEZ(ORTALAMA)</v>
      </c>
      <c r="J17" s="85">
        <f t="shared" si="2"/>
        <v>2.435483870967742</v>
      </c>
      <c r="K17" s="14"/>
      <c r="L17" s="14" t="s">
        <v>16</v>
      </c>
      <c r="M17" s="15">
        <f t="shared" si="3"/>
        <v>4</v>
      </c>
      <c r="N17" s="16">
        <f t="shared" si="4"/>
        <v>93</v>
      </c>
      <c r="O17" s="16">
        <f t="shared" si="5"/>
        <v>2.435483870967742</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4</v>
      </c>
      <c r="AL17" s="19" t="str">
        <f t="shared" si="14"/>
        <v>GİREMEZ(ORTALAMA)</v>
      </c>
      <c r="AM17" s="18">
        <f t="shared" si="15"/>
        <v>2.5</v>
      </c>
      <c r="AP17" s="20" t="s">
        <v>24</v>
      </c>
    </row>
    <row r="18" spans="1:42" ht="15.75" x14ac:dyDescent="0.25">
      <c r="A18" s="38" t="s">
        <v>109</v>
      </c>
      <c r="B18" s="44" t="s">
        <v>110</v>
      </c>
      <c r="C18" s="39">
        <v>77</v>
      </c>
      <c r="D18" s="40">
        <f t="shared" si="0"/>
        <v>92</v>
      </c>
      <c r="E18" s="42">
        <v>222.5</v>
      </c>
      <c r="F18" s="111" t="s">
        <v>65</v>
      </c>
      <c r="G18" s="111"/>
      <c r="H18" s="40">
        <v>80</v>
      </c>
      <c r="I18" s="12" t="s">
        <v>259</v>
      </c>
      <c r="J18" s="13">
        <f t="shared" si="2"/>
        <v>2.9076086956521738</v>
      </c>
      <c r="K18" s="14"/>
      <c r="L18" s="14" t="s">
        <v>16</v>
      </c>
      <c r="M18" s="15">
        <f t="shared" si="3"/>
        <v>0</v>
      </c>
      <c r="N18" s="16">
        <f t="shared" si="4"/>
        <v>92</v>
      </c>
      <c r="O18" s="16">
        <f t="shared" si="5"/>
        <v>2.9076086956521738</v>
      </c>
      <c r="P18" s="17">
        <v>3.5</v>
      </c>
      <c r="Q18" s="17" t="s">
        <v>17</v>
      </c>
      <c r="R18" s="18">
        <f t="shared" si="6"/>
        <v>0</v>
      </c>
      <c r="S18" s="17">
        <v>3</v>
      </c>
      <c r="T18" s="17" t="s">
        <v>18</v>
      </c>
      <c r="U18" s="18">
        <f t="shared" si="7"/>
        <v>3</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3</v>
      </c>
      <c r="AL18" s="19" t="str">
        <f t="shared" si="14"/>
        <v>YETERLİ</v>
      </c>
      <c r="AM18" s="18">
        <f t="shared" si="15"/>
        <v>2.5</v>
      </c>
      <c r="AP18" s="20" t="s">
        <v>24</v>
      </c>
    </row>
    <row r="19" spans="1:42" ht="15.75" x14ac:dyDescent="0.25">
      <c r="A19" s="38"/>
      <c r="B19" s="44"/>
      <c r="C19" s="39"/>
      <c r="D19" s="40" t="str">
        <f t="shared" si="0"/>
        <v xml:space="preserve"> </v>
      </c>
      <c r="E19" s="42"/>
      <c r="F19" s="111"/>
      <c r="G19" s="111"/>
      <c r="H19" s="40" t="s">
        <v>15</v>
      </c>
      <c r="I19" s="12" t="str">
        <f t="shared" si="1"/>
        <v xml:space="preserve"> </v>
      </c>
      <c r="J19" s="13" t="str">
        <f t="shared" si="2"/>
        <v xml:space="preserve"> </v>
      </c>
      <c r="K19" s="14"/>
      <c r="L19" s="14" t="s">
        <v>16</v>
      </c>
      <c r="M19" s="15">
        <f t="shared" si="3"/>
        <v>0</v>
      </c>
      <c r="N19" s="16">
        <f t="shared" si="4"/>
        <v>0</v>
      </c>
      <c r="O19" s="16" t="e">
        <f t="shared" si="5"/>
        <v>#DIV/0!</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 xml:space="preserve"> </v>
      </c>
      <c r="AM19" s="18">
        <f t="shared" si="15"/>
        <v>2.5</v>
      </c>
      <c r="AP19" s="20" t="s">
        <v>24</v>
      </c>
    </row>
    <row r="20" spans="1:42" ht="15.75" x14ac:dyDescent="0.25">
      <c r="A20" s="38"/>
      <c r="B20" s="44"/>
      <c r="C20" s="39"/>
      <c r="D20" s="40" t="str">
        <f t="shared" si="0"/>
        <v xml:space="preserve"> </v>
      </c>
      <c r="E20" s="42"/>
      <c r="F20" s="111"/>
      <c r="G20" s="111"/>
      <c r="H20" s="40"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38"/>
      <c r="B21" s="44"/>
      <c r="C21" s="39"/>
      <c r="D21" s="40" t="str">
        <f t="shared" si="0"/>
        <v xml:space="preserve"> </v>
      </c>
      <c r="E21" s="42"/>
      <c r="F21" s="111"/>
      <c r="G21" s="111"/>
      <c r="H21" s="40"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46"/>
      <c r="B22" s="47"/>
      <c r="C22" s="48">
        <v>70</v>
      </c>
      <c r="D22" s="49" t="str">
        <f t="shared" si="0"/>
        <v xml:space="preserve"> </v>
      </c>
      <c r="E22" s="50">
        <v>160</v>
      </c>
      <c r="F22" s="129"/>
      <c r="G22" s="129"/>
      <c r="H22" s="49" t="s">
        <v>15</v>
      </c>
      <c r="I22" s="51" t="s">
        <v>60</v>
      </c>
      <c r="J22" s="52">
        <f t="shared" si="2"/>
        <v>2.2857142857142856</v>
      </c>
      <c r="K22" s="14"/>
      <c r="L22" s="14" t="s">
        <v>16</v>
      </c>
      <c r="M22" s="15">
        <f t="shared" si="3"/>
        <v>0</v>
      </c>
      <c r="N22" s="16">
        <f t="shared" si="4"/>
        <v>70</v>
      </c>
      <c r="O22" s="16">
        <f t="shared" si="5"/>
        <v>2.2857142857142856</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38"/>
      <c r="B23" s="44"/>
      <c r="C23" s="39"/>
      <c r="D23" s="40" t="str">
        <f t="shared" si="0"/>
        <v xml:space="preserve"> </v>
      </c>
      <c r="E23" s="42"/>
      <c r="F23" s="111"/>
      <c r="G23" s="111"/>
      <c r="H23" s="40" t="s">
        <v>15</v>
      </c>
      <c r="I23" s="12"/>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38" t="s">
        <v>15</v>
      </c>
      <c r="B24" s="44" t="s">
        <v>15</v>
      </c>
      <c r="C24" s="39"/>
      <c r="D24" s="40" t="str">
        <f t="shared" si="0"/>
        <v xml:space="preserve"> </v>
      </c>
      <c r="E24" s="42"/>
      <c r="F24" s="111"/>
      <c r="G24" s="111"/>
      <c r="H24" s="40"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38" t="s">
        <v>15</v>
      </c>
      <c r="B25" s="44" t="s">
        <v>15</v>
      </c>
      <c r="C25" s="39"/>
      <c r="D25" s="40" t="str">
        <f t="shared" si="0"/>
        <v xml:space="preserve"> </v>
      </c>
      <c r="E25" s="42"/>
      <c r="F25" s="111"/>
      <c r="G25" s="111"/>
      <c r="H25" s="40" t="s">
        <v>15</v>
      </c>
      <c r="I25" s="12" t="str">
        <f t="shared" si="1"/>
        <v xml:space="preserve"> </v>
      </c>
      <c r="J25" s="13" t="str">
        <f t="shared" si="2"/>
        <v xml:space="preserve"> </v>
      </c>
      <c r="K25" s="14"/>
      <c r="L25" s="14" t="s">
        <v>16</v>
      </c>
      <c r="M25" s="15">
        <f t="shared" si="3"/>
        <v>0</v>
      </c>
      <c r="N25" s="16">
        <v>15</v>
      </c>
      <c r="O25" s="16">
        <f t="shared" si="5"/>
        <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38" t="s">
        <v>15</v>
      </c>
      <c r="B26" s="44" t="s">
        <v>15</v>
      </c>
      <c r="C26" s="39"/>
      <c r="D26" s="40" t="str">
        <f t="shared" si="0"/>
        <v xml:space="preserve"> </v>
      </c>
      <c r="E26" s="42"/>
      <c r="F26" s="107"/>
      <c r="G26" s="107"/>
      <c r="H26" s="40"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5.75" x14ac:dyDescent="0.25">
      <c r="A27" s="8" t="s">
        <v>15</v>
      </c>
      <c r="B27" s="45" t="s">
        <v>15</v>
      </c>
      <c r="C27" s="10"/>
      <c r="D27" s="11" t="str">
        <f t="shared" si="0"/>
        <v xml:space="preserve"> </v>
      </c>
      <c r="E27" s="35"/>
      <c r="F27" s="107"/>
      <c r="G27" s="107"/>
      <c r="H27" s="40"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ht="15.75" x14ac:dyDescent="0.25">
      <c r="A28" s="8" t="s">
        <v>15</v>
      </c>
      <c r="B28" s="45" t="s">
        <v>15</v>
      </c>
      <c r="C28" s="10"/>
      <c r="D28" s="11" t="str">
        <f t="shared" si="0"/>
        <v xml:space="preserve"> </v>
      </c>
      <c r="E28" s="35"/>
      <c r="F28" s="107"/>
      <c r="G28" s="107"/>
      <c r="H28" s="11" t="s">
        <v>15</v>
      </c>
      <c r="I28" s="12" t="str">
        <f t="shared" si="1"/>
        <v xml:space="preserve"> </v>
      </c>
      <c r="J28" s="13" t="str">
        <f t="shared" si="2"/>
        <v xml:space="preserve"> </v>
      </c>
      <c r="K28" s="14"/>
      <c r="L28" s="14" t="s">
        <v>16</v>
      </c>
      <c r="M28" s="15">
        <f t="shared" si="3"/>
        <v>0</v>
      </c>
      <c r="N28" s="16">
        <f t="shared" si="4"/>
        <v>0</v>
      </c>
      <c r="O28" s="16" t="e">
        <f t="shared" si="5"/>
        <v>#DIV/0!</v>
      </c>
      <c r="P28" s="17">
        <v>3.5</v>
      </c>
      <c r="Q28" s="17" t="s">
        <v>17</v>
      </c>
      <c r="R28" s="18">
        <f t="shared" si="6"/>
        <v>0</v>
      </c>
      <c r="S28" s="17">
        <v>3</v>
      </c>
      <c r="T28" s="17" t="s">
        <v>18</v>
      </c>
      <c r="U28" s="18">
        <f t="shared" si="7"/>
        <v>0</v>
      </c>
      <c r="V28" s="17">
        <v>2.5</v>
      </c>
      <c r="W28" s="17" t="s">
        <v>19</v>
      </c>
      <c r="X28" s="18">
        <f t="shared" si="8"/>
        <v>0</v>
      </c>
      <c r="Y28" s="17">
        <v>2</v>
      </c>
      <c r="Z28" s="17" t="s">
        <v>20</v>
      </c>
      <c r="AA28" s="18">
        <f t="shared" si="9"/>
        <v>0</v>
      </c>
      <c r="AB28" s="17">
        <v>1.5</v>
      </c>
      <c r="AC28" s="17" t="s">
        <v>21</v>
      </c>
      <c r="AD28" s="18">
        <f t="shared" si="10"/>
        <v>0</v>
      </c>
      <c r="AE28" s="17">
        <v>1</v>
      </c>
      <c r="AF28" s="17" t="s">
        <v>22</v>
      </c>
      <c r="AG28" s="18">
        <f t="shared" si="11"/>
        <v>0</v>
      </c>
      <c r="AH28" s="17">
        <v>0</v>
      </c>
      <c r="AI28" s="17" t="s">
        <v>23</v>
      </c>
      <c r="AJ28" s="18">
        <f t="shared" si="12"/>
        <v>0</v>
      </c>
      <c r="AK28" s="18">
        <f t="shared" si="13"/>
        <v>0</v>
      </c>
      <c r="AL28" s="19" t="str">
        <f t="shared" si="14"/>
        <v xml:space="preserve"> </v>
      </c>
      <c r="AM28" s="18">
        <f t="shared" si="15"/>
        <v>2.5</v>
      </c>
      <c r="AP28" s="20" t="s">
        <v>24</v>
      </c>
    </row>
    <row r="29" spans="1:42" ht="15.75" x14ac:dyDescent="0.25">
      <c r="A29" s="8" t="s">
        <v>15</v>
      </c>
      <c r="B29" s="45" t="s">
        <v>15</v>
      </c>
      <c r="C29" s="10"/>
      <c r="D29" s="11" t="str">
        <f t="shared" si="0"/>
        <v xml:space="preserve"> </v>
      </c>
      <c r="E29" s="35"/>
      <c r="F29" s="107"/>
      <c r="G29" s="107"/>
      <c r="H29" s="11" t="s">
        <v>15</v>
      </c>
      <c r="I29" s="12" t="str">
        <f t="shared" si="1"/>
        <v xml:space="preserve"> </v>
      </c>
      <c r="J29" s="13" t="str">
        <f t="shared" si="2"/>
        <v xml:space="preserve"> </v>
      </c>
      <c r="K29" s="14"/>
      <c r="L29" s="14" t="s">
        <v>16</v>
      </c>
      <c r="M29" s="15">
        <f t="shared" si="3"/>
        <v>0</v>
      </c>
      <c r="N29" s="16">
        <f t="shared" si="4"/>
        <v>0</v>
      </c>
      <c r="O29" s="16" t="e">
        <f t="shared" si="5"/>
        <v>#DIV/0!</v>
      </c>
      <c r="P29" s="17">
        <v>3.5</v>
      </c>
      <c r="Q29" s="17" t="s">
        <v>17</v>
      </c>
      <c r="R29" s="18">
        <f t="shared" si="6"/>
        <v>0</v>
      </c>
      <c r="S29" s="17">
        <v>3</v>
      </c>
      <c r="T29" s="17" t="s">
        <v>18</v>
      </c>
      <c r="U29" s="18">
        <f t="shared" si="7"/>
        <v>0</v>
      </c>
      <c r="V29" s="17">
        <v>2.5</v>
      </c>
      <c r="W29" s="17" t="s">
        <v>19</v>
      </c>
      <c r="X29" s="18">
        <f t="shared" si="8"/>
        <v>0</v>
      </c>
      <c r="Y29" s="17">
        <v>2</v>
      </c>
      <c r="Z29" s="17" t="s">
        <v>20</v>
      </c>
      <c r="AA29" s="18">
        <f t="shared" si="9"/>
        <v>0</v>
      </c>
      <c r="AB29" s="17">
        <v>1.5</v>
      </c>
      <c r="AC29" s="17" t="s">
        <v>21</v>
      </c>
      <c r="AD29" s="18">
        <f t="shared" si="10"/>
        <v>0</v>
      </c>
      <c r="AE29" s="17">
        <v>1</v>
      </c>
      <c r="AF29" s="17" t="s">
        <v>22</v>
      </c>
      <c r="AG29" s="18">
        <f t="shared" si="11"/>
        <v>0</v>
      </c>
      <c r="AH29" s="17">
        <v>0</v>
      </c>
      <c r="AI29" s="17" t="s">
        <v>23</v>
      </c>
      <c r="AJ29" s="18">
        <f t="shared" si="12"/>
        <v>0</v>
      </c>
      <c r="AK29" s="18">
        <f t="shared" si="13"/>
        <v>0</v>
      </c>
      <c r="AL29" s="19" t="str">
        <f t="shared" si="14"/>
        <v xml:space="preserve"> </v>
      </c>
      <c r="AM29" s="18">
        <f t="shared" si="15"/>
        <v>2.5</v>
      </c>
      <c r="AP29" s="20" t="s">
        <v>24</v>
      </c>
    </row>
    <row r="30" spans="1:42" ht="15.75" x14ac:dyDescent="0.25">
      <c r="A30" s="8" t="s">
        <v>15</v>
      </c>
      <c r="B30" s="9" t="s">
        <v>15</v>
      </c>
      <c r="C30" s="10"/>
      <c r="D30" s="11" t="str">
        <f t="shared" si="0"/>
        <v xml:space="preserve"> </v>
      </c>
      <c r="E30" s="35"/>
      <c r="F30" s="107"/>
      <c r="G30" s="107"/>
      <c r="H30" s="11" t="s">
        <v>15</v>
      </c>
      <c r="I30" s="12" t="str">
        <f t="shared" si="1"/>
        <v xml:space="preserve"> </v>
      </c>
      <c r="J30" s="13" t="str">
        <f t="shared" si="2"/>
        <v xml:space="preserve"> </v>
      </c>
      <c r="K30" s="14"/>
      <c r="L30" s="14" t="s">
        <v>16</v>
      </c>
      <c r="M30" s="15">
        <f t="shared" si="3"/>
        <v>0</v>
      </c>
      <c r="N30" s="16">
        <f t="shared" si="4"/>
        <v>0</v>
      </c>
      <c r="O30" s="16" t="e">
        <f t="shared" si="5"/>
        <v>#DIV/0!</v>
      </c>
      <c r="P30" s="17">
        <v>3.5</v>
      </c>
      <c r="Q30" s="17" t="s">
        <v>17</v>
      </c>
      <c r="R30" s="18">
        <f t="shared" si="6"/>
        <v>0</v>
      </c>
      <c r="S30" s="17">
        <v>3</v>
      </c>
      <c r="T30" s="17" t="s">
        <v>18</v>
      </c>
      <c r="U30" s="18">
        <f t="shared" si="7"/>
        <v>0</v>
      </c>
      <c r="V30" s="17">
        <v>2.5</v>
      </c>
      <c r="W30" s="17" t="s">
        <v>19</v>
      </c>
      <c r="X30" s="18">
        <f t="shared" si="8"/>
        <v>0</v>
      </c>
      <c r="Y30" s="17">
        <v>2</v>
      </c>
      <c r="Z30" s="17" t="s">
        <v>20</v>
      </c>
      <c r="AA30" s="18">
        <f t="shared" si="9"/>
        <v>0</v>
      </c>
      <c r="AB30" s="17">
        <v>1.5</v>
      </c>
      <c r="AC30" s="17" t="s">
        <v>21</v>
      </c>
      <c r="AD30" s="18">
        <f t="shared" si="10"/>
        <v>0</v>
      </c>
      <c r="AE30" s="17">
        <v>1</v>
      </c>
      <c r="AF30" s="17" t="s">
        <v>22</v>
      </c>
      <c r="AG30" s="18">
        <f t="shared" si="11"/>
        <v>0</v>
      </c>
      <c r="AH30" s="17">
        <v>0</v>
      </c>
      <c r="AI30" s="17" t="s">
        <v>23</v>
      </c>
      <c r="AJ30" s="18">
        <f t="shared" si="12"/>
        <v>0</v>
      </c>
      <c r="AK30" s="18">
        <f t="shared" si="13"/>
        <v>0</v>
      </c>
      <c r="AL30" s="19" t="str">
        <f t="shared" si="14"/>
        <v xml:space="preserve"> </v>
      </c>
      <c r="AM30" s="18">
        <f t="shared" si="15"/>
        <v>2.5</v>
      </c>
      <c r="AP30" s="20" t="s">
        <v>24</v>
      </c>
    </row>
    <row r="31" spans="1:42" ht="15.75" x14ac:dyDescent="0.25">
      <c r="A31" s="8" t="s">
        <v>15</v>
      </c>
      <c r="B31" s="9" t="s">
        <v>15</v>
      </c>
      <c r="C31" s="10"/>
      <c r="D31" s="11" t="str">
        <f t="shared" si="0"/>
        <v xml:space="preserve"> </v>
      </c>
      <c r="E31" s="35"/>
      <c r="F31" s="107"/>
      <c r="G31" s="107"/>
      <c r="H31" s="11" t="s">
        <v>15</v>
      </c>
      <c r="I31" s="12" t="str">
        <f t="shared" si="1"/>
        <v xml:space="preserve"> </v>
      </c>
      <c r="J31" s="13" t="str">
        <f t="shared" si="2"/>
        <v xml:space="preserve"> </v>
      </c>
      <c r="K31" s="14"/>
      <c r="L31" s="14" t="s">
        <v>16</v>
      </c>
      <c r="M31" s="15">
        <f t="shared" si="3"/>
        <v>0</v>
      </c>
      <c r="N31" s="16">
        <f t="shared" si="4"/>
        <v>0</v>
      </c>
      <c r="O31" s="16" t="e">
        <f t="shared" si="5"/>
        <v>#DIV/0!</v>
      </c>
      <c r="P31" s="17">
        <v>3.5</v>
      </c>
      <c r="Q31" s="17" t="s">
        <v>17</v>
      </c>
      <c r="R31" s="18">
        <f t="shared" si="6"/>
        <v>0</v>
      </c>
      <c r="S31" s="17">
        <v>3</v>
      </c>
      <c r="T31" s="17" t="s">
        <v>18</v>
      </c>
      <c r="U31" s="18">
        <f t="shared" si="7"/>
        <v>0</v>
      </c>
      <c r="V31" s="17">
        <v>2.5</v>
      </c>
      <c r="W31" s="17" t="s">
        <v>19</v>
      </c>
      <c r="X31" s="18">
        <f t="shared" si="8"/>
        <v>0</v>
      </c>
      <c r="Y31" s="17">
        <v>2</v>
      </c>
      <c r="Z31" s="17" t="s">
        <v>20</v>
      </c>
      <c r="AA31" s="18">
        <f t="shared" si="9"/>
        <v>0</v>
      </c>
      <c r="AB31" s="17">
        <v>1.5</v>
      </c>
      <c r="AC31" s="17" t="s">
        <v>21</v>
      </c>
      <c r="AD31" s="18">
        <f t="shared" si="10"/>
        <v>0</v>
      </c>
      <c r="AE31" s="17">
        <v>1</v>
      </c>
      <c r="AF31" s="17" t="s">
        <v>22</v>
      </c>
      <c r="AG31" s="18">
        <f t="shared" si="11"/>
        <v>0</v>
      </c>
      <c r="AH31" s="17">
        <v>0</v>
      </c>
      <c r="AI31" s="17" t="s">
        <v>23</v>
      </c>
      <c r="AJ31" s="18">
        <f t="shared" si="12"/>
        <v>0</v>
      </c>
      <c r="AK31" s="18">
        <f t="shared" si="13"/>
        <v>0</v>
      </c>
      <c r="AL31" s="19" t="str">
        <f t="shared" si="14"/>
        <v xml:space="preserve"> </v>
      </c>
      <c r="AM31" s="18">
        <f t="shared" si="15"/>
        <v>2.5</v>
      </c>
      <c r="AP31" s="20" t="s">
        <v>24</v>
      </c>
    </row>
    <row r="32" spans="1:42" ht="15.75" x14ac:dyDescent="0.25">
      <c r="A32" s="8" t="s">
        <v>15</v>
      </c>
      <c r="B32" s="9" t="s">
        <v>15</v>
      </c>
      <c r="C32" s="10"/>
      <c r="D32" s="11" t="str">
        <f t="shared" si="0"/>
        <v xml:space="preserve"> </v>
      </c>
      <c r="E32" s="35"/>
      <c r="F32" s="107"/>
      <c r="G32" s="107"/>
      <c r="H32" s="11" t="s">
        <v>15</v>
      </c>
      <c r="I32" s="12" t="str">
        <f t="shared" si="1"/>
        <v xml:space="preserve"> </v>
      </c>
      <c r="J32" s="13" t="str">
        <f t="shared" si="2"/>
        <v xml:space="preserve"> </v>
      </c>
      <c r="K32" s="14"/>
      <c r="L32" s="14" t="s">
        <v>16</v>
      </c>
      <c r="M32" s="15">
        <f t="shared" si="3"/>
        <v>0</v>
      </c>
      <c r="N32" s="16">
        <f t="shared" si="4"/>
        <v>0</v>
      </c>
      <c r="O32" s="16" t="e">
        <f t="shared" si="5"/>
        <v>#DIV/0!</v>
      </c>
      <c r="P32" s="17">
        <v>3.5</v>
      </c>
      <c r="Q32" s="17" t="s">
        <v>17</v>
      </c>
      <c r="R32" s="18">
        <f t="shared" si="6"/>
        <v>0</v>
      </c>
      <c r="S32" s="17">
        <v>3</v>
      </c>
      <c r="T32" s="17" t="s">
        <v>18</v>
      </c>
      <c r="U32" s="18">
        <f t="shared" si="7"/>
        <v>0</v>
      </c>
      <c r="V32" s="17">
        <v>2.5</v>
      </c>
      <c r="W32" s="17" t="s">
        <v>19</v>
      </c>
      <c r="X32" s="18">
        <f t="shared" si="8"/>
        <v>0</v>
      </c>
      <c r="Y32" s="17">
        <v>2</v>
      </c>
      <c r="Z32" s="17" t="s">
        <v>20</v>
      </c>
      <c r="AA32" s="18">
        <f t="shared" si="9"/>
        <v>0</v>
      </c>
      <c r="AB32" s="17">
        <v>1.5</v>
      </c>
      <c r="AC32" s="17" t="s">
        <v>21</v>
      </c>
      <c r="AD32" s="18">
        <f t="shared" si="10"/>
        <v>0</v>
      </c>
      <c r="AE32" s="17">
        <v>1</v>
      </c>
      <c r="AF32" s="17" t="s">
        <v>22</v>
      </c>
      <c r="AG32" s="18">
        <f t="shared" si="11"/>
        <v>0</v>
      </c>
      <c r="AH32" s="17">
        <v>0</v>
      </c>
      <c r="AI32" s="17" t="s">
        <v>23</v>
      </c>
      <c r="AJ32" s="18">
        <f t="shared" si="12"/>
        <v>0</v>
      </c>
      <c r="AK32" s="18">
        <f t="shared" si="13"/>
        <v>0</v>
      </c>
      <c r="AL32" s="19" t="str">
        <f t="shared" si="14"/>
        <v xml:space="preserve"> </v>
      </c>
      <c r="AM32" s="18">
        <f t="shared" si="15"/>
        <v>2.5</v>
      </c>
      <c r="AP32" s="20" t="s">
        <v>24</v>
      </c>
    </row>
    <row r="33" spans="1:42" ht="16.5" thickBot="1" x14ac:dyDescent="0.3">
      <c r="A33" s="8" t="s">
        <v>15</v>
      </c>
      <c r="B33" s="9" t="s">
        <v>15</v>
      </c>
      <c r="C33" s="10"/>
      <c r="D33" s="11" t="str">
        <f t="shared" si="0"/>
        <v xml:space="preserve"> </v>
      </c>
      <c r="E33" s="36"/>
      <c r="F33" s="105"/>
      <c r="G33" s="106"/>
      <c r="H33" s="37" t="s">
        <v>15</v>
      </c>
      <c r="I33" s="12" t="str">
        <f t="shared" si="1"/>
        <v xml:space="preserve"> </v>
      </c>
      <c r="J33" s="13" t="str">
        <f t="shared" si="2"/>
        <v xml:space="preserve"> </v>
      </c>
      <c r="K33" s="14"/>
      <c r="L33" s="14" t="s">
        <v>16</v>
      </c>
      <c r="M33" s="15">
        <f t="shared" si="3"/>
        <v>0</v>
      </c>
      <c r="N33" s="16">
        <f t="shared" si="4"/>
        <v>0</v>
      </c>
      <c r="O33" s="16" t="e">
        <f t="shared" si="5"/>
        <v>#DIV/0!</v>
      </c>
      <c r="P33" s="17">
        <v>3.5</v>
      </c>
      <c r="Q33" s="17" t="s">
        <v>17</v>
      </c>
      <c r="R33" s="18">
        <f t="shared" si="6"/>
        <v>0</v>
      </c>
      <c r="S33" s="17">
        <v>3</v>
      </c>
      <c r="T33" s="17" t="s">
        <v>18</v>
      </c>
      <c r="U33" s="18">
        <f t="shared" si="7"/>
        <v>0</v>
      </c>
      <c r="V33" s="17">
        <v>2.5</v>
      </c>
      <c r="W33" s="17" t="s">
        <v>19</v>
      </c>
      <c r="X33" s="18">
        <f t="shared" si="8"/>
        <v>0</v>
      </c>
      <c r="Y33" s="17">
        <v>2</v>
      </c>
      <c r="Z33" s="17" t="s">
        <v>20</v>
      </c>
      <c r="AA33" s="18">
        <f t="shared" si="9"/>
        <v>0</v>
      </c>
      <c r="AB33" s="17">
        <v>1.5</v>
      </c>
      <c r="AC33" s="17" t="s">
        <v>21</v>
      </c>
      <c r="AD33" s="18">
        <f t="shared" si="10"/>
        <v>0</v>
      </c>
      <c r="AE33" s="17">
        <v>1</v>
      </c>
      <c r="AF33" s="17" t="s">
        <v>22</v>
      </c>
      <c r="AG33" s="18">
        <f t="shared" si="11"/>
        <v>0</v>
      </c>
      <c r="AH33" s="17">
        <v>0</v>
      </c>
      <c r="AI33" s="17" t="s">
        <v>23</v>
      </c>
      <c r="AJ33" s="18">
        <f t="shared" si="12"/>
        <v>0</v>
      </c>
      <c r="AK33" s="18">
        <f t="shared" si="13"/>
        <v>0</v>
      </c>
      <c r="AL33" s="19" t="str">
        <f t="shared" si="14"/>
        <v xml:space="preserve"> </v>
      </c>
      <c r="AM33" s="18">
        <f t="shared" si="15"/>
        <v>2.5</v>
      </c>
      <c r="AP33" s="20" t="s">
        <v>24</v>
      </c>
    </row>
    <row r="34" spans="1:42" x14ac:dyDescent="0.25">
      <c r="A34" s="108" t="s">
        <v>25</v>
      </c>
      <c r="B34" s="109"/>
      <c r="C34" s="22"/>
      <c r="D34" s="109" t="s">
        <v>25</v>
      </c>
      <c r="E34" s="101"/>
      <c r="F34" s="101"/>
      <c r="G34" s="23"/>
      <c r="H34" s="101" t="s">
        <v>25</v>
      </c>
      <c r="I34" s="109"/>
      <c r="J34" s="110"/>
    </row>
    <row r="35" spans="1:42" x14ac:dyDescent="0.25">
      <c r="A35" s="91" t="s">
        <v>90</v>
      </c>
      <c r="B35" s="91"/>
      <c r="C35" s="33"/>
      <c r="D35" s="92" t="s">
        <v>91</v>
      </c>
      <c r="E35" s="92"/>
      <c r="F35" s="92"/>
      <c r="G35" s="25"/>
      <c r="H35" s="92" t="s">
        <v>92</v>
      </c>
      <c r="I35" s="92"/>
      <c r="J35" s="93"/>
    </row>
    <row r="36" spans="1:42" x14ac:dyDescent="0.25">
      <c r="A36" s="26"/>
      <c r="B36" s="33"/>
      <c r="C36" s="33"/>
      <c r="D36" s="27"/>
      <c r="E36" s="27"/>
      <c r="F36" s="27"/>
      <c r="G36" s="33"/>
      <c r="H36" s="33"/>
      <c r="I36" s="33"/>
      <c r="J36" s="34"/>
    </row>
    <row r="37" spans="1:42" x14ac:dyDescent="0.25">
      <c r="A37" s="26"/>
      <c r="B37" s="33"/>
      <c r="C37" s="33"/>
      <c r="D37" s="27"/>
      <c r="E37" s="27"/>
      <c r="F37" s="27"/>
      <c r="G37" s="33"/>
      <c r="H37" s="33"/>
      <c r="I37" s="33"/>
      <c r="J37" s="34"/>
    </row>
    <row r="38" spans="1:42" x14ac:dyDescent="0.25">
      <c r="A38" s="26"/>
      <c r="B38" s="33"/>
      <c r="C38" s="33"/>
      <c r="D38" s="27"/>
      <c r="E38" s="27"/>
      <c r="F38" s="27"/>
      <c r="G38" s="33"/>
      <c r="H38" s="33"/>
      <c r="I38" s="33"/>
      <c r="J38" s="34"/>
    </row>
    <row r="39" spans="1:42" x14ac:dyDescent="0.25">
      <c r="A39" s="100"/>
      <c r="B39" s="100"/>
      <c r="C39" s="33"/>
      <c r="D39" s="101" t="s">
        <v>25</v>
      </c>
      <c r="E39" s="101"/>
      <c r="F39" s="101"/>
      <c r="G39" s="33"/>
      <c r="H39" s="102" t="s">
        <v>25</v>
      </c>
      <c r="I39" s="102"/>
      <c r="J39" s="103"/>
    </row>
    <row r="40" spans="1:42" x14ac:dyDescent="0.25">
      <c r="A40" s="100"/>
      <c r="B40" s="100"/>
      <c r="C40" s="33"/>
      <c r="D40" s="92" t="s">
        <v>65</v>
      </c>
      <c r="E40" s="92"/>
      <c r="F40" s="92"/>
      <c r="G40" s="33"/>
      <c r="H40" s="92" t="s">
        <v>29</v>
      </c>
      <c r="I40" s="92"/>
      <c r="J40" s="93"/>
    </row>
    <row r="41" spans="1:42" x14ac:dyDescent="0.25">
      <c r="A41" s="31"/>
      <c r="B41" s="31"/>
      <c r="C41" s="25"/>
      <c r="D41" s="31"/>
      <c r="E41" s="31"/>
      <c r="F41" s="31"/>
      <c r="G41" s="25"/>
      <c r="H41" s="31"/>
      <c r="I41" s="31"/>
      <c r="J41" s="32"/>
    </row>
    <row r="42" spans="1:42" x14ac:dyDescent="0.25">
      <c r="A42" s="31"/>
      <c r="B42" s="31"/>
      <c r="C42" s="25"/>
      <c r="D42" s="31"/>
      <c r="E42" s="31"/>
      <c r="F42" s="31"/>
      <c r="G42" s="25"/>
      <c r="H42" s="31"/>
      <c r="I42" s="31"/>
      <c r="J42" s="32"/>
    </row>
    <row r="43" spans="1:42" x14ac:dyDescent="0.25">
      <c r="A43" s="31"/>
      <c r="B43" s="31"/>
      <c r="C43" s="25"/>
      <c r="D43" s="31"/>
      <c r="E43" s="31"/>
      <c r="F43" s="31"/>
      <c r="G43" s="25"/>
      <c r="H43" s="31"/>
      <c r="I43" s="31"/>
      <c r="J43" s="32"/>
    </row>
    <row r="44" spans="1:42" ht="24.75" customHeight="1" x14ac:dyDescent="0.25">
      <c r="A44" s="94" t="s">
        <v>27</v>
      </c>
      <c r="B44" s="95"/>
      <c r="C44" s="95"/>
      <c r="D44" s="95"/>
      <c r="E44" s="95"/>
      <c r="F44" s="95"/>
      <c r="G44" s="95"/>
      <c r="H44" s="95"/>
      <c r="I44" s="95"/>
      <c r="J44" s="96"/>
    </row>
    <row r="45" spans="1:42" ht="74.25" customHeight="1" thickBot="1" x14ac:dyDescent="0.3">
      <c r="A45" s="97" t="s">
        <v>28</v>
      </c>
      <c r="B45" s="98"/>
      <c r="C45" s="98"/>
      <c r="D45" s="98"/>
      <c r="E45" s="98"/>
      <c r="F45" s="98"/>
      <c r="G45" s="98"/>
      <c r="H45" s="98"/>
      <c r="I45" s="98"/>
      <c r="J45" s="99"/>
    </row>
    <row r="51" ht="15" customHeight="1" x14ac:dyDescent="0.25"/>
    <row r="52" ht="84" customHeight="1" x14ac:dyDescent="0.25"/>
  </sheetData>
  <mergeCells count="47">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45:J45"/>
    <mergeCell ref="A39:B39"/>
    <mergeCell ref="D39:F39"/>
    <mergeCell ref="F26:G26"/>
    <mergeCell ref="F27:G27"/>
    <mergeCell ref="F28:G28"/>
    <mergeCell ref="F29:G29"/>
    <mergeCell ref="F30:G30"/>
    <mergeCell ref="F31:G31"/>
    <mergeCell ref="F32:G32"/>
    <mergeCell ref="F33:G33"/>
    <mergeCell ref="A34:B34"/>
    <mergeCell ref="D34:F34"/>
    <mergeCell ref="H34:J34"/>
    <mergeCell ref="A35:B35"/>
    <mergeCell ref="D35:F35"/>
    <mergeCell ref="A44:J44"/>
    <mergeCell ref="H35:J35"/>
    <mergeCell ref="H39:J39"/>
    <mergeCell ref="A40:B40"/>
    <mergeCell ref="D40:F40"/>
    <mergeCell ref="H40:J40"/>
  </mergeCells>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workbookViewId="0">
      <selection activeCell="I11" sqref="I11"/>
    </sheetView>
  </sheetViews>
  <sheetFormatPr defaultRowHeight="15" x14ac:dyDescent="0.25"/>
  <cols>
    <col min="1" max="1" width="13.42578125" customWidth="1"/>
    <col min="2" max="2" width="18.710937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67</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111</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113</v>
      </c>
      <c r="B10" s="57" t="s">
        <v>112</v>
      </c>
      <c r="C10" s="59">
        <v>91</v>
      </c>
      <c r="D10" s="40">
        <f t="shared" ref="D10:D27" si="0">IF(H10=" "," ",N10)</f>
        <v>106</v>
      </c>
      <c r="E10" s="41">
        <v>221</v>
      </c>
      <c r="F10" s="127" t="s">
        <v>114</v>
      </c>
      <c r="G10" s="128"/>
      <c r="H10" s="43">
        <v>80</v>
      </c>
      <c r="I10" s="12" t="s">
        <v>259</v>
      </c>
      <c r="J10" s="13">
        <f>IF(C10=0," ",IF(H10=0," ",O10))</f>
        <v>2.5094339622641511</v>
      </c>
      <c r="K10" s="14"/>
      <c r="L10" s="14" t="s">
        <v>16</v>
      </c>
      <c r="M10" s="15">
        <f>IF(H10&lt;90,0,IF(H10&lt;=100,4,0))</f>
        <v>0</v>
      </c>
      <c r="N10" s="16">
        <f>IF(H10=" ",C10,(C10+15))</f>
        <v>106</v>
      </c>
      <c r="O10" s="16">
        <f>IF(H10="BAŞARILI",(E10/N10),IF(H10&gt;0,(((AK10*15)+E10)/N10),E10))</f>
        <v>2.5094339622641511</v>
      </c>
      <c r="P10" s="17">
        <v>3.5</v>
      </c>
      <c r="Q10" s="17" t="s">
        <v>17</v>
      </c>
      <c r="R10" s="18">
        <f>IF(H10&lt;85,0,IF(H10&lt;=89,3.5,0))</f>
        <v>0</v>
      </c>
      <c r="S10" s="17">
        <v>3</v>
      </c>
      <c r="T10" s="17" t="s">
        <v>18</v>
      </c>
      <c r="U10" s="18">
        <f>IF(H10&lt;80,0,IF(H10&lt;=84,3,0))</f>
        <v>3</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3</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c r="B11" s="57"/>
      <c r="C11" s="39"/>
      <c r="D11" s="40" t="str">
        <f t="shared" si="0"/>
        <v xml:space="preserve"> </v>
      </c>
      <c r="E11" s="42"/>
      <c r="F11" s="111"/>
      <c r="G11" s="111"/>
      <c r="H11" s="40" t="s">
        <v>15</v>
      </c>
      <c r="I11" s="12" t="str">
        <f t="shared" ref="I11:I27" si="1">IF(C11=0," ",IF(H11=0," ",IF(H11="GR",AP11,AL11)))</f>
        <v xml:space="preserve"> </v>
      </c>
      <c r="J11" s="13" t="str">
        <f t="shared" ref="J11:J27" si="2">IF(C11=0," ",IF(H11=0," ",O11))</f>
        <v xml:space="preserve"> </v>
      </c>
      <c r="K11" s="14"/>
      <c r="L11" s="14" t="s">
        <v>16</v>
      </c>
      <c r="M11" s="15">
        <f t="shared" ref="M11:M27" si="3">IF(H11&lt;90,0,IF(H11&lt;=100,4,0))</f>
        <v>0</v>
      </c>
      <c r="N11" s="16">
        <f t="shared" ref="N11:N27" si="4">IF(H11=" ",C11,(C11+15))</f>
        <v>0</v>
      </c>
      <c r="O11" s="16" t="e">
        <f t="shared" ref="O11:O27" si="5">IF(H11="BAŞARILI",(E11/N11),IF(H11&gt;0,(((AK11*15)+E11)/N11),E11))</f>
        <v>#DIV/0!</v>
      </c>
      <c r="P11" s="17">
        <v>3.5</v>
      </c>
      <c r="Q11" s="17" t="s">
        <v>17</v>
      </c>
      <c r="R11" s="18">
        <f t="shared" ref="R11:R27" si="6">IF(H11&lt;85,0,IF(H11&lt;=89,3.5,0))</f>
        <v>0</v>
      </c>
      <c r="S11" s="17">
        <v>3</v>
      </c>
      <c r="T11" s="17" t="s">
        <v>18</v>
      </c>
      <c r="U11" s="18">
        <f t="shared" ref="U11:U27" si="7">IF(H11&lt;80,0,IF(H11&lt;=84,3,0))</f>
        <v>0</v>
      </c>
      <c r="V11" s="17">
        <v>2.5</v>
      </c>
      <c r="W11" s="17" t="s">
        <v>19</v>
      </c>
      <c r="X11" s="18">
        <f t="shared" ref="X11:X27" si="8">IF(H11&lt;75,0,IF(H11&lt;=79,2.5,0))</f>
        <v>0</v>
      </c>
      <c r="Y11" s="17">
        <v>2</v>
      </c>
      <c r="Z11" s="17" t="s">
        <v>20</v>
      </c>
      <c r="AA11" s="18">
        <f t="shared" ref="AA11:AA27" si="9">IF(H11&lt;65,0,IF(H11&lt;=74,2,0))</f>
        <v>0</v>
      </c>
      <c r="AB11" s="17">
        <v>1.5</v>
      </c>
      <c r="AC11" s="17" t="s">
        <v>21</v>
      </c>
      <c r="AD11" s="18">
        <f t="shared" ref="AD11:AD27" si="10">IF(H11&lt;58,0,IF(H11&lt;=64,1.5,0))</f>
        <v>0</v>
      </c>
      <c r="AE11" s="17">
        <v>1</v>
      </c>
      <c r="AF11" s="17" t="s">
        <v>22</v>
      </c>
      <c r="AG11" s="18">
        <f t="shared" ref="AG11:AG27" si="11">IF(H11&lt;50,0,IF(H11&lt;=57,1,0))</f>
        <v>0</v>
      </c>
      <c r="AH11" s="17">
        <v>0</v>
      </c>
      <c r="AI11" s="17" t="s">
        <v>23</v>
      </c>
      <c r="AJ11" s="18">
        <f t="shared" ref="AJ11:AJ27" si="12">IF(H11&lt;0,0,IF(H11&lt;=49,0,0))</f>
        <v>0</v>
      </c>
      <c r="AK11" s="18">
        <f t="shared" ref="AK11:AK27" si="13">SUM(R11,U11,X11,AA11,AD11,AG11,AJ11,M11)</f>
        <v>0</v>
      </c>
      <c r="AL11" s="19" t="str">
        <f t="shared" ref="AL11:AL27" si="14">IF(H11=" "," ",IF(AK11&lt;2,"GİREMEZ(AKTS)",IF(N11&lt;89,"GİREMEZ(AKTS)",IF(O11&gt;=AM11,"YETERLİ","GİREMEZ(ORTALAMA)"))))</f>
        <v xml:space="preserve"> </v>
      </c>
      <c r="AM11" s="18">
        <f t="shared" ref="AM11:AM27" si="15">IF(LEFT(A11,1)="0",2,2.5)</f>
        <v>2.5</v>
      </c>
      <c r="AP11" s="20" t="s">
        <v>24</v>
      </c>
    </row>
    <row r="12" spans="1:51" ht="15.75" x14ac:dyDescent="0.25">
      <c r="A12" s="38"/>
      <c r="B12" s="57"/>
      <c r="C12" s="39"/>
      <c r="D12" s="40" t="str">
        <f t="shared" si="0"/>
        <v xml:space="preserve"> </v>
      </c>
      <c r="E12" s="42"/>
      <c r="F12" s="111"/>
      <c r="G12" s="111"/>
      <c r="H12" s="40" t="s">
        <v>15</v>
      </c>
      <c r="I12" s="12" t="str">
        <f t="shared" si="1"/>
        <v xml:space="preserve"> </v>
      </c>
      <c r="J12" s="13" t="str">
        <f t="shared" si="2"/>
        <v xml:space="preserve"> </v>
      </c>
      <c r="K12" s="14"/>
      <c r="L12" s="14" t="s">
        <v>16</v>
      </c>
      <c r="M12" s="15">
        <f t="shared" si="3"/>
        <v>0</v>
      </c>
      <c r="N12" s="16">
        <f t="shared" si="4"/>
        <v>0</v>
      </c>
      <c r="O12" s="16" t="e">
        <f t="shared" si="5"/>
        <v>#DIV/0!</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0</v>
      </c>
      <c r="AL12" s="19" t="str">
        <f t="shared" si="14"/>
        <v xml:space="preserve"> </v>
      </c>
      <c r="AM12" s="18">
        <f t="shared" si="15"/>
        <v>2.5</v>
      </c>
      <c r="AP12" s="20" t="s">
        <v>24</v>
      </c>
    </row>
    <row r="13" spans="1:51" ht="15.75" x14ac:dyDescent="0.25">
      <c r="A13" s="38"/>
      <c r="B13" s="57"/>
      <c r="C13" s="39"/>
      <c r="D13" s="40" t="str">
        <f t="shared" si="0"/>
        <v xml:space="preserve"> </v>
      </c>
      <c r="E13" s="42"/>
      <c r="F13" s="111"/>
      <c r="G13" s="111"/>
      <c r="H13" s="40" t="s">
        <v>15</v>
      </c>
      <c r="I13" s="12" t="str">
        <f t="shared" si="1"/>
        <v xml:space="preserve"> </v>
      </c>
      <c r="J13" s="13" t="str">
        <f t="shared" si="2"/>
        <v xml:space="preserve"> </v>
      </c>
      <c r="K13" s="14"/>
      <c r="L13" s="14" t="s">
        <v>16</v>
      </c>
      <c r="M13" s="15">
        <f t="shared" si="3"/>
        <v>0</v>
      </c>
      <c r="N13" s="16">
        <f t="shared" si="4"/>
        <v>0</v>
      </c>
      <c r="O13" s="16" t="e">
        <f t="shared" si="5"/>
        <v>#DIV/0!</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0</v>
      </c>
      <c r="AL13" s="19" t="str">
        <f t="shared" si="14"/>
        <v xml:space="preserve"> </v>
      </c>
      <c r="AM13" s="18">
        <f t="shared" si="15"/>
        <v>2.5</v>
      </c>
      <c r="AP13" s="20" t="s">
        <v>24</v>
      </c>
    </row>
    <row r="14" spans="1:51" ht="15.75" x14ac:dyDescent="0.25">
      <c r="A14" s="38"/>
      <c r="B14" s="57"/>
      <c r="C14" s="39"/>
      <c r="D14" s="40" t="str">
        <f t="shared" si="0"/>
        <v xml:space="preserve"> </v>
      </c>
      <c r="E14" s="42"/>
      <c r="F14" s="111"/>
      <c r="G14" s="111"/>
      <c r="H14" s="40" t="s">
        <v>15</v>
      </c>
      <c r="I14" s="12" t="str">
        <f t="shared" si="1"/>
        <v xml:space="preserve"> </v>
      </c>
      <c r="J14" s="13" t="str">
        <f t="shared" si="2"/>
        <v xml:space="preserve"> </v>
      </c>
      <c r="K14" s="14"/>
      <c r="L14" s="14" t="s">
        <v>16</v>
      </c>
      <c r="M14" s="15">
        <f t="shared" si="3"/>
        <v>0</v>
      </c>
      <c r="N14" s="16">
        <f t="shared" si="4"/>
        <v>0</v>
      </c>
      <c r="O14" s="16" t="e">
        <f t="shared" si="5"/>
        <v>#DIV/0!</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0</v>
      </c>
      <c r="AL14" s="19" t="str">
        <f t="shared" si="14"/>
        <v xml:space="preserve"> </v>
      </c>
      <c r="AM14" s="18">
        <f t="shared" si="15"/>
        <v>2.5</v>
      </c>
      <c r="AP14" s="20" t="s">
        <v>24</v>
      </c>
    </row>
    <row r="15" spans="1:51" ht="15.75" x14ac:dyDescent="0.25">
      <c r="A15" s="38"/>
      <c r="B15" s="57"/>
      <c r="C15" s="39"/>
      <c r="D15" s="40" t="str">
        <f t="shared" si="0"/>
        <v xml:space="preserve"> </v>
      </c>
      <c r="E15" s="42"/>
      <c r="F15" s="111"/>
      <c r="G15" s="111"/>
      <c r="H15" s="40" t="s">
        <v>15</v>
      </c>
      <c r="I15" s="12" t="str">
        <f t="shared" si="1"/>
        <v xml:space="preserve"> </v>
      </c>
      <c r="J15" s="13" t="str">
        <f t="shared" si="2"/>
        <v xml:space="preserve"> </v>
      </c>
      <c r="K15" s="14"/>
      <c r="L15" s="14" t="s">
        <v>16</v>
      </c>
      <c r="M15" s="15">
        <f t="shared" si="3"/>
        <v>0</v>
      </c>
      <c r="N15" s="16">
        <f t="shared" si="4"/>
        <v>0</v>
      </c>
      <c r="O15" s="16" t="e">
        <f t="shared" si="5"/>
        <v>#DIV/0!</v>
      </c>
      <c r="P15" s="17">
        <v>3.5</v>
      </c>
      <c r="Q15" s="17" t="s">
        <v>17</v>
      </c>
      <c r="R15" s="18">
        <f t="shared" si="6"/>
        <v>0</v>
      </c>
      <c r="S15" s="17">
        <v>3</v>
      </c>
      <c r="T15" s="17" t="s">
        <v>18</v>
      </c>
      <c r="U15" s="18">
        <f t="shared" si="7"/>
        <v>0</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0</v>
      </c>
      <c r="AL15" s="19" t="str">
        <f t="shared" si="14"/>
        <v xml:space="preserve"> </v>
      </c>
      <c r="AM15" s="18">
        <f t="shared" si="15"/>
        <v>2.5</v>
      </c>
      <c r="AP15" s="20" t="s">
        <v>24</v>
      </c>
    </row>
    <row r="16" spans="1:51" ht="15.75" x14ac:dyDescent="0.25">
      <c r="A16" s="38"/>
      <c r="B16" s="57"/>
      <c r="C16" s="39"/>
      <c r="D16" s="40" t="str">
        <f t="shared" si="0"/>
        <v xml:space="preserve"> </v>
      </c>
      <c r="E16" s="42"/>
      <c r="F16" s="111"/>
      <c r="G16" s="111"/>
      <c r="H16" s="40" t="s">
        <v>15</v>
      </c>
      <c r="I16" s="12" t="str">
        <f t="shared" si="1"/>
        <v xml:space="preserve"> </v>
      </c>
      <c r="J16" s="13" t="str">
        <f t="shared" si="2"/>
        <v xml:space="preserve"> </v>
      </c>
      <c r="K16" s="14"/>
      <c r="L16" s="14" t="s">
        <v>16</v>
      </c>
      <c r="M16" s="15">
        <f t="shared" si="3"/>
        <v>0</v>
      </c>
      <c r="N16" s="16">
        <f t="shared" si="4"/>
        <v>0</v>
      </c>
      <c r="O16" s="16" t="e">
        <f t="shared" si="5"/>
        <v>#DIV/0!</v>
      </c>
      <c r="P16" s="17">
        <v>3.5</v>
      </c>
      <c r="Q16" s="17" t="s">
        <v>17</v>
      </c>
      <c r="R16" s="18">
        <f t="shared" si="6"/>
        <v>0</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0</v>
      </c>
      <c r="AL16" s="19" t="str">
        <f t="shared" si="14"/>
        <v xml:space="preserve"> </v>
      </c>
      <c r="AM16" s="18">
        <f t="shared" si="15"/>
        <v>2.5</v>
      </c>
      <c r="AP16" s="20" t="s">
        <v>24</v>
      </c>
    </row>
    <row r="17" spans="1:42" ht="15.75" x14ac:dyDescent="0.25">
      <c r="A17" s="38"/>
      <c r="B17" s="57"/>
      <c r="C17" s="39"/>
      <c r="D17" s="40" t="str">
        <f t="shared" si="0"/>
        <v xml:space="preserve"> </v>
      </c>
      <c r="E17" s="42"/>
      <c r="F17" s="111"/>
      <c r="G17" s="111"/>
      <c r="H17" s="40" t="s">
        <v>15</v>
      </c>
      <c r="I17" s="12" t="str">
        <f t="shared" si="1"/>
        <v xml:space="preserve"> </v>
      </c>
      <c r="J17" s="13" t="str">
        <f t="shared" si="2"/>
        <v xml:space="preserve"> </v>
      </c>
      <c r="K17" s="14"/>
      <c r="L17" s="14" t="s">
        <v>16</v>
      </c>
      <c r="M17" s="15">
        <f t="shared" si="3"/>
        <v>0</v>
      </c>
      <c r="N17" s="16">
        <f t="shared" si="4"/>
        <v>0</v>
      </c>
      <c r="O17" s="16" t="e">
        <f t="shared" si="5"/>
        <v>#DIV/0!</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0</v>
      </c>
      <c r="AL17" s="19" t="str">
        <f t="shared" si="14"/>
        <v xml:space="preserve"> </v>
      </c>
      <c r="AM17" s="18">
        <f t="shared" si="15"/>
        <v>2.5</v>
      </c>
      <c r="AP17" s="20" t="s">
        <v>24</v>
      </c>
    </row>
    <row r="18" spans="1:42" ht="15.75" x14ac:dyDescent="0.25">
      <c r="A18" s="38"/>
      <c r="B18" s="57"/>
      <c r="C18" s="39"/>
      <c r="D18" s="40" t="str">
        <f t="shared" si="0"/>
        <v xml:space="preserve"> </v>
      </c>
      <c r="E18" s="42"/>
      <c r="F18" s="111"/>
      <c r="G18" s="111"/>
      <c r="H18" s="40" t="s">
        <v>15</v>
      </c>
      <c r="I18" s="12"/>
      <c r="J18" s="13" t="str">
        <f t="shared" si="2"/>
        <v xml:space="preserve"> </v>
      </c>
      <c r="K18" s="14"/>
      <c r="L18" s="14" t="s">
        <v>16</v>
      </c>
      <c r="M18" s="15">
        <f t="shared" si="3"/>
        <v>0</v>
      </c>
      <c r="N18" s="16">
        <f t="shared" si="4"/>
        <v>0</v>
      </c>
      <c r="O18" s="16" t="e">
        <f t="shared" si="5"/>
        <v>#DIV/0!</v>
      </c>
      <c r="P18" s="17">
        <v>3.5</v>
      </c>
      <c r="Q18" s="17" t="s">
        <v>17</v>
      </c>
      <c r="R18" s="18">
        <f t="shared" si="6"/>
        <v>0</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0</v>
      </c>
      <c r="AL18" s="19" t="str">
        <f t="shared" si="14"/>
        <v xml:space="preserve"> </v>
      </c>
      <c r="AM18" s="18">
        <f t="shared" si="15"/>
        <v>2.5</v>
      </c>
      <c r="AP18" s="20" t="s">
        <v>24</v>
      </c>
    </row>
    <row r="19" spans="1:42" ht="15.75" x14ac:dyDescent="0.25">
      <c r="A19" s="38"/>
      <c r="B19" s="57"/>
      <c r="C19" s="39"/>
      <c r="D19" s="40" t="str">
        <f t="shared" si="0"/>
        <v xml:space="preserve"> </v>
      </c>
      <c r="E19" s="42"/>
      <c r="F19" s="111"/>
      <c r="G19" s="111"/>
      <c r="H19" s="40" t="s">
        <v>15</v>
      </c>
      <c r="I19" s="12" t="str">
        <f t="shared" si="1"/>
        <v xml:space="preserve"> </v>
      </c>
      <c r="J19" s="13" t="str">
        <f t="shared" si="2"/>
        <v xml:space="preserve"> </v>
      </c>
      <c r="K19" s="14"/>
      <c r="L19" s="14" t="s">
        <v>16</v>
      </c>
      <c r="M19" s="15">
        <f t="shared" si="3"/>
        <v>0</v>
      </c>
      <c r="N19" s="16">
        <f t="shared" si="4"/>
        <v>0</v>
      </c>
      <c r="O19" s="16" t="e">
        <f t="shared" si="5"/>
        <v>#DIV/0!</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 xml:space="preserve"> </v>
      </c>
      <c r="AM19" s="18">
        <f t="shared" si="15"/>
        <v>2.5</v>
      </c>
      <c r="AP19" s="20" t="s">
        <v>24</v>
      </c>
    </row>
    <row r="20" spans="1:42" ht="15.75" x14ac:dyDescent="0.25">
      <c r="A20" s="38"/>
      <c r="B20" s="57"/>
      <c r="C20" s="39"/>
      <c r="D20" s="40" t="str">
        <f t="shared" si="0"/>
        <v xml:space="preserve"> </v>
      </c>
      <c r="E20" s="42"/>
      <c r="F20" s="111"/>
      <c r="G20" s="111"/>
      <c r="H20" s="40"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38"/>
      <c r="B21" s="57"/>
      <c r="C21" s="39"/>
      <c r="D21" s="40" t="str">
        <f t="shared" si="0"/>
        <v xml:space="preserve"> </v>
      </c>
      <c r="E21" s="42"/>
      <c r="F21" s="111"/>
      <c r="G21" s="111"/>
      <c r="H21" s="40"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46"/>
      <c r="B22" s="58"/>
      <c r="C22" s="48">
        <v>70</v>
      </c>
      <c r="D22" s="49" t="str">
        <f t="shared" si="0"/>
        <v xml:space="preserve"> </v>
      </c>
      <c r="E22" s="50">
        <v>160</v>
      </c>
      <c r="F22" s="129"/>
      <c r="G22" s="129"/>
      <c r="H22" s="49" t="s">
        <v>15</v>
      </c>
      <c r="I22" s="51" t="s">
        <v>60</v>
      </c>
      <c r="J22" s="52">
        <f t="shared" si="2"/>
        <v>2.2857142857142856</v>
      </c>
      <c r="K22" s="14"/>
      <c r="L22" s="14" t="s">
        <v>16</v>
      </c>
      <c r="M22" s="15">
        <f t="shared" si="3"/>
        <v>0</v>
      </c>
      <c r="N22" s="16">
        <f t="shared" si="4"/>
        <v>70</v>
      </c>
      <c r="O22" s="16">
        <f t="shared" si="5"/>
        <v>2.2857142857142856</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38"/>
      <c r="B23" s="57"/>
      <c r="C23" s="39"/>
      <c r="D23" s="40" t="str">
        <f t="shared" si="0"/>
        <v xml:space="preserve"> </v>
      </c>
      <c r="E23" s="42"/>
      <c r="F23" s="111"/>
      <c r="G23" s="111"/>
      <c r="H23" s="40" t="s">
        <v>15</v>
      </c>
      <c r="I23" s="12"/>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38" t="s">
        <v>15</v>
      </c>
      <c r="B24" s="57" t="s">
        <v>15</v>
      </c>
      <c r="C24" s="39"/>
      <c r="D24" s="40" t="str">
        <f t="shared" si="0"/>
        <v xml:space="preserve"> </v>
      </c>
      <c r="E24" s="42"/>
      <c r="F24" s="111"/>
      <c r="G24" s="111"/>
      <c r="H24" s="40"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38" t="s">
        <v>15</v>
      </c>
      <c r="B25" s="57" t="s">
        <v>15</v>
      </c>
      <c r="C25" s="39"/>
      <c r="D25" s="40" t="str">
        <f t="shared" si="0"/>
        <v xml:space="preserve"> </v>
      </c>
      <c r="E25" s="42"/>
      <c r="F25" s="111"/>
      <c r="G25" s="111"/>
      <c r="H25" s="40" t="s">
        <v>15</v>
      </c>
      <c r="I25" s="12" t="str">
        <f t="shared" si="1"/>
        <v xml:space="preserve"> </v>
      </c>
      <c r="J25" s="13" t="str">
        <f t="shared" si="2"/>
        <v xml:space="preserve"> </v>
      </c>
      <c r="K25" s="14"/>
      <c r="L25" s="14" t="s">
        <v>16</v>
      </c>
      <c r="M25" s="15">
        <f t="shared" si="3"/>
        <v>0</v>
      </c>
      <c r="N25" s="16">
        <v>15</v>
      </c>
      <c r="O25" s="16">
        <f t="shared" si="5"/>
        <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8" t="s">
        <v>15</v>
      </c>
      <c r="B26" s="9" t="s">
        <v>15</v>
      </c>
      <c r="C26" s="10"/>
      <c r="D26" s="11" t="str">
        <f t="shared" si="0"/>
        <v xml:space="preserve"> </v>
      </c>
      <c r="E26" s="35"/>
      <c r="F26" s="107"/>
      <c r="G26" s="107"/>
      <c r="H26" s="11"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6.5" thickBot="1" x14ac:dyDescent="0.3">
      <c r="A27" s="8" t="s">
        <v>15</v>
      </c>
      <c r="B27" s="9" t="s">
        <v>15</v>
      </c>
      <c r="C27" s="10"/>
      <c r="D27" s="11" t="str">
        <f t="shared" si="0"/>
        <v xml:space="preserve"> </v>
      </c>
      <c r="E27" s="36"/>
      <c r="F27" s="105"/>
      <c r="G27" s="106"/>
      <c r="H27" s="37"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x14ac:dyDescent="0.25">
      <c r="A28" s="108" t="s">
        <v>25</v>
      </c>
      <c r="B28" s="109"/>
      <c r="C28" s="22"/>
      <c r="D28" s="109" t="s">
        <v>25</v>
      </c>
      <c r="E28" s="101"/>
      <c r="F28" s="101"/>
      <c r="G28" s="23"/>
      <c r="H28" s="101" t="s">
        <v>25</v>
      </c>
      <c r="I28" s="109"/>
      <c r="J28" s="110"/>
    </row>
    <row r="29" spans="1:42" x14ac:dyDescent="0.25">
      <c r="A29" s="91" t="s">
        <v>114</v>
      </c>
      <c r="B29" s="91"/>
      <c r="C29" s="55"/>
      <c r="D29" s="92" t="s">
        <v>86</v>
      </c>
      <c r="E29" s="92"/>
      <c r="F29" s="92"/>
      <c r="G29" s="25"/>
      <c r="H29" s="92" t="s">
        <v>92</v>
      </c>
      <c r="I29" s="92"/>
      <c r="J29" s="93"/>
    </row>
    <row r="30" spans="1:42" x14ac:dyDescent="0.25">
      <c r="A30" s="26"/>
      <c r="B30" s="55"/>
      <c r="C30" s="55"/>
      <c r="D30" s="27"/>
      <c r="E30" s="27"/>
      <c r="F30" s="27"/>
      <c r="G30" s="55"/>
      <c r="H30" s="55"/>
      <c r="I30" s="55"/>
      <c r="J30" s="56"/>
    </row>
    <row r="31" spans="1:42" x14ac:dyDescent="0.25">
      <c r="A31" s="26"/>
      <c r="B31" s="55"/>
      <c r="C31" s="55"/>
      <c r="D31" s="27"/>
      <c r="E31" s="27"/>
      <c r="F31" s="27"/>
      <c r="G31" s="55"/>
      <c r="H31" s="55"/>
      <c r="I31" s="55"/>
      <c r="J31" s="56"/>
    </row>
    <row r="32" spans="1:42" x14ac:dyDescent="0.25">
      <c r="A32" s="26"/>
      <c r="B32" s="55"/>
      <c r="C32" s="55"/>
      <c r="D32" s="27"/>
      <c r="E32" s="27"/>
      <c r="F32" s="27"/>
      <c r="G32" s="55"/>
      <c r="H32" s="55"/>
      <c r="I32" s="55"/>
      <c r="J32" s="56"/>
    </row>
    <row r="33" spans="1:10" x14ac:dyDescent="0.25">
      <c r="A33" s="100"/>
      <c r="B33" s="100"/>
      <c r="C33" s="55"/>
      <c r="D33" s="101" t="s">
        <v>25</v>
      </c>
      <c r="E33" s="101"/>
      <c r="F33" s="101"/>
      <c r="G33" s="55"/>
      <c r="H33" s="102"/>
      <c r="I33" s="102"/>
      <c r="J33" s="103"/>
    </row>
    <row r="34" spans="1:10" x14ac:dyDescent="0.25">
      <c r="A34" s="100"/>
      <c r="B34" s="100"/>
      <c r="C34" s="55"/>
      <c r="D34" s="92" t="s">
        <v>115</v>
      </c>
      <c r="E34" s="92"/>
      <c r="F34" s="92"/>
      <c r="G34" s="55"/>
      <c r="H34" s="100"/>
      <c r="I34" s="100"/>
      <c r="J34" s="104"/>
    </row>
    <row r="35" spans="1:10" x14ac:dyDescent="0.25">
      <c r="A35" s="53"/>
      <c r="B35" s="53"/>
      <c r="C35" s="25"/>
      <c r="D35" s="53"/>
      <c r="E35" s="53"/>
      <c r="F35" s="53"/>
      <c r="G35" s="25"/>
      <c r="H35" s="53"/>
      <c r="I35" s="53"/>
      <c r="J35" s="54"/>
    </row>
    <row r="36" spans="1:10" x14ac:dyDescent="0.25">
      <c r="A36" s="53"/>
      <c r="B36" s="53"/>
      <c r="C36" s="25"/>
      <c r="D36" s="53"/>
      <c r="E36" s="53"/>
      <c r="F36" s="53"/>
      <c r="G36" s="25"/>
      <c r="H36" s="53"/>
      <c r="I36" s="53"/>
      <c r="J36" s="54"/>
    </row>
    <row r="37" spans="1:10" x14ac:dyDescent="0.25">
      <c r="A37" s="53"/>
      <c r="B37" s="53"/>
      <c r="C37" s="25"/>
      <c r="D37" s="53"/>
      <c r="E37" s="53"/>
      <c r="F37" s="53"/>
      <c r="G37" s="25"/>
      <c r="H37" s="53"/>
      <c r="I37" s="53"/>
      <c r="J37" s="54"/>
    </row>
    <row r="38" spans="1:10" ht="24.75" customHeight="1" x14ac:dyDescent="0.25">
      <c r="A38" s="94" t="s">
        <v>27</v>
      </c>
      <c r="B38" s="95"/>
      <c r="C38" s="95"/>
      <c r="D38" s="95"/>
      <c r="E38" s="95"/>
      <c r="F38" s="95"/>
      <c r="G38" s="95"/>
      <c r="H38" s="95"/>
      <c r="I38" s="95"/>
      <c r="J38" s="96"/>
    </row>
    <row r="39" spans="1:10" ht="72.75" customHeight="1" thickBot="1" x14ac:dyDescent="0.3">
      <c r="A39" s="97" t="s">
        <v>28</v>
      </c>
      <c r="B39" s="98"/>
      <c r="C39" s="98"/>
      <c r="D39" s="98"/>
      <c r="E39" s="98"/>
      <c r="F39" s="98"/>
      <c r="G39" s="98"/>
      <c r="H39" s="98"/>
      <c r="I39" s="98"/>
      <c r="J39" s="99"/>
    </row>
    <row r="46" spans="1:10" ht="15" customHeight="1" x14ac:dyDescent="0.25"/>
    <row r="47" spans="1:10" ht="75" customHeight="1" x14ac:dyDescent="0.25"/>
  </sheetData>
  <mergeCells count="41">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39:J39"/>
    <mergeCell ref="A33:B33"/>
    <mergeCell ref="D33:F33"/>
    <mergeCell ref="F26:G26"/>
    <mergeCell ref="F27:G27"/>
    <mergeCell ref="A28:B28"/>
    <mergeCell ref="D28:F28"/>
    <mergeCell ref="H28:J28"/>
    <mergeCell ref="A29:B29"/>
    <mergeCell ref="D29:F29"/>
    <mergeCell ref="H29:J29"/>
    <mergeCell ref="H33:J33"/>
    <mergeCell ref="A34:B34"/>
    <mergeCell ref="D34:F34"/>
    <mergeCell ref="H34:J34"/>
    <mergeCell ref="A38:J3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4" workbookViewId="0">
      <selection activeCell="I23" sqref="I23"/>
    </sheetView>
  </sheetViews>
  <sheetFormatPr defaultRowHeight="15" x14ac:dyDescent="0.25"/>
  <cols>
    <col min="1" max="1" width="13.42578125" customWidth="1"/>
    <col min="2" max="2" width="24.14062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137</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4</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119</v>
      </c>
      <c r="B10" s="64" t="s">
        <v>118</v>
      </c>
      <c r="C10" s="39">
        <v>76</v>
      </c>
      <c r="D10" s="40">
        <f t="shared" ref="D10:D33" si="0">IF(H10=" "," ",N10)</f>
        <v>91</v>
      </c>
      <c r="E10" s="41">
        <v>254.5</v>
      </c>
      <c r="F10" s="127" t="s">
        <v>117</v>
      </c>
      <c r="G10" s="128"/>
      <c r="H10" s="43">
        <v>90</v>
      </c>
      <c r="I10" s="12" t="str">
        <f>IF(C10=0," ",IF(H10=0," ",IF(H10="GR",AP10,AL10)))</f>
        <v>YETERLİ</v>
      </c>
      <c r="J10" s="13">
        <f>IF(C10=0," ",IF(H10=0," ",O10))</f>
        <v>3.4560439560439562</v>
      </c>
      <c r="K10" s="14"/>
      <c r="L10" s="14" t="s">
        <v>16</v>
      </c>
      <c r="M10" s="15">
        <f>IF(H10&lt;90,0,IF(H10&lt;=100,4,0))</f>
        <v>4</v>
      </c>
      <c r="N10" s="16">
        <f>IF(H10=" ",C10,(C10+15))</f>
        <v>91</v>
      </c>
      <c r="O10" s="16">
        <f>IF(H10="BAŞARILI",(E10/N10),IF(H10&gt;0,(((AK10*15)+E10)/N10),E10))</f>
        <v>3.4560439560439562</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4</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120</v>
      </c>
      <c r="B11" s="64" t="s">
        <v>121</v>
      </c>
      <c r="C11" s="39">
        <v>76</v>
      </c>
      <c r="D11" s="40">
        <f t="shared" si="0"/>
        <v>91</v>
      </c>
      <c r="E11" s="42">
        <v>255</v>
      </c>
      <c r="F11" s="111" t="s">
        <v>117</v>
      </c>
      <c r="G11" s="111"/>
      <c r="H11" s="40">
        <v>90</v>
      </c>
      <c r="I11" s="12" t="str">
        <f t="shared" ref="I11:I33" si="1">IF(C11=0," ",IF(H11=0," ",IF(H11="GR",AP11,AL11)))</f>
        <v>YETERLİ</v>
      </c>
      <c r="J11" s="13">
        <f t="shared" ref="J11:J33" si="2">IF(C11=0," ",IF(H11=0," ",O11))</f>
        <v>3.4615384615384617</v>
      </c>
      <c r="K11" s="14"/>
      <c r="L11" s="14" t="s">
        <v>16</v>
      </c>
      <c r="M11" s="15">
        <f t="shared" ref="M11:M33" si="3">IF(H11&lt;90,0,IF(H11&lt;=100,4,0))</f>
        <v>4</v>
      </c>
      <c r="N11" s="16">
        <f t="shared" ref="N11:N33" si="4">IF(H11=" ",C11,(C11+15))</f>
        <v>91</v>
      </c>
      <c r="O11" s="16">
        <f t="shared" ref="O11:O33" si="5">IF(H11="BAŞARILI",(E11/N11),IF(H11&gt;0,(((AK11*15)+E11)/N11),E11))</f>
        <v>3.4615384615384617</v>
      </c>
      <c r="P11" s="17">
        <v>3.5</v>
      </c>
      <c r="Q11" s="17" t="s">
        <v>17</v>
      </c>
      <c r="R11" s="18">
        <f t="shared" ref="R11:R33" si="6">IF(H11&lt;85,0,IF(H11&lt;=89,3.5,0))</f>
        <v>0</v>
      </c>
      <c r="S11" s="17">
        <v>3</v>
      </c>
      <c r="T11" s="17" t="s">
        <v>18</v>
      </c>
      <c r="U11" s="18">
        <f t="shared" ref="U11:U33" si="7">IF(H11&lt;80,0,IF(H11&lt;=84,3,0))</f>
        <v>0</v>
      </c>
      <c r="V11" s="17">
        <v>2.5</v>
      </c>
      <c r="W11" s="17" t="s">
        <v>19</v>
      </c>
      <c r="X11" s="18">
        <f t="shared" ref="X11:X33" si="8">IF(H11&lt;75,0,IF(H11&lt;=79,2.5,0))</f>
        <v>0</v>
      </c>
      <c r="Y11" s="17">
        <v>2</v>
      </c>
      <c r="Z11" s="17" t="s">
        <v>20</v>
      </c>
      <c r="AA11" s="18">
        <f t="shared" ref="AA11:AA33" si="9">IF(H11&lt;65,0,IF(H11&lt;=74,2,0))</f>
        <v>0</v>
      </c>
      <c r="AB11" s="17">
        <v>1.5</v>
      </c>
      <c r="AC11" s="17" t="s">
        <v>21</v>
      </c>
      <c r="AD11" s="18">
        <f t="shared" ref="AD11:AD33" si="10">IF(H11&lt;58,0,IF(H11&lt;=64,1.5,0))</f>
        <v>0</v>
      </c>
      <c r="AE11" s="17">
        <v>1</v>
      </c>
      <c r="AF11" s="17" t="s">
        <v>22</v>
      </c>
      <c r="AG11" s="18">
        <f t="shared" ref="AG11:AG33" si="11">IF(H11&lt;50,0,IF(H11&lt;=57,1,0))</f>
        <v>0</v>
      </c>
      <c r="AH11" s="17">
        <v>0</v>
      </c>
      <c r="AI11" s="17" t="s">
        <v>23</v>
      </c>
      <c r="AJ11" s="18">
        <f t="shared" ref="AJ11:AJ33" si="12">IF(H11&lt;0,0,IF(H11&lt;=49,0,0))</f>
        <v>0</v>
      </c>
      <c r="AK11" s="18">
        <f t="shared" ref="AK11:AK33" si="13">SUM(R11,U11,X11,AA11,AD11,AG11,AJ11,M11)</f>
        <v>4</v>
      </c>
      <c r="AL11" s="19" t="str">
        <f t="shared" ref="AL11:AL33" si="14">IF(H11=" "," ",IF(AK11&lt;2,"GİREMEZ(AKTS)",IF(N11&lt;89,"GİREMEZ(AKTS)",IF(O11&gt;=AM11,"YETERLİ","GİREMEZ(ORTALAMA)"))))</f>
        <v>YETERLİ</v>
      </c>
      <c r="AM11" s="18">
        <f t="shared" ref="AM11:AM33" si="15">IF(LEFT(A11,1)="0",2,2.5)</f>
        <v>2.5</v>
      </c>
      <c r="AP11" s="20" t="s">
        <v>24</v>
      </c>
    </row>
    <row r="12" spans="1:51" ht="15.75" x14ac:dyDescent="0.25">
      <c r="A12" s="38" t="s">
        <v>123</v>
      </c>
      <c r="B12" s="64" t="s">
        <v>122</v>
      </c>
      <c r="C12" s="39">
        <v>76</v>
      </c>
      <c r="D12" s="40">
        <f t="shared" si="0"/>
        <v>91</v>
      </c>
      <c r="E12" s="42">
        <v>235.5</v>
      </c>
      <c r="F12" s="111" t="s">
        <v>117</v>
      </c>
      <c r="G12" s="111"/>
      <c r="H12" s="40">
        <v>90</v>
      </c>
      <c r="I12" s="12" t="str">
        <f t="shared" si="1"/>
        <v>YETERLİ</v>
      </c>
      <c r="J12" s="13">
        <f t="shared" si="2"/>
        <v>3.2472527472527473</v>
      </c>
      <c r="K12" s="14"/>
      <c r="L12" s="14" t="s">
        <v>16</v>
      </c>
      <c r="M12" s="15">
        <f t="shared" si="3"/>
        <v>4</v>
      </c>
      <c r="N12" s="16">
        <f t="shared" si="4"/>
        <v>91</v>
      </c>
      <c r="O12" s="16">
        <f t="shared" si="5"/>
        <v>3.2472527472527473</v>
      </c>
      <c r="P12" s="17">
        <v>3.5</v>
      </c>
      <c r="Q12" s="17" t="s">
        <v>17</v>
      </c>
      <c r="R12" s="18">
        <f t="shared" si="6"/>
        <v>0</v>
      </c>
      <c r="S12" s="17">
        <v>3</v>
      </c>
      <c r="T12" s="17" t="s">
        <v>18</v>
      </c>
      <c r="U12" s="18">
        <f t="shared" si="7"/>
        <v>0</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4</v>
      </c>
      <c r="AL12" s="19" t="str">
        <f t="shared" si="14"/>
        <v>YETERLİ</v>
      </c>
      <c r="AM12" s="18">
        <f t="shared" si="15"/>
        <v>2.5</v>
      </c>
      <c r="AP12" s="20" t="s">
        <v>24</v>
      </c>
    </row>
    <row r="13" spans="1:51" ht="15.75" x14ac:dyDescent="0.25">
      <c r="A13" s="79" t="s">
        <v>125</v>
      </c>
      <c r="B13" s="84" t="s">
        <v>126</v>
      </c>
      <c r="C13" s="81">
        <v>83</v>
      </c>
      <c r="D13" s="82">
        <f t="shared" si="0"/>
        <v>98</v>
      </c>
      <c r="E13" s="83">
        <v>194.5</v>
      </c>
      <c r="F13" s="112" t="s">
        <v>86</v>
      </c>
      <c r="G13" s="112"/>
      <c r="H13" s="82" t="s">
        <v>258</v>
      </c>
      <c r="I13" s="86" t="s">
        <v>108</v>
      </c>
      <c r="J13" s="85">
        <f t="shared" si="2"/>
        <v>1.9846938775510203</v>
      </c>
      <c r="K13" s="14"/>
      <c r="L13" s="14" t="s">
        <v>16</v>
      </c>
      <c r="M13" s="15">
        <f t="shared" si="3"/>
        <v>0</v>
      </c>
      <c r="N13" s="16">
        <f t="shared" si="4"/>
        <v>98</v>
      </c>
      <c r="O13" s="16">
        <f t="shared" si="5"/>
        <v>1.9846938775510203</v>
      </c>
      <c r="P13" s="17">
        <v>3.5</v>
      </c>
      <c r="Q13" s="17" t="s">
        <v>17</v>
      </c>
      <c r="R13" s="18">
        <f t="shared" si="6"/>
        <v>0</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0</v>
      </c>
      <c r="AL13" s="19" t="str">
        <f t="shared" si="14"/>
        <v>GİREMEZ(AKTS)</v>
      </c>
      <c r="AM13" s="18">
        <f t="shared" si="15"/>
        <v>2.5</v>
      </c>
      <c r="AP13" s="20" t="s">
        <v>24</v>
      </c>
    </row>
    <row r="14" spans="1:51" ht="15.75" x14ac:dyDescent="0.25">
      <c r="A14" s="38" t="s">
        <v>128</v>
      </c>
      <c r="B14" s="64" t="s">
        <v>127</v>
      </c>
      <c r="C14" s="39">
        <v>75</v>
      </c>
      <c r="D14" s="40">
        <f t="shared" si="0"/>
        <v>90</v>
      </c>
      <c r="E14" s="42">
        <v>247.5</v>
      </c>
      <c r="F14" s="111" t="s">
        <v>86</v>
      </c>
      <c r="G14" s="111"/>
      <c r="H14" s="40">
        <v>95</v>
      </c>
      <c r="I14" s="12" t="str">
        <f t="shared" si="1"/>
        <v>YETERLİ</v>
      </c>
      <c r="J14" s="13">
        <f t="shared" si="2"/>
        <v>3.4166666666666665</v>
      </c>
      <c r="K14" s="14"/>
      <c r="L14" s="14" t="s">
        <v>16</v>
      </c>
      <c r="M14" s="15">
        <f t="shared" si="3"/>
        <v>4</v>
      </c>
      <c r="N14" s="16">
        <f t="shared" si="4"/>
        <v>90</v>
      </c>
      <c r="O14" s="16">
        <f t="shared" si="5"/>
        <v>3.4166666666666665</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4</v>
      </c>
      <c r="AL14" s="19" t="str">
        <f t="shared" si="14"/>
        <v>YETERLİ</v>
      </c>
      <c r="AM14" s="18">
        <f t="shared" si="15"/>
        <v>2.5</v>
      </c>
      <c r="AP14" s="20" t="s">
        <v>24</v>
      </c>
    </row>
    <row r="15" spans="1:51" ht="15.75" x14ac:dyDescent="0.25">
      <c r="A15" s="38" t="s">
        <v>129</v>
      </c>
      <c r="B15" s="64" t="s">
        <v>130</v>
      </c>
      <c r="C15" s="39">
        <v>75</v>
      </c>
      <c r="D15" s="40">
        <f t="shared" si="0"/>
        <v>90</v>
      </c>
      <c r="E15" s="42">
        <v>224.5</v>
      </c>
      <c r="F15" s="111" t="s">
        <v>30</v>
      </c>
      <c r="G15" s="111"/>
      <c r="H15" s="40">
        <v>80</v>
      </c>
      <c r="I15" s="12" t="str">
        <f t="shared" si="1"/>
        <v>YETERLİ</v>
      </c>
      <c r="J15" s="13">
        <f t="shared" si="2"/>
        <v>2.9944444444444445</v>
      </c>
      <c r="K15" s="14"/>
      <c r="L15" s="14" t="s">
        <v>16</v>
      </c>
      <c r="M15" s="15">
        <f t="shared" si="3"/>
        <v>0</v>
      </c>
      <c r="N15" s="16">
        <f t="shared" si="4"/>
        <v>90</v>
      </c>
      <c r="O15" s="16">
        <f t="shared" si="5"/>
        <v>2.9944444444444445</v>
      </c>
      <c r="P15" s="17">
        <v>3.5</v>
      </c>
      <c r="Q15" s="17" t="s">
        <v>17</v>
      </c>
      <c r="R15" s="18">
        <f t="shared" si="6"/>
        <v>0</v>
      </c>
      <c r="S15" s="17">
        <v>3</v>
      </c>
      <c r="T15" s="17" t="s">
        <v>18</v>
      </c>
      <c r="U15" s="18">
        <f t="shared" si="7"/>
        <v>3</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3</v>
      </c>
      <c r="AL15" s="19" t="str">
        <f t="shared" si="14"/>
        <v>YETERLİ</v>
      </c>
      <c r="AM15" s="18">
        <f t="shared" si="15"/>
        <v>2.5</v>
      </c>
      <c r="AP15" s="20" t="s">
        <v>24</v>
      </c>
    </row>
    <row r="16" spans="1:51" ht="15.75" x14ac:dyDescent="0.25">
      <c r="A16" s="38" t="s">
        <v>132</v>
      </c>
      <c r="B16" s="64" t="s">
        <v>131</v>
      </c>
      <c r="C16" s="39">
        <v>76</v>
      </c>
      <c r="D16" s="40">
        <f t="shared" si="0"/>
        <v>91</v>
      </c>
      <c r="E16" s="42">
        <v>226.5</v>
      </c>
      <c r="F16" s="111" t="s">
        <v>30</v>
      </c>
      <c r="G16" s="111"/>
      <c r="H16" s="40">
        <v>85</v>
      </c>
      <c r="I16" s="12" t="str">
        <f t="shared" si="1"/>
        <v>YETERLİ</v>
      </c>
      <c r="J16" s="13">
        <f t="shared" si="2"/>
        <v>3.0659340659340661</v>
      </c>
      <c r="K16" s="14"/>
      <c r="L16" s="14" t="s">
        <v>16</v>
      </c>
      <c r="M16" s="15">
        <f t="shared" si="3"/>
        <v>0</v>
      </c>
      <c r="N16" s="16">
        <f t="shared" si="4"/>
        <v>91</v>
      </c>
      <c r="O16" s="16">
        <f t="shared" si="5"/>
        <v>3.0659340659340661</v>
      </c>
      <c r="P16" s="17">
        <v>3.5</v>
      </c>
      <c r="Q16" s="17" t="s">
        <v>17</v>
      </c>
      <c r="R16" s="18">
        <f t="shared" si="6"/>
        <v>3.5</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3.5</v>
      </c>
      <c r="AL16" s="19" t="str">
        <f t="shared" si="14"/>
        <v>YETERLİ</v>
      </c>
      <c r="AM16" s="18">
        <f t="shared" si="15"/>
        <v>2.5</v>
      </c>
      <c r="AP16" s="20" t="s">
        <v>24</v>
      </c>
    </row>
    <row r="17" spans="1:42" ht="15.75" x14ac:dyDescent="0.25">
      <c r="A17" s="38" t="s">
        <v>134</v>
      </c>
      <c r="B17" s="64" t="s">
        <v>133</v>
      </c>
      <c r="C17" s="39">
        <v>75</v>
      </c>
      <c r="D17" s="40">
        <f t="shared" si="0"/>
        <v>90</v>
      </c>
      <c r="E17" s="42">
        <v>228</v>
      </c>
      <c r="F17" s="111" t="s">
        <v>30</v>
      </c>
      <c r="G17" s="111"/>
      <c r="H17" s="40">
        <v>90</v>
      </c>
      <c r="I17" s="12" t="str">
        <f t="shared" si="1"/>
        <v>YETERLİ</v>
      </c>
      <c r="J17" s="13">
        <f t="shared" si="2"/>
        <v>3.2</v>
      </c>
      <c r="K17" s="14"/>
      <c r="L17" s="14" t="s">
        <v>16</v>
      </c>
      <c r="M17" s="15">
        <f t="shared" si="3"/>
        <v>4</v>
      </c>
      <c r="N17" s="16">
        <f t="shared" si="4"/>
        <v>90</v>
      </c>
      <c r="O17" s="16">
        <f t="shared" si="5"/>
        <v>3.2</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4</v>
      </c>
      <c r="AL17" s="19" t="str">
        <f t="shared" si="14"/>
        <v>YETERLİ</v>
      </c>
      <c r="AM17" s="18">
        <f t="shared" si="15"/>
        <v>2.5</v>
      </c>
      <c r="AP17" s="20" t="s">
        <v>24</v>
      </c>
    </row>
    <row r="18" spans="1:42" ht="15.75" x14ac:dyDescent="0.25">
      <c r="A18" s="79" t="s">
        <v>136</v>
      </c>
      <c r="B18" s="84" t="s">
        <v>135</v>
      </c>
      <c r="C18" s="81">
        <v>75</v>
      </c>
      <c r="D18" s="82">
        <f t="shared" si="0"/>
        <v>90</v>
      </c>
      <c r="E18" s="83">
        <v>200.5</v>
      </c>
      <c r="F18" s="112" t="s">
        <v>30</v>
      </c>
      <c r="G18" s="112"/>
      <c r="H18" s="82">
        <v>85</v>
      </c>
      <c r="I18" s="86" t="s">
        <v>108</v>
      </c>
      <c r="J18" s="85">
        <f t="shared" si="2"/>
        <v>2.8111111111111109</v>
      </c>
      <c r="K18" s="14"/>
      <c r="L18" s="14" t="s">
        <v>16</v>
      </c>
      <c r="M18" s="15">
        <f t="shared" si="3"/>
        <v>0</v>
      </c>
      <c r="N18" s="16">
        <f t="shared" si="4"/>
        <v>90</v>
      </c>
      <c r="O18" s="16">
        <f t="shared" si="5"/>
        <v>2.8111111111111109</v>
      </c>
      <c r="P18" s="17">
        <v>3.5</v>
      </c>
      <c r="Q18" s="17" t="s">
        <v>17</v>
      </c>
      <c r="R18" s="18">
        <f t="shared" si="6"/>
        <v>3.5</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3.5</v>
      </c>
      <c r="AL18" s="19" t="str">
        <f t="shared" si="14"/>
        <v>YETERLİ</v>
      </c>
      <c r="AM18" s="18">
        <f t="shared" si="15"/>
        <v>2.5</v>
      </c>
      <c r="AP18" s="20" t="s">
        <v>24</v>
      </c>
    </row>
    <row r="19" spans="1:42" ht="15.75" x14ac:dyDescent="0.25">
      <c r="A19" s="38"/>
      <c r="B19" s="64"/>
      <c r="C19" s="39"/>
      <c r="D19" s="40" t="str">
        <f t="shared" si="0"/>
        <v xml:space="preserve"> </v>
      </c>
      <c r="E19" s="42"/>
      <c r="F19" s="111"/>
      <c r="G19" s="111"/>
      <c r="H19" s="40" t="s">
        <v>15</v>
      </c>
      <c r="I19" s="12" t="str">
        <f t="shared" si="1"/>
        <v xml:space="preserve"> </v>
      </c>
      <c r="J19" s="13" t="str">
        <f t="shared" si="2"/>
        <v xml:space="preserve"> </v>
      </c>
      <c r="K19" s="14"/>
      <c r="L19" s="14" t="s">
        <v>16</v>
      </c>
      <c r="M19" s="15">
        <f t="shared" si="3"/>
        <v>0</v>
      </c>
      <c r="N19" s="16">
        <f t="shared" si="4"/>
        <v>0</v>
      </c>
      <c r="O19" s="16" t="e">
        <f t="shared" si="5"/>
        <v>#DIV/0!</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0</v>
      </c>
      <c r="AL19" s="19" t="str">
        <f t="shared" si="14"/>
        <v xml:space="preserve"> </v>
      </c>
      <c r="AM19" s="18">
        <f t="shared" si="15"/>
        <v>2.5</v>
      </c>
      <c r="AP19" s="20" t="s">
        <v>24</v>
      </c>
    </row>
    <row r="20" spans="1:42" ht="15.75" x14ac:dyDescent="0.25">
      <c r="A20" s="38"/>
      <c r="B20" s="64"/>
      <c r="C20" s="39"/>
      <c r="D20" s="40" t="str">
        <f t="shared" si="0"/>
        <v xml:space="preserve"> </v>
      </c>
      <c r="E20" s="42"/>
      <c r="F20" s="111"/>
      <c r="G20" s="111"/>
      <c r="H20" s="40" t="s">
        <v>15</v>
      </c>
      <c r="I20" s="12" t="str">
        <f t="shared" si="1"/>
        <v xml:space="preserve"> </v>
      </c>
      <c r="J20" s="13" t="str">
        <f t="shared" si="2"/>
        <v xml:space="preserve"> </v>
      </c>
      <c r="K20" s="14"/>
      <c r="L20" s="14" t="s">
        <v>16</v>
      </c>
      <c r="M20" s="15">
        <f t="shared" si="3"/>
        <v>0</v>
      </c>
      <c r="N20" s="16">
        <f t="shared" si="4"/>
        <v>0</v>
      </c>
      <c r="O20" s="16" t="e">
        <f t="shared" si="5"/>
        <v>#DIV/0!</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0</v>
      </c>
      <c r="AL20" s="19" t="str">
        <f t="shared" si="14"/>
        <v xml:space="preserve"> </v>
      </c>
      <c r="AM20" s="18">
        <f t="shared" si="15"/>
        <v>2.5</v>
      </c>
      <c r="AP20" s="20" t="s">
        <v>24</v>
      </c>
    </row>
    <row r="21" spans="1:42" ht="15.75" x14ac:dyDescent="0.25">
      <c r="A21" s="38"/>
      <c r="B21" s="64"/>
      <c r="C21" s="39"/>
      <c r="D21" s="40" t="str">
        <f t="shared" si="0"/>
        <v xml:space="preserve"> </v>
      </c>
      <c r="E21" s="42"/>
      <c r="F21" s="111"/>
      <c r="G21" s="111"/>
      <c r="H21" s="40"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46"/>
      <c r="B22" s="65"/>
      <c r="C22" s="48">
        <v>70</v>
      </c>
      <c r="D22" s="49" t="str">
        <f t="shared" si="0"/>
        <v xml:space="preserve"> </v>
      </c>
      <c r="E22" s="50">
        <v>160</v>
      </c>
      <c r="F22" s="129"/>
      <c r="G22" s="129"/>
      <c r="H22" s="49" t="s">
        <v>15</v>
      </c>
      <c r="I22" s="51" t="s">
        <v>60</v>
      </c>
      <c r="J22" s="52">
        <f t="shared" si="2"/>
        <v>2.2857142857142856</v>
      </c>
      <c r="K22" s="14"/>
      <c r="L22" s="14" t="s">
        <v>16</v>
      </c>
      <c r="M22" s="15">
        <f t="shared" si="3"/>
        <v>0</v>
      </c>
      <c r="N22" s="16">
        <f t="shared" si="4"/>
        <v>70</v>
      </c>
      <c r="O22" s="16">
        <f t="shared" si="5"/>
        <v>2.2857142857142856</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38"/>
      <c r="B23" s="64"/>
      <c r="C23" s="39"/>
      <c r="D23" s="40" t="str">
        <f t="shared" si="0"/>
        <v xml:space="preserve"> </v>
      </c>
      <c r="E23" s="42"/>
      <c r="F23" s="111"/>
      <c r="G23" s="111"/>
      <c r="H23" s="40" t="s">
        <v>15</v>
      </c>
      <c r="I23" s="12"/>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38" t="s">
        <v>15</v>
      </c>
      <c r="B24" s="64" t="s">
        <v>15</v>
      </c>
      <c r="C24" s="39"/>
      <c r="D24" s="40" t="str">
        <f t="shared" si="0"/>
        <v xml:space="preserve"> </v>
      </c>
      <c r="E24" s="42"/>
      <c r="F24" s="111"/>
      <c r="G24" s="111"/>
      <c r="H24" s="40"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38" t="s">
        <v>15</v>
      </c>
      <c r="B25" s="64" t="s">
        <v>15</v>
      </c>
      <c r="C25" s="39"/>
      <c r="D25" s="40" t="str">
        <f t="shared" si="0"/>
        <v xml:space="preserve"> </v>
      </c>
      <c r="E25" s="42"/>
      <c r="F25" s="111"/>
      <c r="G25" s="111"/>
      <c r="H25" s="40" t="s">
        <v>15</v>
      </c>
      <c r="I25" s="12" t="str">
        <f t="shared" si="1"/>
        <v xml:space="preserve"> </v>
      </c>
      <c r="J25" s="13" t="str">
        <f t="shared" si="2"/>
        <v xml:space="preserve"> </v>
      </c>
      <c r="K25" s="14"/>
      <c r="L25" s="14" t="s">
        <v>16</v>
      </c>
      <c r="M25" s="15">
        <f t="shared" si="3"/>
        <v>0</v>
      </c>
      <c r="N25" s="16">
        <v>15</v>
      </c>
      <c r="O25" s="16">
        <f t="shared" si="5"/>
        <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38" t="s">
        <v>15</v>
      </c>
      <c r="B26" s="64" t="s">
        <v>15</v>
      </c>
      <c r="C26" s="39"/>
      <c r="D26" s="40" t="str">
        <f t="shared" si="0"/>
        <v xml:space="preserve"> </v>
      </c>
      <c r="E26" s="42"/>
      <c r="F26" s="107"/>
      <c r="G26" s="107"/>
      <c r="H26" s="40"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5.75" x14ac:dyDescent="0.25">
      <c r="A27" s="8" t="s">
        <v>15</v>
      </c>
      <c r="B27" s="45" t="s">
        <v>15</v>
      </c>
      <c r="C27" s="10"/>
      <c r="D27" s="11" t="str">
        <f t="shared" si="0"/>
        <v xml:space="preserve"> </v>
      </c>
      <c r="E27" s="35"/>
      <c r="F27" s="107"/>
      <c r="G27" s="107"/>
      <c r="H27" s="40"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ht="15.75" x14ac:dyDescent="0.25">
      <c r="A28" s="8" t="s">
        <v>15</v>
      </c>
      <c r="B28" s="45" t="s">
        <v>15</v>
      </c>
      <c r="C28" s="10"/>
      <c r="D28" s="11" t="str">
        <f t="shared" si="0"/>
        <v xml:space="preserve"> </v>
      </c>
      <c r="E28" s="35"/>
      <c r="F28" s="107"/>
      <c r="G28" s="107"/>
      <c r="H28" s="11" t="s">
        <v>15</v>
      </c>
      <c r="I28" s="12" t="str">
        <f t="shared" si="1"/>
        <v xml:space="preserve"> </v>
      </c>
      <c r="J28" s="13" t="str">
        <f t="shared" si="2"/>
        <v xml:space="preserve"> </v>
      </c>
      <c r="K28" s="14"/>
      <c r="L28" s="14" t="s">
        <v>16</v>
      </c>
      <c r="M28" s="15">
        <f t="shared" si="3"/>
        <v>0</v>
      </c>
      <c r="N28" s="16">
        <f t="shared" si="4"/>
        <v>0</v>
      </c>
      <c r="O28" s="16" t="e">
        <f t="shared" si="5"/>
        <v>#DIV/0!</v>
      </c>
      <c r="P28" s="17">
        <v>3.5</v>
      </c>
      <c r="Q28" s="17" t="s">
        <v>17</v>
      </c>
      <c r="R28" s="18">
        <f t="shared" si="6"/>
        <v>0</v>
      </c>
      <c r="S28" s="17">
        <v>3</v>
      </c>
      <c r="T28" s="17" t="s">
        <v>18</v>
      </c>
      <c r="U28" s="18">
        <f t="shared" si="7"/>
        <v>0</v>
      </c>
      <c r="V28" s="17">
        <v>2.5</v>
      </c>
      <c r="W28" s="17" t="s">
        <v>19</v>
      </c>
      <c r="X28" s="18">
        <f t="shared" si="8"/>
        <v>0</v>
      </c>
      <c r="Y28" s="17">
        <v>2</v>
      </c>
      <c r="Z28" s="17" t="s">
        <v>20</v>
      </c>
      <c r="AA28" s="18">
        <f t="shared" si="9"/>
        <v>0</v>
      </c>
      <c r="AB28" s="17">
        <v>1.5</v>
      </c>
      <c r="AC28" s="17" t="s">
        <v>21</v>
      </c>
      <c r="AD28" s="18">
        <f t="shared" si="10"/>
        <v>0</v>
      </c>
      <c r="AE28" s="17">
        <v>1</v>
      </c>
      <c r="AF28" s="17" t="s">
        <v>22</v>
      </c>
      <c r="AG28" s="18">
        <f t="shared" si="11"/>
        <v>0</v>
      </c>
      <c r="AH28" s="17">
        <v>0</v>
      </c>
      <c r="AI28" s="17" t="s">
        <v>23</v>
      </c>
      <c r="AJ28" s="18">
        <f t="shared" si="12"/>
        <v>0</v>
      </c>
      <c r="AK28" s="18">
        <f t="shared" si="13"/>
        <v>0</v>
      </c>
      <c r="AL28" s="19" t="str">
        <f t="shared" si="14"/>
        <v xml:space="preserve"> </v>
      </c>
      <c r="AM28" s="18">
        <f t="shared" si="15"/>
        <v>2.5</v>
      </c>
      <c r="AP28" s="20" t="s">
        <v>24</v>
      </c>
    </row>
    <row r="29" spans="1:42" ht="15.75" x14ac:dyDescent="0.25">
      <c r="A29" s="8" t="s">
        <v>15</v>
      </c>
      <c r="B29" s="45" t="s">
        <v>15</v>
      </c>
      <c r="C29" s="10"/>
      <c r="D29" s="11" t="str">
        <f t="shared" si="0"/>
        <v xml:space="preserve"> </v>
      </c>
      <c r="E29" s="35"/>
      <c r="F29" s="107"/>
      <c r="G29" s="107"/>
      <c r="H29" s="11" t="s">
        <v>15</v>
      </c>
      <c r="I29" s="12" t="str">
        <f t="shared" si="1"/>
        <v xml:space="preserve"> </v>
      </c>
      <c r="J29" s="13" t="str">
        <f t="shared" si="2"/>
        <v xml:space="preserve"> </v>
      </c>
      <c r="K29" s="14"/>
      <c r="L29" s="14" t="s">
        <v>16</v>
      </c>
      <c r="M29" s="15">
        <f t="shared" si="3"/>
        <v>0</v>
      </c>
      <c r="N29" s="16">
        <f t="shared" si="4"/>
        <v>0</v>
      </c>
      <c r="O29" s="16" t="e">
        <f t="shared" si="5"/>
        <v>#DIV/0!</v>
      </c>
      <c r="P29" s="17">
        <v>3.5</v>
      </c>
      <c r="Q29" s="17" t="s">
        <v>17</v>
      </c>
      <c r="R29" s="18">
        <f t="shared" si="6"/>
        <v>0</v>
      </c>
      <c r="S29" s="17">
        <v>3</v>
      </c>
      <c r="T29" s="17" t="s">
        <v>18</v>
      </c>
      <c r="U29" s="18">
        <f t="shared" si="7"/>
        <v>0</v>
      </c>
      <c r="V29" s="17">
        <v>2.5</v>
      </c>
      <c r="W29" s="17" t="s">
        <v>19</v>
      </c>
      <c r="X29" s="18">
        <f t="shared" si="8"/>
        <v>0</v>
      </c>
      <c r="Y29" s="17">
        <v>2</v>
      </c>
      <c r="Z29" s="17" t="s">
        <v>20</v>
      </c>
      <c r="AA29" s="18">
        <f t="shared" si="9"/>
        <v>0</v>
      </c>
      <c r="AB29" s="17">
        <v>1.5</v>
      </c>
      <c r="AC29" s="17" t="s">
        <v>21</v>
      </c>
      <c r="AD29" s="18">
        <f t="shared" si="10"/>
        <v>0</v>
      </c>
      <c r="AE29" s="17">
        <v>1</v>
      </c>
      <c r="AF29" s="17" t="s">
        <v>22</v>
      </c>
      <c r="AG29" s="18">
        <f t="shared" si="11"/>
        <v>0</v>
      </c>
      <c r="AH29" s="17">
        <v>0</v>
      </c>
      <c r="AI29" s="17" t="s">
        <v>23</v>
      </c>
      <c r="AJ29" s="18">
        <f t="shared" si="12"/>
        <v>0</v>
      </c>
      <c r="AK29" s="18">
        <f t="shared" si="13"/>
        <v>0</v>
      </c>
      <c r="AL29" s="19" t="str">
        <f t="shared" si="14"/>
        <v xml:space="preserve"> </v>
      </c>
      <c r="AM29" s="18">
        <f t="shared" si="15"/>
        <v>2.5</v>
      </c>
      <c r="AP29" s="20" t="s">
        <v>24</v>
      </c>
    </row>
    <row r="30" spans="1:42" ht="15.75" x14ac:dyDescent="0.25">
      <c r="A30" s="8" t="s">
        <v>15</v>
      </c>
      <c r="B30" s="9" t="s">
        <v>15</v>
      </c>
      <c r="C30" s="10"/>
      <c r="D30" s="11" t="str">
        <f t="shared" si="0"/>
        <v xml:space="preserve"> </v>
      </c>
      <c r="E30" s="35"/>
      <c r="F30" s="107"/>
      <c r="G30" s="107"/>
      <c r="H30" s="11" t="s">
        <v>15</v>
      </c>
      <c r="I30" s="12" t="str">
        <f t="shared" si="1"/>
        <v xml:space="preserve"> </v>
      </c>
      <c r="J30" s="13" t="str">
        <f t="shared" si="2"/>
        <v xml:space="preserve"> </v>
      </c>
      <c r="K30" s="14"/>
      <c r="L30" s="14" t="s">
        <v>16</v>
      </c>
      <c r="M30" s="15">
        <f t="shared" si="3"/>
        <v>0</v>
      </c>
      <c r="N30" s="16">
        <f t="shared" si="4"/>
        <v>0</v>
      </c>
      <c r="O30" s="16" t="e">
        <f t="shared" si="5"/>
        <v>#DIV/0!</v>
      </c>
      <c r="P30" s="17">
        <v>3.5</v>
      </c>
      <c r="Q30" s="17" t="s">
        <v>17</v>
      </c>
      <c r="R30" s="18">
        <f t="shared" si="6"/>
        <v>0</v>
      </c>
      <c r="S30" s="17">
        <v>3</v>
      </c>
      <c r="T30" s="17" t="s">
        <v>18</v>
      </c>
      <c r="U30" s="18">
        <f t="shared" si="7"/>
        <v>0</v>
      </c>
      <c r="V30" s="17">
        <v>2.5</v>
      </c>
      <c r="W30" s="17" t="s">
        <v>19</v>
      </c>
      <c r="X30" s="18">
        <f t="shared" si="8"/>
        <v>0</v>
      </c>
      <c r="Y30" s="17">
        <v>2</v>
      </c>
      <c r="Z30" s="17" t="s">
        <v>20</v>
      </c>
      <c r="AA30" s="18">
        <f t="shared" si="9"/>
        <v>0</v>
      </c>
      <c r="AB30" s="17">
        <v>1.5</v>
      </c>
      <c r="AC30" s="17" t="s">
        <v>21</v>
      </c>
      <c r="AD30" s="18">
        <f t="shared" si="10"/>
        <v>0</v>
      </c>
      <c r="AE30" s="17">
        <v>1</v>
      </c>
      <c r="AF30" s="17" t="s">
        <v>22</v>
      </c>
      <c r="AG30" s="18">
        <f t="shared" si="11"/>
        <v>0</v>
      </c>
      <c r="AH30" s="17">
        <v>0</v>
      </c>
      <c r="AI30" s="17" t="s">
        <v>23</v>
      </c>
      <c r="AJ30" s="18">
        <f t="shared" si="12"/>
        <v>0</v>
      </c>
      <c r="AK30" s="18">
        <f t="shared" si="13"/>
        <v>0</v>
      </c>
      <c r="AL30" s="19" t="str">
        <f t="shared" si="14"/>
        <v xml:space="preserve"> </v>
      </c>
      <c r="AM30" s="18">
        <f t="shared" si="15"/>
        <v>2.5</v>
      </c>
      <c r="AP30" s="20" t="s">
        <v>24</v>
      </c>
    </row>
    <row r="31" spans="1:42" ht="15.75" x14ac:dyDescent="0.25">
      <c r="A31" s="8" t="s">
        <v>15</v>
      </c>
      <c r="B31" s="9" t="s">
        <v>15</v>
      </c>
      <c r="C31" s="10"/>
      <c r="D31" s="11" t="str">
        <f t="shared" si="0"/>
        <v xml:space="preserve"> </v>
      </c>
      <c r="E31" s="35"/>
      <c r="F31" s="107"/>
      <c r="G31" s="107"/>
      <c r="H31" s="11" t="s">
        <v>15</v>
      </c>
      <c r="I31" s="12" t="str">
        <f t="shared" si="1"/>
        <v xml:space="preserve"> </v>
      </c>
      <c r="J31" s="13" t="str">
        <f t="shared" si="2"/>
        <v xml:space="preserve"> </v>
      </c>
      <c r="K31" s="14"/>
      <c r="L31" s="14" t="s">
        <v>16</v>
      </c>
      <c r="M31" s="15">
        <f t="shared" si="3"/>
        <v>0</v>
      </c>
      <c r="N31" s="16">
        <f t="shared" si="4"/>
        <v>0</v>
      </c>
      <c r="O31" s="16" t="e">
        <f t="shared" si="5"/>
        <v>#DIV/0!</v>
      </c>
      <c r="P31" s="17">
        <v>3.5</v>
      </c>
      <c r="Q31" s="17" t="s">
        <v>17</v>
      </c>
      <c r="R31" s="18">
        <f t="shared" si="6"/>
        <v>0</v>
      </c>
      <c r="S31" s="17">
        <v>3</v>
      </c>
      <c r="T31" s="17" t="s">
        <v>18</v>
      </c>
      <c r="U31" s="18">
        <f t="shared" si="7"/>
        <v>0</v>
      </c>
      <c r="V31" s="17">
        <v>2.5</v>
      </c>
      <c r="W31" s="17" t="s">
        <v>19</v>
      </c>
      <c r="X31" s="18">
        <f t="shared" si="8"/>
        <v>0</v>
      </c>
      <c r="Y31" s="17">
        <v>2</v>
      </c>
      <c r="Z31" s="17" t="s">
        <v>20</v>
      </c>
      <c r="AA31" s="18">
        <f t="shared" si="9"/>
        <v>0</v>
      </c>
      <c r="AB31" s="17">
        <v>1.5</v>
      </c>
      <c r="AC31" s="17" t="s">
        <v>21</v>
      </c>
      <c r="AD31" s="18">
        <f t="shared" si="10"/>
        <v>0</v>
      </c>
      <c r="AE31" s="17">
        <v>1</v>
      </c>
      <c r="AF31" s="17" t="s">
        <v>22</v>
      </c>
      <c r="AG31" s="18">
        <f t="shared" si="11"/>
        <v>0</v>
      </c>
      <c r="AH31" s="17">
        <v>0</v>
      </c>
      <c r="AI31" s="17" t="s">
        <v>23</v>
      </c>
      <c r="AJ31" s="18">
        <f t="shared" si="12"/>
        <v>0</v>
      </c>
      <c r="AK31" s="18">
        <f t="shared" si="13"/>
        <v>0</v>
      </c>
      <c r="AL31" s="19" t="str">
        <f t="shared" si="14"/>
        <v xml:space="preserve"> </v>
      </c>
      <c r="AM31" s="18">
        <f t="shared" si="15"/>
        <v>2.5</v>
      </c>
      <c r="AP31" s="20" t="s">
        <v>24</v>
      </c>
    </row>
    <row r="32" spans="1:42" ht="15.75" x14ac:dyDescent="0.25">
      <c r="A32" s="8" t="s">
        <v>15</v>
      </c>
      <c r="B32" s="9" t="s">
        <v>15</v>
      </c>
      <c r="C32" s="10"/>
      <c r="D32" s="11" t="str">
        <f t="shared" si="0"/>
        <v xml:space="preserve"> </v>
      </c>
      <c r="E32" s="35"/>
      <c r="F32" s="107"/>
      <c r="G32" s="107"/>
      <c r="H32" s="11" t="s">
        <v>15</v>
      </c>
      <c r="I32" s="12" t="str">
        <f t="shared" si="1"/>
        <v xml:space="preserve"> </v>
      </c>
      <c r="J32" s="13" t="str">
        <f t="shared" si="2"/>
        <v xml:space="preserve"> </v>
      </c>
      <c r="K32" s="14"/>
      <c r="L32" s="14" t="s">
        <v>16</v>
      </c>
      <c r="M32" s="15">
        <f t="shared" si="3"/>
        <v>0</v>
      </c>
      <c r="N32" s="16">
        <f t="shared" si="4"/>
        <v>0</v>
      </c>
      <c r="O32" s="16" t="e">
        <f t="shared" si="5"/>
        <v>#DIV/0!</v>
      </c>
      <c r="P32" s="17">
        <v>3.5</v>
      </c>
      <c r="Q32" s="17" t="s">
        <v>17</v>
      </c>
      <c r="R32" s="18">
        <f t="shared" si="6"/>
        <v>0</v>
      </c>
      <c r="S32" s="17">
        <v>3</v>
      </c>
      <c r="T32" s="17" t="s">
        <v>18</v>
      </c>
      <c r="U32" s="18">
        <f t="shared" si="7"/>
        <v>0</v>
      </c>
      <c r="V32" s="17">
        <v>2.5</v>
      </c>
      <c r="W32" s="17" t="s">
        <v>19</v>
      </c>
      <c r="X32" s="18">
        <f t="shared" si="8"/>
        <v>0</v>
      </c>
      <c r="Y32" s="17">
        <v>2</v>
      </c>
      <c r="Z32" s="17" t="s">
        <v>20</v>
      </c>
      <c r="AA32" s="18">
        <f t="shared" si="9"/>
        <v>0</v>
      </c>
      <c r="AB32" s="17">
        <v>1.5</v>
      </c>
      <c r="AC32" s="17" t="s">
        <v>21</v>
      </c>
      <c r="AD32" s="18">
        <f t="shared" si="10"/>
        <v>0</v>
      </c>
      <c r="AE32" s="17">
        <v>1</v>
      </c>
      <c r="AF32" s="17" t="s">
        <v>22</v>
      </c>
      <c r="AG32" s="18">
        <f t="shared" si="11"/>
        <v>0</v>
      </c>
      <c r="AH32" s="17">
        <v>0</v>
      </c>
      <c r="AI32" s="17" t="s">
        <v>23</v>
      </c>
      <c r="AJ32" s="18">
        <f t="shared" si="12"/>
        <v>0</v>
      </c>
      <c r="AK32" s="18">
        <f t="shared" si="13"/>
        <v>0</v>
      </c>
      <c r="AL32" s="19" t="str">
        <f t="shared" si="14"/>
        <v xml:space="preserve"> </v>
      </c>
      <c r="AM32" s="18">
        <f t="shared" si="15"/>
        <v>2.5</v>
      </c>
      <c r="AP32" s="20" t="s">
        <v>24</v>
      </c>
    </row>
    <row r="33" spans="1:42" ht="16.5" thickBot="1" x14ac:dyDescent="0.3">
      <c r="A33" s="8" t="s">
        <v>15</v>
      </c>
      <c r="B33" s="9" t="s">
        <v>15</v>
      </c>
      <c r="C33" s="10"/>
      <c r="D33" s="11" t="str">
        <f t="shared" si="0"/>
        <v xml:space="preserve"> </v>
      </c>
      <c r="E33" s="36"/>
      <c r="F33" s="105"/>
      <c r="G33" s="106"/>
      <c r="H33" s="37" t="s">
        <v>15</v>
      </c>
      <c r="I33" s="12" t="str">
        <f t="shared" si="1"/>
        <v xml:space="preserve"> </v>
      </c>
      <c r="J33" s="13" t="str">
        <f t="shared" si="2"/>
        <v xml:space="preserve"> </v>
      </c>
      <c r="K33" s="14"/>
      <c r="L33" s="14" t="s">
        <v>16</v>
      </c>
      <c r="M33" s="15">
        <f t="shared" si="3"/>
        <v>0</v>
      </c>
      <c r="N33" s="16">
        <f t="shared" si="4"/>
        <v>0</v>
      </c>
      <c r="O33" s="16" t="e">
        <f t="shared" si="5"/>
        <v>#DIV/0!</v>
      </c>
      <c r="P33" s="17">
        <v>3.5</v>
      </c>
      <c r="Q33" s="17" t="s">
        <v>17</v>
      </c>
      <c r="R33" s="18">
        <f t="shared" si="6"/>
        <v>0</v>
      </c>
      <c r="S33" s="17">
        <v>3</v>
      </c>
      <c r="T33" s="17" t="s">
        <v>18</v>
      </c>
      <c r="U33" s="18">
        <f t="shared" si="7"/>
        <v>0</v>
      </c>
      <c r="V33" s="17">
        <v>2.5</v>
      </c>
      <c r="W33" s="17" t="s">
        <v>19</v>
      </c>
      <c r="X33" s="18">
        <f t="shared" si="8"/>
        <v>0</v>
      </c>
      <c r="Y33" s="17">
        <v>2</v>
      </c>
      <c r="Z33" s="17" t="s">
        <v>20</v>
      </c>
      <c r="AA33" s="18">
        <f t="shared" si="9"/>
        <v>0</v>
      </c>
      <c r="AB33" s="17">
        <v>1.5</v>
      </c>
      <c r="AC33" s="17" t="s">
        <v>21</v>
      </c>
      <c r="AD33" s="18">
        <f t="shared" si="10"/>
        <v>0</v>
      </c>
      <c r="AE33" s="17">
        <v>1</v>
      </c>
      <c r="AF33" s="17" t="s">
        <v>22</v>
      </c>
      <c r="AG33" s="18">
        <f t="shared" si="11"/>
        <v>0</v>
      </c>
      <c r="AH33" s="17">
        <v>0</v>
      </c>
      <c r="AI33" s="17" t="s">
        <v>23</v>
      </c>
      <c r="AJ33" s="18">
        <f t="shared" si="12"/>
        <v>0</v>
      </c>
      <c r="AK33" s="18">
        <f t="shared" si="13"/>
        <v>0</v>
      </c>
      <c r="AL33" s="19" t="str">
        <f t="shared" si="14"/>
        <v xml:space="preserve"> </v>
      </c>
      <c r="AM33" s="18">
        <f t="shared" si="15"/>
        <v>2.5</v>
      </c>
      <c r="AP33" s="20" t="s">
        <v>24</v>
      </c>
    </row>
    <row r="34" spans="1:42" x14ac:dyDescent="0.25">
      <c r="A34" s="108" t="s">
        <v>25</v>
      </c>
      <c r="B34" s="109"/>
      <c r="C34" s="22"/>
      <c r="D34" s="109" t="s">
        <v>25</v>
      </c>
      <c r="E34" s="101"/>
      <c r="F34" s="101"/>
      <c r="G34" s="23"/>
      <c r="H34" s="101" t="s">
        <v>25</v>
      </c>
      <c r="I34" s="109"/>
      <c r="J34" s="110"/>
    </row>
    <row r="35" spans="1:42" x14ac:dyDescent="0.25">
      <c r="A35" s="91" t="s">
        <v>117</v>
      </c>
      <c r="B35" s="91"/>
      <c r="C35" s="61"/>
      <c r="D35" s="92" t="s">
        <v>86</v>
      </c>
      <c r="E35" s="92"/>
      <c r="F35" s="92"/>
      <c r="G35" s="25"/>
      <c r="H35" s="92" t="s">
        <v>30</v>
      </c>
      <c r="I35" s="92"/>
      <c r="J35" s="93"/>
    </row>
    <row r="36" spans="1:42" x14ac:dyDescent="0.25">
      <c r="A36" s="26"/>
      <c r="B36" s="61"/>
      <c r="C36" s="61"/>
      <c r="D36" s="27"/>
      <c r="E36" s="27"/>
      <c r="F36" s="27"/>
      <c r="G36" s="61"/>
      <c r="H36" s="61"/>
      <c r="I36" s="61"/>
      <c r="J36" s="62"/>
    </row>
    <row r="37" spans="1:42" x14ac:dyDescent="0.25">
      <c r="A37" s="26"/>
      <c r="B37" s="61"/>
      <c r="C37" s="61"/>
      <c r="D37" s="27"/>
      <c r="E37" s="27"/>
      <c r="F37" s="27"/>
      <c r="G37" s="61"/>
      <c r="H37" s="61"/>
      <c r="I37" s="61"/>
      <c r="J37" s="62"/>
    </row>
    <row r="38" spans="1:42" x14ac:dyDescent="0.25">
      <c r="A38" s="26"/>
      <c r="B38" s="61"/>
      <c r="C38" s="61"/>
      <c r="D38" s="27"/>
      <c r="E38" s="27"/>
      <c r="F38" s="27"/>
      <c r="G38" s="61"/>
      <c r="H38" s="61"/>
      <c r="I38" s="61"/>
      <c r="J38" s="62"/>
    </row>
    <row r="39" spans="1:42" x14ac:dyDescent="0.25">
      <c r="A39" s="100"/>
      <c r="B39" s="100"/>
      <c r="C39" s="61"/>
      <c r="D39" s="101" t="s">
        <v>26</v>
      </c>
      <c r="E39" s="101"/>
      <c r="F39" s="101"/>
      <c r="G39" s="61"/>
      <c r="H39" s="102"/>
      <c r="I39" s="102"/>
      <c r="J39" s="103"/>
    </row>
    <row r="40" spans="1:42" x14ac:dyDescent="0.25">
      <c r="A40" s="100"/>
      <c r="B40" s="100"/>
      <c r="C40" s="61"/>
      <c r="D40" s="92" t="s">
        <v>124</v>
      </c>
      <c r="E40" s="92"/>
      <c r="F40" s="92"/>
      <c r="G40" s="61"/>
      <c r="H40" s="100"/>
      <c r="I40" s="100"/>
      <c r="J40" s="104"/>
    </row>
    <row r="41" spans="1:42" x14ac:dyDescent="0.25">
      <c r="A41" s="60"/>
      <c r="B41" s="60"/>
      <c r="C41" s="25"/>
      <c r="D41" s="60"/>
      <c r="E41" s="60"/>
      <c r="F41" s="60"/>
      <c r="G41" s="25"/>
      <c r="H41" s="60"/>
      <c r="I41" s="60"/>
      <c r="J41" s="63"/>
    </row>
    <row r="42" spans="1:42" x14ac:dyDescent="0.25">
      <c r="A42" s="60"/>
      <c r="B42" s="60"/>
      <c r="C42" s="25"/>
      <c r="D42" s="60"/>
      <c r="E42" s="60"/>
      <c r="F42" s="60"/>
      <c r="G42" s="25"/>
      <c r="H42" s="60"/>
      <c r="I42" s="60"/>
      <c r="J42" s="63"/>
    </row>
    <row r="43" spans="1:42" x14ac:dyDescent="0.25">
      <c r="A43" s="60"/>
      <c r="B43" s="60"/>
      <c r="C43" s="25"/>
      <c r="D43" s="60"/>
      <c r="E43" s="60"/>
      <c r="F43" s="60"/>
      <c r="G43" s="25"/>
      <c r="H43" s="60"/>
      <c r="I43" s="60"/>
      <c r="J43" s="63"/>
    </row>
    <row r="44" spans="1:42" ht="26.25" customHeight="1" x14ac:dyDescent="0.25">
      <c r="A44" s="94" t="s">
        <v>27</v>
      </c>
      <c r="B44" s="95"/>
      <c r="C44" s="95"/>
      <c r="D44" s="95"/>
      <c r="E44" s="95"/>
      <c r="F44" s="95"/>
      <c r="G44" s="95"/>
      <c r="H44" s="95"/>
      <c r="I44" s="95"/>
      <c r="J44" s="96"/>
    </row>
    <row r="45" spans="1:42" ht="72.75" customHeight="1" thickBot="1" x14ac:dyDescent="0.3">
      <c r="A45" s="97" t="s">
        <v>28</v>
      </c>
      <c r="B45" s="98"/>
      <c r="C45" s="98"/>
      <c r="D45" s="98"/>
      <c r="E45" s="98"/>
      <c r="F45" s="98"/>
      <c r="G45" s="98"/>
      <c r="H45" s="98"/>
      <c r="I45" s="98"/>
      <c r="J45" s="99"/>
    </row>
    <row r="52" ht="15" customHeight="1" x14ac:dyDescent="0.25"/>
    <row r="53" ht="75" customHeight="1" x14ac:dyDescent="0.25"/>
  </sheetData>
  <mergeCells count="47">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45:J45"/>
    <mergeCell ref="A39:B39"/>
    <mergeCell ref="D39:F39"/>
    <mergeCell ref="F26:G26"/>
    <mergeCell ref="F27:G27"/>
    <mergeCell ref="F28:G28"/>
    <mergeCell ref="F29:G29"/>
    <mergeCell ref="F30:G30"/>
    <mergeCell ref="F31:G31"/>
    <mergeCell ref="F32:G32"/>
    <mergeCell ref="F33:G33"/>
    <mergeCell ref="A34:B34"/>
    <mergeCell ref="D34:F34"/>
    <mergeCell ref="H34:J34"/>
    <mergeCell ref="A35:B35"/>
    <mergeCell ref="D35:F35"/>
    <mergeCell ref="A44:J44"/>
    <mergeCell ref="H35:J35"/>
    <mergeCell ref="H39:J39"/>
    <mergeCell ref="A40:B40"/>
    <mergeCell ref="D40:F40"/>
    <mergeCell ref="H40:J40"/>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selection activeCell="A4" sqref="A4:J4"/>
    </sheetView>
  </sheetViews>
  <sheetFormatPr defaultRowHeight="15" x14ac:dyDescent="0.25"/>
  <cols>
    <col min="1" max="1" width="13.42578125" customWidth="1"/>
    <col min="2" max="2" width="22"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29.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137</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66</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139</v>
      </c>
      <c r="B10" s="64" t="s">
        <v>138</v>
      </c>
      <c r="C10" s="59">
        <v>77</v>
      </c>
      <c r="D10" s="40">
        <f t="shared" ref="D10:D33" si="0">IF(H10=" "," ",N10)</f>
        <v>92</v>
      </c>
      <c r="E10" s="41">
        <v>265</v>
      </c>
      <c r="F10" s="127" t="s">
        <v>90</v>
      </c>
      <c r="G10" s="128"/>
      <c r="H10" s="43">
        <v>80</v>
      </c>
      <c r="I10" s="12" t="str">
        <f>IF(C10=0," ",IF(H10=0," ",IF(H10="GR",AP10,AL10)))</f>
        <v>YETERLİ</v>
      </c>
      <c r="J10" s="13">
        <f>IF(C10=0," ",IF(H10=0," ",O10))</f>
        <v>3.3695652173913042</v>
      </c>
      <c r="K10" s="14"/>
      <c r="L10" s="14" t="s">
        <v>16</v>
      </c>
      <c r="M10" s="15">
        <f>IF(H10&lt;90,0,IF(H10&lt;=100,4,0))</f>
        <v>0</v>
      </c>
      <c r="N10" s="16">
        <f>IF(H10=" ",C10,(C10+15))</f>
        <v>92</v>
      </c>
      <c r="O10" s="16">
        <f>IF(H10="BAŞARILI",(E10/N10),IF(H10&gt;0,(((AK10*15)+E10)/N10),E10))</f>
        <v>3.3695652173913042</v>
      </c>
      <c r="P10" s="17">
        <v>3.5</v>
      </c>
      <c r="Q10" s="17" t="s">
        <v>17</v>
      </c>
      <c r="R10" s="18">
        <f>IF(H10&lt;85,0,IF(H10&lt;=89,3.5,0))</f>
        <v>0</v>
      </c>
      <c r="S10" s="17">
        <v>3</v>
      </c>
      <c r="T10" s="17" t="s">
        <v>18</v>
      </c>
      <c r="U10" s="18">
        <f>IF(H10&lt;80,0,IF(H10&lt;=84,3,0))</f>
        <v>3</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3</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79" t="s">
        <v>141</v>
      </c>
      <c r="B11" s="84" t="s">
        <v>140</v>
      </c>
      <c r="C11" s="88">
        <v>97</v>
      </c>
      <c r="D11" s="82">
        <f t="shared" si="0"/>
        <v>112</v>
      </c>
      <c r="E11" s="83">
        <v>207.5</v>
      </c>
      <c r="F11" s="112" t="s">
        <v>90</v>
      </c>
      <c r="G11" s="112"/>
      <c r="H11" s="82">
        <v>80</v>
      </c>
      <c r="I11" s="86" t="s">
        <v>108</v>
      </c>
      <c r="J11" s="85">
        <f t="shared" ref="J11:J33" si="1">IF(C11=0," ",IF(H11=0," ",O11))</f>
        <v>2.2544642857142856</v>
      </c>
      <c r="K11" s="14"/>
      <c r="L11" s="14" t="s">
        <v>16</v>
      </c>
      <c r="M11" s="15">
        <f t="shared" ref="M11:M33" si="2">IF(H11&lt;90,0,IF(H11&lt;=100,4,0))</f>
        <v>0</v>
      </c>
      <c r="N11" s="16">
        <f t="shared" ref="N11:N33" si="3">IF(H11=" ",C11,(C11+15))</f>
        <v>112</v>
      </c>
      <c r="O11" s="16">
        <f t="shared" ref="O11:O33" si="4">IF(H11="BAŞARILI",(E11/N11),IF(H11&gt;0,(((AK11*15)+E11)/N11),E11))</f>
        <v>2.2544642857142856</v>
      </c>
      <c r="P11" s="17">
        <v>3.5</v>
      </c>
      <c r="Q11" s="17" t="s">
        <v>17</v>
      </c>
      <c r="R11" s="18">
        <f t="shared" ref="R11:R33" si="5">IF(H11&lt;85,0,IF(H11&lt;=89,3.5,0))</f>
        <v>0</v>
      </c>
      <c r="S11" s="17">
        <v>3</v>
      </c>
      <c r="T11" s="17" t="s">
        <v>18</v>
      </c>
      <c r="U11" s="18">
        <f t="shared" ref="U11:U33" si="6">IF(H11&lt;80,0,IF(H11&lt;=84,3,0))</f>
        <v>3</v>
      </c>
      <c r="V11" s="17">
        <v>2.5</v>
      </c>
      <c r="W11" s="17" t="s">
        <v>19</v>
      </c>
      <c r="X11" s="18">
        <f t="shared" ref="X11:X33" si="7">IF(H11&lt;75,0,IF(H11&lt;=79,2.5,0))</f>
        <v>0</v>
      </c>
      <c r="Y11" s="17">
        <v>2</v>
      </c>
      <c r="Z11" s="17" t="s">
        <v>20</v>
      </c>
      <c r="AA11" s="18">
        <f t="shared" ref="AA11:AA33" si="8">IF(H11&lt;65,0,IF(H11&lt;=74,2,0))</f>
        <v>0</v>
      </c>
      <c r="AB11" s="17">
        <v>1.5</v>
      </c>
      <c r="AC11" s="17" t="s">
        <v>21</v>
      </c>
      <c r="AD11" s="18">
        <f t="shared" ref="AD11:AD33" si="9">IF(H11&lt;58,0,IF(H11&lt;=64,1.5,0))</f>
        <v>0</v>
      </c>
      <c r="AE11" s="17">
        <v>1</v>
      </c>
      <c r="AF11" s="17" t="s">
        <v>22</v>
      </c>
      <c r="AG11" s="18">
        <f t="shared" ref="AG11:AG33" si="10">IF(H11&lt;50,0,IF(H11&lt;=57,1,0))</f>
        <v>0</v>
      </c>
      <c r="AH11" s="17">
        <v>0</v>
      </c>
      <c r="AI11" s="17" t="s">
        <v>23</v>
      </c>
      <c r="AJ11" s="18">
        <f t="shared" ref="AJ11:AJ33" si="11">IF(H11&lt;0,0,IF(H11&lt;=49,0,0))</f>
        <v>0</v>
      </c>
      <c r="AK11" s="18">
        <f t="shared" ref="AK11:AK33" si="12">SUM(R11,U11,X11,AA11,AD11,AG11,AJ11,M11)</f>
        <v>3</v>
      </c>
      <c r="AL11" s="19" t="str">
        <f t="shared" ref="AL11:AL33" si="13">IF(H11=" "," ",IF(AK11&lt;2,"GİREMEZ(AKTS)",IF(N11&lt;89,"GİREMEZ(AKTS)",IF(O11&gt;=AM11,"YETERLİ","GİREMEZ(ORTALAMA)"))))</f>
        <v>GİREMEZ(ORTALAMA)</v>
      </c>
      <c r="AM11" s="18">
        <f t="shared" ref="AM11:AM33" si="14">IF(LEFT(A11,1)="0",2,2.5)</f>
        <v>2.5</v>
      </c>
      <c r="AP11" s="20" t="s">
        <v>24</v>
      </c>
    </row>
    <row r="12" spans="1:51" ht="15.75" x14ac:dyDescent="0.25">
      <c r="A12" s="79" t="s">
        <v>143</v>
      </c>
      <c r="B12" s="84" t="s">
        <v>142</v>
      </c>
      <c r="C12" s="88">
        <v>75</v>
      </c>
      <c r="D12" s="82">
        <f t="shared" si="0"/>
        <v>90</v>
      </c>
      <c r="E12" s="83">
        <v>198</v>
      </c>
      <c r="F12" s="112" t="s">
        <v>29</v>
      </c>
      <c r="G12" s="112"/>
      <c r="H12" s="82">
        <v>70</v>
      </c>
      <c r="I12" s="86" t="s">
        <v>108</v>
      </c>
      <c r="J12" s="85">
        <f t="shared" si="1"/>
        <v>2.5333333333333332</v>
      </c>
      <c r="K12" s="14"/>
      <c r="L12" s="14" t="s">
        <v>16</v>
      </c>
      <c r="M12" s="15">
        <f t="shared" si="2"/>
        <v>0</v>
      </c>
      <c r="N12" s="16">
        <f t="shared" si="3"/>
        <v>90</v>
      </c>
      <c r="O12" s="16">
        <f t="shared" si="4"/>
        <v>2.5333333333333332</v>
      </c>
      <c r="P12" s="17">
        <v>3.5</v>
      </c>
      <c r="Q12" s="17" t="s">
        <v>17</v>
      </c>
      <c r="R12" s="18">
        <f t="shared" si="5"/>
        <v>0</v>
      </c>
      <c r="S12" s="17">
        <v>3</v>
      </c>
      <c r="T12" s="17" t="s">
        <v>18</v>
      </c>
      <c r="U12" s="18">
        <f t="shared" si="6"/>
        <v>0</v>
      </c>
      <c r="V12" s="17">
        <v>2.5</v>
      </c>
      <c r="W12" s="17" t="s">
        <v>19</v>
      </c>
      <c r="X12" s="18">
        <f t="shared" si="7"/>
        <v>0</v>
      </c>
      <c r="Y12" s="17">
        <v>2</v>
      </c>
      <c r="Z12" s="17" t="s">
        <v>20</v>
      </c>
      <c r="AA12" s="18">
        <f t="shared" si="8"/>
        <v>2</v>
      </c>
      <c r="AB12" s="17">
        <v>1.5</v>
      </c>
      <c r="AC12" s="17" t="s">
        <v>21</v>
      </c>
      <c r="AD12" s="18">
        <f t="shared" si="9"/>
        <v>0</v>
      </c>
      <c r="AE12" s="17">
        <v>1</v>
      </c>
      <c r="AF12" s="17" t="s">
        <v>22</v>
      </c>
      <c r="AG12" s="18">
        <f t="shared" si="10"/>
        <v>0</v>
      </c>
      <c r="AH12" s="17">
        <v>0</v>
      </c>
      <c r="AI12" s="17" t="s">
        <v>23</v>
      </c>
      <c r="AJ12" s="18">
        <f t="shared" si="11"/>
        <v>0</v>
      </c>
      <c r="AK12" s="18">
        <f t="shared" si="12"/>
        <v>2</v>
      </c>
      <c r="AL12" s="19" t="str">
        <f t="shared" si="13"/>
        <v>YETERLİ</v>
      </c>
      <c r="AM12" s="18">
        <f t="shared" si="14"/>
        <v>2.5</v>
      </c>
      <c r="AP12" s="20" t="s">
        <v>24</v>
      </c>
    </row>
    <row r="13" spans="1:51" ht="15.75" x14ac:dyDescent="0.25">
      <c r="A13" s="38" t="s">
        <v>145</v>
      </c>
      <c r="B13" s="64" t="s">
        <v>144</v>
      </c>
      <c r="C13" s="59">
        <v>75</v>
      </c>
      <c r="D13" s="40">
        <f t="shared" si="0"/>
        <v>90</v>
      </c>
      <c r="E13" s="42">
        <v>201</v>
      </c>
      <c r="F13" s="111" t="s">
        <v>65</v>
      </c>
      <c r="G13" s="111"/>
      <c r="H13" s="40">
        <v>75</v>
      </c>
      <c r="I13" s="12" t="str">
        <f t="shared" ref="I13:I33" si="15">IF(C13=0," ",IF(H13=0," ",IF(H13="GR",AP13,AL13)))</f>
        <v>YETERLİ</v>
      </c>
      <c r="J13" s="13">
        <f t="shared" si="1"/>
        <v>2.65</v>
      </c>
      <c r="K13" s="14"/>
      <c r="L13" s="14" t="s">
        <v>16</v>
      </c>
      <c r="M13" s="15">
        <f t="shared" si="2"/>
        <v>0</v>
      </c>
      <c r="N13" s="16">
        <f t="shared" si="3"/>
        <v>90</v>
      </c>
      <c r="O13" s="16">
        <f t="shared" si="4"/>
        <v>2.65</v>
      </c>
      <c r="P13" s="17">
        <v>3.5</v>
      </c>
      <c r="Q13" s="17" t="s">
        <v>17</v>
      </c>
      <c r="R13" s="18">
        <f t="shared" si="5"/>
        <v>0</v>
      </c>
      <c r="S13" s="17">
        <v>3</v>
      </c>
      <c r="T13" s="17" t="s">
        <v>18</v>
      </c>
      <c r="U13" s="18">
        <f t="shared" si="6"/>
        <v>0</v>
      </c>
      <c r="V13" s="17">
        <v>2.5</v>
      </c>
      <c r="W13" s="17" t="s">
        <v>19</v>
      </c>
      <c r="X13" s="18">
        <f t="shared" si="7"/>
        <v>2.5</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2.5</v>
      </c>
      <c r="AL13" s="19" t="str">
        <f t="shared" si="13"/>
        <v>YETERLİ</v>
      </c>
      <c r="AM13" s="18">
        <f t="shared" si="14"/>
        <v>2.5</v>
      </c>
      <c r="AP13" s="20" t="s">
        <v>24</v>
      </c>
    </row>
    <row r="14" spans="1:51" ht="15.75" x14ac:dyDescent="0.25">
      <c r="A14" s="38" t="s">
        <v>147</v>
      </c>
      <c r="B14" s="64" t="s">
        <v>146</v>
      </c>
      <c r="C14" s="59">
        <v>76</v>
      </c>
      <c r="D14" s="40">
        <f t="shared" si="0"/>
        <v>91</v>
      </c>
      <c r="E14" s="42">
        <v>230</v>
      </c>
      <c r="F14" s="111" t="s">
        <v>65</v>
      </c>
      <c r="G14" s="111"/>
      <c r="H14" s="40">
        <v>75</v>
      </c>
      <c r="I14" s="12" t="str">
        <f t="shared" si="15"/>
        <v>YETERLİ</v>
      </c>
      <c r="J14" s="13">
        <f t="shared" si="1"/>
        <v>2.9395604395604398</v>
      </c>
      <c r="K14" s="14"/>
      <c r="L14" s="14" t="s">
        <v>16</v>
      </c>
      <c r="M14" s="15">
        <f t="shared" si="2"/>
        <v>0</v>
      </c>
      <c r="N14" s="16">
        <f t="shared" si="3"/>
        <v>91</v>
      </c>
      <c r="O14" s="16">
        <f t="shared" si="4"/>
        <v>2.9395604395604398</v>
      </c>
      <c r="P14" s="17">
        <v>3.5</v>
      </c>
      <c r="Q14" s="17" t="s">
        <v>17</v>
      </c>
      <c r="R14" s="18">
        <f t="shared" si="5"/>
        <v>0</v>
      </c>
      <c r="S14" s="17">
        <v>3</v>
      </c>
      <c r="T14" s="17" t="s">
        <v>18</v>
      </c>
      <c r="U14" s="18">
        <f t="shared" si="6"/>
        <v>0</v>
      </c>
      <c r="V14" s="17">
        <v>2.5</v>
      </c>
      <c r="W14" s="17" t="s">
        <v>19</v>
      </c>
      <c r="X14" s="18">
        <f t="shared" si="7"/>
        <v>2.5</v>
      </c>
      <c r="Y14" s="17">
        <v>2</v>
      </c>
      <c r="Z14" s="17" t="s">
        <v>20</v>
      </c>
      <c r="AA14" s="18">
        <f t="shared" si="8"/>
        <v>0</v>
      </c>
      <c r="AB14" s="17">
        <v>1.5</v>
      </c>
      <c r="AC14" s="17" t="s">
        <v>21</v>
      </c>
      <c r="AD14" s="18">
        <f t="shared" si="9"/>
        <v>0</v>
      </c>
      <c r="AE14" s="17">
        <v>1</v>
      </c>
      <c r="AF14" s="17" t="s">
        <v>22</v>
      </c>
      <c r="AG14" s="18">
        <f t="shared" si="10"/>
        <v>0</v>
      </c>
      <c r="AH14" s="17">
        <v>0</v>
      </c>
      <c r="AI14" s="17" t="s">
        <v>23</v>
      </c>
      <c r="AJ14" s="18">
        <f t="shared" si="11"/>
        <v>0</v>
      </c>
      <c r="AK14" s="18">
        <f t="shared" si="12"/>
        <v>2.5</v>
      </c>
      <c r="AL14" s="19" t="str">
        <f t="shared" si="13"/>
        <v>YETERLİ</v>
      </c>
      <c r="AM14" s="18">
        <f t="shared" si="14"/>
        <v>2.5</v>
      </c>
      <c r="AP14" s="20" t="s">
        <v>24</v>
      </c>
    </row>
    <row r="15" spans="1:51" ht="15.75" x14ac:dyDescent="0.25">
      <c r="A15" s="38" t="s">
        <v>148</v>
      </c>
      <c r="B15" s="64" t="s">
        <v>149</v>
      </c>
      <c r="C15" s="59">
        <v>75</v>
      </c>
      <c r="D15" s="40">
        <f t="shared" si="0"/>
        <v>90</v>
      </c>
      <c r="E15" s="42">
        <v>227.5</v>
      </c>
      <c r="F15" s="111" t="s">
        <v>65</v>
      </c>
      <c r="G15" s="111"/>
      <c r="H15" s="40">
        <v>70</v>
      </c>
      <c r="I15" s="12" t="str">
        <f t="shared" si="15"/>
        <v>YETERLİ</v>
      </c>
      <c r="J15" s="13">
        <f t="shared" si="1"/>
        <v>2.8611111111111112</v>
      </c>
      <c r="K15" s="14"/>
      <c r="L15" s="14" t="s">
        <v>16</v>
      </c>
      <c r="M15" s="15">
        <f t="shared" si="2"/>
        <v>0</v>
      </c>
      <c r="N15" s="16">
        <f t="shared" si="3"/>
        <v>90</v>
      </c>
      <c r="O15" s="16">
        <f t="shared" si="4"/>
        <v>2.8611111111111112</v>
      </c>
      <c r="P15" s="17">
        <v>3.5</v>
      </c>
      <c r="Q15" s="17" t="s">
        <v>17</v>
      </c>
      <c r="R15" s="18">
        <f t="shared" si="5"/>
        <v>0</v>
      </c>
      <c r="S15" s="17">
        <v>3</v>
      </c>
      <c r="T15" s="17" t="s">
        <v>18</v>
      </c>
      <c r="U15" s="18">
        <f t="shared" si="6"/>
        <v>0</v>
      </c>
      <c r="V15" s="17">
        <v>2.5</v>
      </c>
      <c r="W15" s="17" t="s">
        <v>19</v>
      </c>
      <c r="X15" s="18">
        <f t="shared" si="7"/>
        <v>0</v>
      </c>
      <c r="Y15" s="17">
        <v>2</v>
      </c>
      <c r="Z15" s="17" t="s">
        <v>20</v>
      </c>
      <c r="AA15" s="18">
        <f t="shared" si="8"/>
        <v>2</v>
      </c>
      <c r="AB15" s="17">
        <v>1.5</v>
      </c>
      <c r="AC15" s="17" t="s">
        <v>21</v>
      </c>
      <c r="AD15" s="18">
        <f t="shared" si="9"/>
        <v>0</v>
      </c>
      <c r="AE15" s="17">
        <v>1</v>
      </c>
      <c r="AF15" s="17" t="s">
        <v>22</v>
      </c>
      <c r="AG15" s="18">
        <f t="shared" si="10"/>
        <v>0</v>
      </c>
      <c r="AH15" s="17">
        <v>0</v>
      </c>
      <c r="AI15" s="17" t="s">
        <v>23</v>
      </c>
      <c r="AJ15" s="18">
        <f t="shared" si="11"/>
        <v>0</v>
      </c>
      <c r="AK15" s="18">
        <f t="shared" si="12"/>
        <v>2</v>
      </c>
      <c r="AL15" s="19" t="str">
        <f t="shared" si="13"/>
        <v>YETERLİ</v>
      </c>
      <c r="AM15" s="18">
        <f t="shared" si="14"/>
        <v>2.5</v>
      </c>
      <c r="AP15" s="20" t="s">
        <v>24</v>
      </c>
    </row>
    <row r="16" spans="1:51" ht="15.75" x14ac:dyDescent="0.25">
      <c r="A16" s="38"/>
      <c r="B16" s="64"/>
      <c r="C16" s="39"/>
      <c r="D16" s="40" t="str">
        <f t="shared" si="0"/>
        <v xml:space="preserve"> </v>
      </c>
      <c r="E16" s="42"/>
      <c r="F16" s="111"/>
      <c r="G16" s="111"/>
      <c r="H16" s="40" t="s">
        <v>15</v>
      </c>
      <c r="I16" s="12" t="str">
        <f t="shared" si="15"/>
        <v xml:space="preserve"> </v>
      </c>
      <c r="J16" s="13" t="str">
        <f t="shared" si="1"/>
        <v xml:space="preserve"> </v>
      </c>
      <c r="K16" s="14"/>
      <c r="L16" s="14" t="s">
        <v>16</v>
      </c>
      <c r="M16" s="15">
        <f t="shared" si="2"/>
        <v>0</v>
      </c>
      <c r="N16" s="16">
        <f t="shared" si="3"/>
        <v>0</v>
      </c>
      <c r="O16" s="16" t="e">
        <f t="shared" si="4"/>
        <v>#DIV/0!</v>
      </c>
      <c r="P16" s="17">
        <v>3.5</v>
      </c>
      <c r="Q16" s="17" t="s">
        <v>17</v>
      </c>
      <c r="R16" s="18">
        <f t="shared" si="5"/>
        <v>0</v>
      </c>
      <c r="S16" s="17">
        <v>3</v>
      </c>
      <c r="T16" s="17" t="s">
        <v>18</v>
      </c>
      <c r="U16" s="18">
        <f t="shared" si="6"/>
        <v>0</v>
      </c>
      <c r="V16" s="17">
        <v>2.5</v>
      </c>
      <c r="W16" s="17" t="s">
        <v>19</v>
      </c>
      <c r="X16" s="18">
        <f t="shared" si="7"/>
        <v>0</v>
      </c>
      <c r="Y16" s="17">
        <v>2</v>
      </c>
      <c r="Z16" s="17" t="s">
        <v>20</v>
      </c>
      <c r="AA16" s="18">
        <f t="shared" si="8"/>
        <v>0</v>
      </c>
      <c r="AB16" s="17">
        <v>1.5</v>
      </c>
      <c r="AC16" s="17" t="s">
        <v>21</v>
      </c>
      <c r="AD16" s="18">
        <f t="shared" si="9"/>
        <v>0</v>
      </c>
      <c r="AE16" s="17">
        <v>1</v>
      </c>
      <c r="AF16" s="17" t="s">
        <v>22</v>
      </c>
      <c r="AG16" s="18">
        <f t="shared" si="10"/>
        <v>0</v>
      </c>
      <c r="AH16" s="17">
        <v>0</v>
      </c>
      <c r="AI16" s="17" t="s">
        <v>23</v>
      </c>
      <c r="AJ16" s="18">
        <f t="shared" si="11"/>
        <v>0</v>
      </c>
      <c r="AK16" s="18">
        <f t="shared" si="12"/>
        <v>0</v>
      </c>
      <c r="AL16" s="19" t="str">
        <f t="shared" si="13"/>
        <v xml:space="preserve"> </v>
      </c>
      <c r="AM16" s="18">
        <f t="shared" si="14"/>
        <v>2.5</v>
      </c>
      <c r="AP16" s="20" t="s">
        <v>24</v>
      </c>
    </row>
    <row r="17" spans="1:42" ht="15.75" x14ac:dyDescent="0.25">
      <c r="A17" s="38"/>
      <c r="B17" s="64"/>
      <c r="C17" s="39"/>
      <c r="D17" s="40" t="str">
        <f t="shared" si="0"/>
        <v xml:space="preserve"> </v>
      </c>
      <c r="E17" s="42"/>
      <c r="F17" s="111"/>
      <c r="G17" s="111"/>
      <c r="H17" s="40" t="s">
        <v>15</v>
      </c>
      <c r="I17" s="12" t="str">
        <f t="shared" si="15"/>
        <v xml:space="preserve"> </v>
      </c>
      <c r="J17" s="13" t="str">
        <f t="shared" si="1"/>
        <v xml:space="preserve"> </v>
      </c>
      <c r="K17" s="14"/>
      <c r="L17" s="14" t="s">
        <v>16</v>
      </c>
      <c r="M17" s="15">
        <f t="shared" si="2"/>
        <v>0</v>
      </c>
      <c r="N17" s="16">
        <f t="shared" si="3"/>
        <v>0</v>
      </c>
      <c r="O17" s="16" t="e">
        <f t="shared" si="4"/>
        <v>#DIV/0!</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0</v>
      </c>
      <c r="AH17" s="17">
        <v>0</v>
      </c>
      <c r="AI17" s="17" t="s">
        <v>23</v>
      </c>
      <c r="AJ17" s="18">
        <f t="shared" si="11"/>
        <v>0</v>
      </c>
      <c r="AK17" s="18">
        <f t="shared" si="12"/>
        <v>0</v>
      </c>
      <c r="AL17" s="19" t="str">
        <f t="shared" si="13"/>
        <v xml:space="preserve"> </v>
      </c>
      <c r="AM17" s="18">
        <f t="shared" si="14"/>
        <v>2.5</v>
      </c>
      <c r="AP17" s="20" t="s">
        <v>24</v>
      </c>
    </row>
    <row r="18" spans="1:42" ht="15.75" x14ac:dyDescent="0.25">
      <c r="A18" s="38"/>
      <c r="B18" s="64"/>
      <c r="C18" s="39"/>
      <c r="D18" s="40" t="str">
        <f t="shared" si="0"/>
        <v xml:space="preserve"> </v>
      </c>
      <c r="E18" s="42"/>
      <c r="F18" s="111"/>
      <c r="G18" s="111"/>
      <c r="H18" s="40" t="s">
        <v>15</v>
      </c>
      <c r="I18" s="12" t="str">
        <f t="shared" si="15"/>
        <v xml:space="preserve"> </v>
      </c>
      <c r="J18" s="13" t="str">
        <f t="shared" si="1"/>
        <v xml:space="preserve"> </v>
      </c>
      <c r="K18" s="14"/>
      <c r="L18" s="14" t="s">
        <v>16</v>
      </c>
      <c r="M18" s="15">
        <f t="shared" si="2"/>
        <v>0</v>
      </c>
      <c r="N18" s="16">
        <f t="shared" si="3"/>
        <v>0</v>
      </c>
      <c r="O18" s="16" t="e">
        <f t="shared" si="4"/>
        <v>#DIV/0!</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0</v>
      </c>
      <c r="AH18" s="17">
        <v>0</v>
      </c>
      <c r="AI18" s="17" t="s">
        <v>23</v>
      </c>
      <c r="AJ18" s="18">
        <f t="shared" si="11"/>
        <v>0</v>
      </c>
      <c r="AK18" s="18">
        <f t="shared" si="12"/>
        <v>0</v>
      </c>
      <c r="AL18" s="19" t="str">
        <f t="shared" si="13"/>
        <v xml:space="preserve"> </v>
      </c>
      <c r="AM18" s="18">
        <f t="shared" si="14"/>
        <v>2.5</v>
      </c>
      <c r="AP18" s="20" t="s">
        <v>24</v>
      </c>
    </row>
    <row r="19" spans="1:42" ht="15.75" x14ac:dyDescent="0.25">
      <c r="A19" s="38"/>
      <c r="B19" s="64"/>
      <c r="C19" s="39"/>
      <c r="D19" s="40" t="str">
        <f t="shared" si="0"/>
        <v xml:space="preserve"> </v>
      </c>
      <c r="E19" s="42"/>
      <c r="F19" s="111"/>
      <c r="G19" s="111"/>
      <c r="H19" s="40" t="s">
        <v>15</v>
      </c>
      <c r="I19" s="12" t="str">
        <f t="shared" si="15"/>
        <v xml:space="preserve"> </v>
      </c>
      <c r="J19" s="13" t="str">
        <f t="shared" si="1"/>
        <v xml:space="preserve"> </v>
      </c>
      <c r="K19" s="14"/>
      <c r="L19" s="14" t="s">
        <v>16</v>
      </c>
      <c r="M19" s="15">
        <f t="shared" si="2"/>
        <v>0</v>
      </c>
      <c r="N19" s="16">
        <f t="shared" si="3"/>
        <v>0</v>
      </c>
      <c r="O19" s="16" t="e">
        <f t="shared" si="4"/>
        <v>#DIV/0!</v>
      </c>
      <c r="P19" s="17">
        <v>3.5</v>
      </c>
      <c r="Q19" s="17" t="s">
        <v>17</v>
      </c>
      <c r="R19" s="18">
        <f t="shared" si="5"/>
        <v>0</v>
      </c>
      <c r="S19" s="17">
        <v>3</v>
      </c>
      <c r="T19" s="17" t="s">
        <v>18</v>
      </c>
      <c r="U19" s="18">
        <f t="shared" si="6"/>
        <v>0</v>
      </c>
      <c r="V19" s="17">
        <v>2.5</v>
      </c>
      <c r="W19" s="17" t="s">
        <v>19</v>
      </c>
      <c r="X19" s="18">
        <f t="shared" si="7"/>
        <v>0</v>
      </c>
      <c r="Y19" s="17">
        <v>2</v>
      </c>
      <c r="Z19" s="17" t="s">
        <v>20</v>
      </c>
      <c r="AA19" s="18">
        <f t="shared" si="8"/>
        <v>0</v>
      </c>
      <c r="AB19" s="17">
        <v>1.5</v>
      </c>
      <c r="AC19" s="17" t="s">
        <v>21</v>
      </c>
      <c r="AD19" s="18">
        <f t="shared" si="9"/>
        <v>0</v>
      </c>
      <c r="AE19" s="17">
        <v>1</v>
      </c>
      <c r="AF19" s="17" t="s">
        <v>22</v>
      </c>
      <c r="AG19" s="18">
        <f t="shared" si="10"/>
        <v>0</v>
      </c>
      <c r="AH19" s="17">
        <v>0</v>
      </c>
      <c r="AI19" s="17" t="s">
        <v>23</v>
      </c>
      <c r="AJ19" s="18">
        <f t="shared" si="11"/>
        <v>0</v>
      </c>
      <c r="AK19" s="18">
        <f t="shared" si="12"/>
        <v>0</v>
      </c>
      <c r="AL19" s="19" t="str">
        <f t="shared" si="13"/>
        <v xml:space="preserve"> </v>
      </c>
      <c r="AM19" s="18">
        <f t="shared" si="14"/>
        <v>2.5</v>
      </c>
      <c r="AP19" s="20" t="s">
        <v>24</v>
      </c>
    </row>
    <row r="20" spans="1:42" ht="15.75" x14ac:dyDescent="0.25">
      <c r="A20" s="38"/>
      <c r="B20" s="64"/>
      <c r="C20" s="39"/>
      <c r="D20" s="40" t="str">
        <f t="shared" si="0"/>
        <v xml:space="preserve"> </v>
      </c>
      <c r="E20" s="42"/>
      <c r="F20" s="111"/>
      <c r="G20" s="111"/>
      <c r="H20" s="40" t="s">
        <v>15</v>
      </c>
      <c r="I20" s="12" t="str">
        <f t="shared" si="15"/>
        <v xml:space="preserve"> </v>
      </c>
      <c r="J20" s="13" t="str">
        <f t="shared" si="1"/>
        <v xml:space="preserve"> </v>
      </c>
      <c r="K20" s="14"/>
      <c r="L20" s="14" t="s">
        <v>16</v>
      </c>
      <c r="M20" s="15">
        <f t="shared" si="2"/>
        <v>0</v>
      </c>
      <c r="N20" s="16">
        <f t="shared" si="3"/>
        <v>0</v>
      </c>
      <c r="O20" s="16" t="e">
        <f t="shared" si="4"/>
        <v>#DIV/0!</v>
      </c>
      <c r="P20" s="17">
        <v>3.5</v>
      </c>
      <c r="Q20" s="17" t="s">
        <v>17</v>
      </c>
      <c r="R20" s="18">
        <f t="shared" si="5"/>
        <v>0</v>
      </c>
      <c r="S20" s="17">
        <v>3</v>
      </c>
      <c r="T20" s="17" t="s">
        <v>18</v>
      </c>
      <c r="U20" s="18">
        <f t="shared" si="6"/>
        <v>0</v>
      </c>
      <c r="V20" s="17">
        <v>2.5</v>
      </c>
      <c r="W20" s="17" t="s">
        <v>19</v>
      </c>
      <c r="X20" s="18">
        <f t="shared" si="7"/>
        <v>0</v>
      </c>
      <c r="Y20" s="17">
        <v>2</v>
      </c>
      <c r="Z20" s="17" t="s">
        <v>20</v>
      </c>
      <c r="AA20" s="18">
        <f t="shared" si="8"/>
        <v>0</v>
      </c>
      <c r="AB20" s="17">
        <v>1.5</v>
      </c>
      <c r="AC20" s="17" t="s">
        <v>21</v>
      </c>
      <c r="AD20" s="18">
        <f t="shared" si="9"/>
        <v>0</v>
      </c>
      <c r="AE20" s="17">
        <v>1</v>
      </c>
      <c r="AF20" s="17" t="s">
        <v>22</v>
      </c>
      <c r="AG20" s="18">
        <f t="shared" si="10"/>
        <v>0</v>
      </c>
      <c r="AH20" s="17">
        <v>0</v>
      </c>
      <c r="AI20" s="17" t="s">
        <v>23</v>
      </c>
      <c r="AJ20" s="18">
        <f t="shared" si="11"/>
        <v>0</v>
      </c>
      <c r="AK20" s="18">
        <f t="shared" si="12"/>
        <v>0</v>
      </c>
      <c r="AL20" s="19" t="str">
        <f t="shared" si="13"/>
        <v xml:space="preserve"> </v>
      </c>
      <c r="AM20" s="18">
        <f t="shared" si="14"/>
        <v>2.5</v>
      </c>
      <c r="AP20" s="20" t="s">
        <v>24</v>
      </c>
    </row>
    <row r="21" spans="1:42" ht="15.75" x14ac:dyDescent="0.25">
      <c r="A21" s="38"/>
      <c r="B21" s="64"/>
      <c r="C21" s="39"/>
      <c r="D21" s="40" t="str">
        <f t="shared" si="0"/>
        <v xml:space="preserve"> </v>
      </c>
      <c r="E21" s="42"/>
      <c r="F21" s="111"/>
      <c r="G21" s="111"/>
      <c r="H21" s="40" t="s">
        <v>15</v>
      </c>
      <c r="I21" s="12" t="str">
        <f t="shared" si="15"/>
        <v xml:space="preserve"> </v>
      </c>
      <c r="J21" s="13" t="str">
        <f t="shared" si="1"/>
        <v xml:space="preserve"> </v>
      </c>
      <c r="K21" s="14"/>
      <c r="L21" s="14" t="s">
        <v>16</v>
      </c>
      <c r="M21" s="15">
        <f t="shared" si="2"/>
        <v>0</v>
      </c>
      <c r="N21" s="16">
        <f t="shared" si="3"/>
        <v>0</v>
      </c>
      <c r="O21" s="16" t="e">
        <f t="shared" si="4"/>
        <v>#DIV/0!</v>
      </c>
      <c r="P21" s="17">
        <v>3.5</v>
      </c>
      <c r="Q21" s="17" t="s">
        <v>17</v>
      </c>
      <c r="R21" s="18">
        <f t="shared" si="5"/>
        <v>0</v>
      </c>
      <c r="S21" s="17">
        <v>3</v>
      </c>
      <c r="T21" s="17" t="s">
        <v>18</v>
      </c>
      <c r="U21" s="18">
        <f t="shared" si="6"/>
        <v>0</v>
      </c>
      <c r="V21" s="17">
        <v>2.5</v>
      </c>
      <c r="W21" s="17" t="s">
        <v>19</v>
      </c>
      <c r="X21" s="18">
        <f t="shared" si="7"/>
        <v>0</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0</v>
      </c>
      <c r="AL21" s="19" t="str">
        <f t="shared" si="13"/>
        <v xml:space="preserve"> </v>
      </c>
      <c r="AM21" s="18">
        <f t="shared" si="14"/>
        <v>2.5</v>
      </c>
      <c r="AP21" s="20" t="s">
        <v>24</v>
      </c>
    </row>
    <row r="22" spans="1:42" ht="15.75" x14ac:dyDescent="0.25">
      <c r="A22" s="46"/>
      <c r="B22" s="65"/>
      <c r="C22" s="48">
        <v>70</v>
      </c>
      <c r="D22" s="49" t="str">
        <f t="shared" si="0"/>
        <v xml:space="preserve"> </v>
      </c>
      <c r="E22" s="50">
        <v>160</v>
      </c>
      <c r="F22" s="129"/>
      <c r="G22" s="129"/>
      <c r="H22" s="49" t="s">
        <v>15</v>
      </c>
      <c r="I22" s="51" t="s">
        <v>60</v>
      </c>
      <c r="J22" s="52">
        <f t="shared" si="1"/>
        <v>2.2857142857142856</v>
      </c>
      <c r="K22" s="14"/>
      <c r="L22" s="14" t="s">
        <v>16</v>
      </c>
      <c r="M22" s="15">
        <f t="shared" si="2"/>
        <v>0</v>
      </c>
      <c r="N22" s="16">
        <f t="shared" si="3"/>
        <v>70</v>
      </c>
      <c r="O22" s="16">
        <f t="shared" si="4"/>
        <v>2.2857142857142856</v>
      </c>
      <c r="P22" s="17">
        <v>3.5</v>
      </c>
      <c r="Q22" s="17" t="s">
        <v>17</v>
      </c>
      <c r="R22" s="18">
        <f t="shared" si="5"/>
        <v>0</v>
      </c>
      <c r="S22" s="17">
        <v>3</v>
      </c>
      <c r="T22" s="17" t="s">
        <v>18</v>
      </c>
      <c r="U22" s="18">
        <f t="shared" si="6"/>
        <v>0</v>
      </c>
      <c r="V22" s="17">
        <v>2.5</v>
      </c>
      <c r="W22" s="17" t="s">
        <v>19</v>
      </c>
      <c r="X22" s="18">
        <f t="shared" si="7"/>
        <v>0</v>
      </c>
      <c r="Y22" s="17">
        <v>2</v>
      </c>
      <c r="Z22" s="17" t="s">
        <v>20</v>
      </c>
      <c r="AA22" s="18">
        <f t="shared" si="8"/>
        <v>0</v>
      </c>
      <c r="AB22" s="17">
        <v>1.5</v>
      </c>
      <c r="AC22" s="17" t="s">
        <v>21</v>
      </c>
      <c r="AD22" s="18">
        <f t="shared" si="9"/>
        <v>0</v>
      </c>
      <c r="AE22" s="17">
        <v>1</v>
      </c>
      <c r="AF22" s="17" t="s">
        <v>22</v>
      </c>
      <c r="AG22" s="18">
        <f t="shared" si="10"/>
        <v>0</v>
      </c>
      <c r="AH22" s="17">
        <v>0</v>
      </c>
      <c r="AI22" s="17" t="s">
        <v>23</v>
      </c>
      <c r="AJ22" s="18">
        <f t="shared" si="11"/>
        <v>0</v>
      </c>
      <c r="AK22" s="18">
        <f t="shared" si="12"/>
        <v>0</v>
      </c>
      <c r="AL22" s="19" t="str">
        <f t="shared" si="13"/>
        <v xml:space="preserve"> </v>
      </c>
      <c r="AM22" s="18">
        <f t="shared" si="14"/>
        <v>2.5</v>
      </c>
      <c r="AP22" s="20" t="s">
        <v>24</v>
      </c>
    </row>
    <row r="23" spans="1:42" ht="15.75" x14ac:dyDescent="0.25">
      <c r="A23" s="38"/>
      <c r="B23" s="64"/>
      <c r="C23" s="39"/>
      <c r="D23" s="40" t="str">
        <f t="shared" si="0"/>
        <v xml:space="preserve"> </v>
      </c>
      <c r="E23" s="42"/>
      <c r="F23" s="111"/>
      <c r="G23" s="111"/>
      <c r="H23" s="40" t="s">
        <v>15</v>
      </c>
      <c r="I23" s="12"/>
      <c r="J23" s="13" t="str">
        <f t="shared" si="1"/>
        <v xml:space="preserve"> </v>
      </c>
      <c r="K23" s="14"/>
      <c r="L23" s="14" t="s">
        <v>16</v>
      </c>
      <c r="M23" s="15">
        <f t="shared" si="2"/>
        <v>0</v>
      </c>
      <c r="N23" s="16">
        <f t="shared" si="3"/>
        <v>0</v>
      </c>
      <c r="O23" s="16" t="e">
        <f t="shared" si="4"/>
        <v>#DIV/0!</v>
      </c>
      <c r="P23" s="17">
        <v>3.5</v>
      </c>
      <c r="Q23" s="17" t="s">
        <v>17</v>
      </c>
      <c r="R23" s="18">
        <f t="shared" si="5"/>
        <v>0</v>
      </c>
      <c r="S23" s="17">
        <v>3</v>
      </c>
      <c r="T23" s="17" t="s">
        <v>18</v>
      </c>
      <c r="U23" s="18">
        <f t="shared" si="6"/>
        <v>0</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0</v>
      </c>
      <c r="AL23" s="19" t="str">
        <f t="shared" si="13"/>
        <v xml:space="preserve"> </v>
      </c>
      <c r="AM23" s="18">
        <f t="shared" si="14"/>
        <v>2.5</v>
      </c>
      <c r="AP23" s="20" t="s">
        <v>24</v>
      </c>
    </row>
    <row r="24" spans="1:42" ht="15.75" x14ac:dyDescent="0.25">
      <c r="A24" s="38" t="s">
        <v>15</v>
      </c>
      <c r="B24" s="64" t="s">
        <v>15</v>
      </c>
      <c r="C24" s="39"/>
      <c r="D24" s="40" t="str">
        <f t="shared" si="0"/>
        <v xml:space="preserve"> </v>
      </c>
      <c r="E24" s="42"/>
      <c r="F24" s="111"/>
      <c r="G24" s="111"/>
      <c r="H24" s="40" t="s">
        <v>15</v>
      </c>
      <c r="I24" s="12" t="str">
        <f t="shared" si="15"/>
        <v xml:space="preserve"> </v>
      </c>
      <c r="J24" s="13" t="str">
        <f t="shared" si="1"/>
        <v xml:space="preserve"> </v>
      </c>
      <c r="K24" s="14"/>
      <c r="L24" s="14" t="s">
        <v>16</v>
      </c>
      <c r="M24" s="15">
        <f t="shared" si="2"/>
        <v>0</v>
      </c>
      <c r="N24" s="16">
        <f t="shared" si="3"/>
        <v>0</v>
      </c>
      <c r="O24" s="16" t="e">
        <f t="shared" si="4"/>
        <v>#DIV/0!</v>
      </c>
      <c r="P24" s="17">
        <v>3.5</v>
      </c>
      <c r="Q24" s="17" t="s">
        <v>17</v>
      </c>
      <c r="R24" s="18">
        <f t="shared" si="5"/>
        <v>0</v>
      </c>
      <c r="S24" s="17">
        <v>3</v>
      </c>
      <c r="T24" s="17" t="s">
        <v>18</v>
      </c>
      <c r="U24" s="18">
        <f t="shared" si="6"/>
        <v>0</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0</v>
      </c>
      <c r="AL24" s="19" t="str">
        <f t="shared" si="13"/>
        <v xml:space="preserve"> </v>
      </c>
      <c r="AM24" s="18">
        <f t="shared" si="14"/>
        <v>2.5</v>
      </c>
      <c r="AP24" s="20" t="s">
        <v>24</v>
      </c>
    </row>
    <row r="25" spans="1:42" ht="15.75" x14ac:dyDescent="0.25">
      <c r="A25" s="38" t="s">
        <v>15</v>
      </c>
      <c r="B25" s="64" t="s">
        <v>15</v>
      </c>
      <c r="C25" s="39"/>
      <c r="D25" s="40" t="str">
        <f t="shared" si="0"/>
        <v xml:space="preserve"> </v>
      </c>
      <c r="E25" s="42"/>
      <c r="F25" s="111"/>
      <c r="G25" s="111"/>
      <c r="H25" s="40" t="s">
        <v>15</v>
      </c>
      <c r="I25" s="12" t="str">
        <f t="shared" si="15"/>
        <v xml:space="preserve"> </v>
      </c>
      <c r="J25" s="13" t="str">
        <f t="shared" si="1"/>
        <v xml:space="preserve"> </v>
      </c>
      <c r="K25" s="14"/>
      <c r="L25" s="14" t="s">
        <v>16</v>
      </c>
      <c r="M25" s="15">
        <f t="shared" si="2"/>
        <v>0</v>
      </c>
      <c r="N25" s="16">
        <v>15</v>
      </c>
      <c r="O25" s="16">
        <f t="shared" si="4"/>
        <v>0</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0</v>
      </c>
      <c r="AL25" s="19" t="str">
        <f t="shared" si="13"/>
        <v xml:space="preserve"> </v>
      </c>
      <c r="AM25" s="18">
        <f t="shared" si="14"/>
        <v>2.5</v>
      </c>
      <c r="AP25" s="20" t="s">
        <v>24</v>
      </c>
    </row>
    <row r="26" spans="1:42" ht="15.75" x14ac:dyDescent="0.25">
      <c r="A26" s="38" t="s">
        <v>15</v>
      </c>
      <c r="B26" s="64" t="s">
        <v>15</v>
      </c>
      <c r="C26" s="39"/>
      <c r="D26" s="40" t="str">
        <f t="shared" si="0"/>
        <v xml:space="preserve"> </v>
      </c>
      <c r="E26" s="42"/>
      <c r="F26" s="107"/>
      <c r="G26" s="107"/>
      <c r="H26" s="40" t="s">
        <v>15</v>
      </c>
      <c r="I26" s="12" t="str">
        <f t="shared" si="15"/>
        <v xml:space="preserve"> </v>
      </c>
      <c r="J26" s="13" t="str">
        <f t="shared" si="1"/>
        <v xml:space="preserve"> </v>
      </c>
      <c r="K26" s="14"/>
      <c r="L26" s="14" t="s">
        <v>16</v>
      </c>
      <c r="M26" s="15">
        <f t="shared" si="2"/>
        <v>0</v>
      </c>
      <c r="N26" s="16">
        <f t="shared" si="3"/>
        <v>0</v>
      </c>
      <c r="O26" s="16" t="e">
        <f t="shared" si="4"/>
        <v>#DIV/0!</v>
      </c>
      <c r="P26" s="17">
        <v>3.5</v>
      </c>
      <c r="Q26" s="17" t="s">
        <v>17</v>
      </c>
      <c r="R26" s="18">
        <f t="shared" si="5"/>
        <v>0</v>
      </c>
      <c r="S26" s="17">
        <v>3</v>
      </c>
      <c r="T26" s="17" t="s">
        <v>18</v>
      </c>
      <c r="U26" s="18">
        <f t="shared" si="6"/>
        <v>0</v>
      </c>
      <c r="V26" s="17">
        <v>2.5</v>
      </c>
      <c r="W26" s="17" t="s">
        <v>19</v>
      </c>
      <c r="X26" s="18">
        <f t="shared" si="7"/>
        <v>0</v>
      </c>
      <c r="Y26" s="17">
        <v>2</v>
      </c>
      <c r="Z26" s="17" t="s">
        <v>20</v>
      </c>
      <c r="AA26" s="18">
        <f t="shared" si="8"/>
        <v>0</v>
      </c>
      <c r="AB26" s="17">
        <v>1.5</v>
      </c>
      <c r="AC26" s="17" t="s">
        <v>21</v>
      </c>
      <c r="AD26" s="18">
        <f t="shared" si="9"/>
        <v>0</v>
      </c>
      <c r="AE26" s="17">
        <v>1</v>
      </c>
      <c r="AF26" s="17" t="s">
        <v>22</v>
      </c>
      <c r="AG26" s="18">
        <f t="shared" si="10"/>
        <v>0</v>
      </c>
      <c r="AH26" s="17">
        <v>0</v>
      </c>
      <c r="AI26" s="17" t="s">
        <v>23</v>
      </c>
      <c r="AJ26" s="18">
        <f t="shared" si="11"/>
        <v>0</v>
      </c>
      <c r="AK26" s="18">
        <f t="shared" si="12"/>
        <v>0</v>
      </c>
      <c r="AL26" s="19" t="str">
        <f t="shared" si="13"/>
        <v xml:space="preserve"> </v>
      </c>
      <c r="AM26" s="18">
        <f t="shared" si="14"/>
        <v>2.5</v>
      </c>
      <c r="AP26" s="20" t="s">
        <v>24</v>
      </c>
    </row>
    <row r="27" spans="1:42" ht="15.75" x14ac:dyDescent="0.25">
      <c r="A27" s="8" t="s">
        <v>15</v>
      </c>
      <c r="B27" s="45" t="s">
        <v>15</v>
      </c>
      <c r="C27" s="10"/>
      <c r="D27" s="11" t="str">
        <f t="shared" si="0"/>
        <v xml:space="preserve"> </v>
      </c>
      <c r="E27" s="35"/>
      <c r="F27" s="107"/>
      <c r="G27" s="107"/>
      <c r="H27" s="40" t="s">
        <v>15</v>
      </c>
      <c r="I27" s="12" t="str">
        <f t="shared" si="15"/>
        <v xml:space="preserve"> </v>
      </c>
      <c r="J27" s="13" t="str">
        <f t="shared" si="1"/>
        <v xml:space="preserve"> </v>
      </c>
      <c r="K27" s="14"/>
      <c r="L27" s="14" t="s">
        <v>16</v>
      </c>
      <c r="M27" s="15">
        <f t="shared" si="2"/>
        <v>0</v>
      </c>
      <c r="N27" s="16">
        <f t="shared" si="3"/>
        <v>0</v>
      </c>
      <c r="O27" s="16" t="e">
        <f t="shared" si="4"/>
        <v>#DIV/0!</v>
      </c>
      <c r="P27" s="17">
        <v>3.5</v>
      </c>
      <c r="Q27" s="17" t="s">
        <v>17</v>
      </c>
      <c r="R27" s="18">
        <f t="shared" si="5"/>
        <v>0</v>
      </c>
      <c r="S27" s="17">
        <v>3</v>
      </c>
      <c r="T27" s="17" t="s">
        <v>18</v>
      </c>
      <c r="U27" s="18">
        <f t="shared" si="6"/>
        <v>0</v>
      </c>
      <c r="V27" s="17">
        <v>2.5</v>
      </c>
      <c r="W27" s="17" t="s">
        <v>19</v>
      </c>
      <c r="X27" s="18">
        <f t="shared" si="7"/>
        <v>0</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0</v>
      </c>
      <c r="AL27" s="19" t="str">
        <f t="shared" si="13"/>
        <v xml:space="preserve"> </v>
      </c>
      <c r="AM27" s="18">
        <f t="shared" si="14"/>
        <v>2.5</v>
      </c>
      <c r="AP27" s="20" t="s">
        <v>24</v>
      </c>
    </row>
    <row r="28" spans="1:42" ht="15.75" x14ac:dyDescent="0.25">
      <c r="A28" s="8" t="s">
        <v>15</v>
      </c>
      <c r="B28" s="45" t="s">
        <v>15</v>
      </c>
      <c r="C28" s="10"/>
      <c r="D28" s="11" t="str">
        <f t="shared" si="0"/>
        <v xml:space="preserve"> </v>
      </c>
      <c r="E28" s="35"/>
      <c r="F28" s="107"/>
      <c r="G28" s="107"/>
      <c r="H28" s="11" t="s">
        <v>15</v>
      </c>
      <c r="I28" s="12" t="str">
        <f t="shared" si="15"/>
        <v xml:space="preserve"> </v>
      </c>
      <c r="J28" s="13" t="str">
        <f t="shared" si="1"/>
        <v xml:space="preserve"> </v>
      </c>
      <c r="K28" s="14"/>
      <c r="L28" s="14" t="s">
        <v>16</v>
      </c>
      <c r="M28" s="15">
        <f t="shared" si="2"/>
        <v>0</v>
      </c>
      <c r="N28" s="16">
        <f t="shared" si="3"/>
        <v>0</v>
      </c>
      <c r="O28" s="16" t="e">
        <f t="shared" si="4"/>
        <v>#DIV/0!</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0</v>
      </c>
      <c r="AL28" s="19" t="str">
        <f t="shared" si="13"/>
        <v xml:space="preserve"> </v>
      </c>
      <c r="AM28" s="18">
        <f t="shared" si="14"/>
        <v>2.5</v>
      </c>
      <c r="AP28" s="20" t="s">
        <v>24</v>
      </c>
    </row>
    <row r="29" spans="1:42" ht="15.75" x14ac:dyDescent="0.25">
      <c r="A29" s="8" t="s">
        <v>15</v>
      </c>
      <c r="B29" s="45" t="s">
        <v>15</v>
      </c>
      <c r="C29" s="10"/>
      <c r="D29" s="11" t="str">
        <f t="shared" si="0"/>
        <v xml:space="preserve"> </v>
      </c>
      <c r="E29" s="35"/>
      <c r="F29" s="107"/>
      <c r="G29" s="107"/>
      <c r="H29" s="11"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8" t="s">
        <v>15</v>
      </c>
      <c r="B30" s="9" t="s">
        <v>15</v>
      </c>
      <c r="C30" s="10"/>
      <c r="D30" s="11" t="str">
        <f t="shared" si="0"/>
        <v xml:space="preserve"> </v>
      </c>
      <c r="E30" s="35"/>
      <c r="F30" s="107"/>
      <c r="G30" s="107"/>
      <c r="H30" s="11"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8" t="s">
        <v>15</v>
      </c>
      <c r="B31" s="9" t="s">
        <v>15</v>
      </c>
      <c r="C31" s="10"/>
      <c r="D31" s="11" t="str">
        <f t="shared" si="0"/>
        <v xml:space="preserve"> </v>
      </c>
      <c r="E31" s="35"/>
      <c r="F31" s="107"/>
      <c r="G31" s="107"/>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5.75" x14ac:dyDescent="0.25">
      <c r="A32" s="8" t="s">
        <v>15</v>
      </c>
      <c r="B32" s="9" t="s">
        <v>15</v>
      </c>
      <c r="C32" s="10"/>
      <c r="D32" s="11" t="str">
        <f t="shared" si="0"/>
        <v xml:space="preserve"> </v>
      </c>
      <c r="E32" s="35"/>
      <c r="F32" s="107"/>
      <c r="G32" s="107"/>
      <c r="H32" s="11"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42" ht="16.5" thickBot="1" x14ac:dyDescent="0.3">
      <c r="A33" s="8" t="s">
        <v>15</v>
      </c>
      <c r="B33" s="9" t="s">
        <v>15</v>
      </c>
      <c r="C33" s="10"/>
      <c r="D33" s="11" t="str">
        <f t="shared" si="0"/>
        <v xml:space="preserve"> </v>
      </c>
      <c r="E33" s="36"/>
      <c r="F33" s="105"/>
      <c r="G33" s="106"/>
      <c r="H33" s="37" t="s">
        <v>15</v>
      </c>
      <c r="I33" s="12" t="str">
        <f t="shared" si="15"/>
        <v xml:space="preserve"> </v>
      </c>
      <c r="J33" s="13" t="str">
        <f t="shared" si="1"/>
        <v xml:space="preserve"> </v>
      </c>
      <c r="K33" s="14"/>
      <c r="L33" s="14" t="s">
        <v>16</v>
      </c>
      <c r="M33" s="15">
        <f t="shared" si="2"/>
        <v>0</v>
      </c>
      <c r="N33" s="16">
        <f t="shared" si="3"/>
        <v>0</v>
      </c>
      <c r="O33" s="16" t="e">
        <f t="shared" si="4"/>
        <v>#DIV/0!</v>
      </c>
      <c r="P33" s="17">
        <v>3.5</v>
      </c>
      <c r="Q33" s="17" t="s">
        <v>17</v>
      </c>
      <c r="R33" s="18">
        <f t="shared" si="5"/>
        <v>0</v>
      </c>
      <c r="S33" s="17">
        <v>3</v>
      </c>
      <c r="T33" s="17" t="s">
        <v>18</v>
      </c>
      <c r="U33" s="18">
        <f t="shared" si="6"/>
        <v>0</v>
      </c>
      <c r="V33" s="17">
        <v>2.5</v>
      </c>
      <c r="W33" s="17" t="s">
        <v>19</v>
      </c>
      <c r="X33" s="18">
        <f t="shared" si="7"/>
        <v>0</v>
      </c>
      <c r="Y33" s="17">
        <v>2</v>
      </c>
      <c r="Z33" s="17" t="s">
        <v>20</v>
      </c>
      <c r="AA33" s="18">
        <f t="shared" si="8"/>
        <v>0</v>
      </c>
      <c r="AB33" s="17">
        <v>1.5</v>
      </c>
      <c r="AC33" s="17" t="s">
        <v>21</v>
      </c>
      <c r="AD33" s="18">
        <f t="shared" si="9"/>
        <v>0</v>
      </c>
      <c r="AE33" s="17">
        <v>1</v>
      </c>
      <c r="AF33" s="17" t="s">
        <v>22</v>
      </c>
      <c r="AG33" s="18">
        <f t="shared" si="10"/>
        <v>0</v>
      </c>
      <c r="AH33" s="17">
        <v>0</v>
      </c>
      <c r="AI33" s="17" t="s">
        <v>23</v>
      </c>
      <c r="AJ33" s="18">
        <f t="shared" si="11"/>
        <v>0</v>
      </c>
      <c r="AK33" s="18">
        <f t="shared" si="12"/>
        <v>0</v>
      </c>
      <c r="AL33" s="19" t="str">
        <f t="shared" si="13"/>
        <v xml:space="preserve"> </v>
      </c>
      <c r="AM33" s="18">
        <f t="shared" si="14"/>
        <v>2.5</v>
      </c>
      <c r="AP33" s="20" t="s">
        <v>24</v>
      </c>
    </row>
    <row r="34" spans="1:42" x14ac:dyDescent="0.25">
      <c r="A34" s="108" t="s">
        <v>25</v>
      </c>
      <c r="B34" s="109"/>
      <c r="C34" s="22"/>
      <c r="D34" s="109" t="s">
        <v>25</v>
      </c>
      <c r="E34" s="101"/>
      <c r="F34" s="101"/>
      <c r="G34" s="23"/>
      <c r="H34" s="101" t="s">
        <v>25</v>
      </c>
      <c r="I34" s="109"/>
      <c r="J34" s="110"/>
    </row>
    <row r="35" spans="1:42" x14ac:dyDescent="0.25">
      <c r="A35" s="91" t="s">
        <v>90</v>
      </c>
      <c r="B35" s="91"/>
      <c r="C35" s="61"/>
      <c r="D35" s="92" t="s">
        <v>29</v>
      </c>
      <c r="E35" s="92"/>
      <c r="F35" s="92"/>
      <c r="G35" s="25"/>
      <c r="H35" s="92" t="s">
        <v>65</v>
      </c>
      <c r="I35" s="92"/>
      <c r="J35" s="93"/>
    </row>
    <row r="36" spans="1:42" x14ac:dyDescent="0.25">
      <c r="A36" s="26"/>
      <c r="B36" s="61"/>
      <c r="C36" s="61"/>
      <c r="D36" s="27"/>
      <c r="E36" s="27"/>
      <c r="F36" s="27"/>
      <c r="G36" s="61"/>
      <c r="H36" s="61"/>
      <c r="I36" s="61"/>
      <c r="J36" s="62"/>
    </row>
    <row r="37" spans="1:42" x14ac:dyDescent="0.25">
      <c r="A37" s="26"/>
      <c r="B37" s="61"/>
      <c r="C37" s="61"/>
      <c r="D37" s="27"/>
      <c r="E37" s="27"/>
      <c r="F37" s="27"/>
      <c r="G37" s="61"/>
      <c r="H37" s="61"/>
      <c r="I37" s="61"/>
      <c r="J37" s="62"/>
    </row>
    <row r="38" spans="1:42" x14ac:dyDescent="0.25">
      <c r="A38" s="26"/>
      <c r="B38" s="61"/>
      <c r="C38" s="61"/>
      <c r="D38" s="27"/>
      <c r="E38" s="27"/>
      <c r="F38" s="27"/>
      <c r="G38" s="61"/>
      <c r="H38" s="61"/>
      <c r="I38" s="61"/>
      <c r="J38" s="62"/>
    </row>
    <row r="39" spans="1:42" x14ac:dyDescent="0.25">
      <c r="A39" s="100"/>
      <c r="B39" s="100"/>
      <c r="C39" s="61"/>
      <c r="D39" s="101" t="s">
        <v>26</v>
      </c>
      <c r="E39" s="101"/>
      <c r="F39" s="101"/>
      <c r="G39" s="61"/>
      <c r="H39" s="102"/>
      <c r="I39" s="102"/>
      <c r="J39" s="103"/>
    </row>
    <row r="40" spans="1:42" x14ac:dyDescent="0.25">
      <c r="A40" s="100"/>
      <c r="B40" s="100"/>
      <c r="C40" s="61"/>
      <c r="D40" s="92" t="s">
        <v>124</v>
      </c>
      <c r="E40" s="92"/>
      <c r="F40" s="92"/>
      <c r="G40" s="61"/>
      <c r="H40" s="100"/>
      <c r="I40" s="100"/>
      <c r="J40" s="104"/>
    </row>
    <row r="41" spans="1:42" x14ac:dyDescent="0.25">
      <c r="A41" s="60"/>
      <c r="B41" s="60"/>
      <c r="C41" s="25"/>
      <c r="D41" s="60"/>
      <c r="E41" s="60"/>
      <c r="F41" s="60"/>
      <c r="G41" s="25"/>
      <c r="H41" s="60"/>
      <c r="I41" s="60"/>
      <c r="J41" s="63"/>
    </row>
    <row r="42" spans="1:42" x14ac:dyDescent="0.25">
      <c r="A42" s="60"/>
      <c r="B42" s="60"/>
      <c r="C42" s="25"/>
      <c r="D42" s="60"/>
      <c r="E42" s="60"/>
      <c r="F42" s="60"/>
      <c r="G42" s="25"/>
      <c r="H42" s="60"/>
      <c r="I42" s="60"/>
      <c r="J42" s="63"/>
    </row>
    <row r="43" spans="1:42" x14ac:dyDescent="0.25">
      <c r="A43" s="60"/>
      <c r="B43" s="60"/>
      <c r="C43" s="25"/>
      <c r="D43" s="60"/>
      <c r="E43" s="60"/>
      <c r="F43" s="60"/>
      <c r="G43" s="25"/>
      <c r="H43" s="60"/>
      <c r="I43" s="60"/>
      <c r="J43" s="63"/>
    </row>
    <row r="44" spans="1:42" ht="26.25" customHeight="1" x14ac:dyDescent="0.25">
      <c r="A44" s="94" t="s">
        <v>27</v>
      </c>
      <c r="B44" s="95"/>
      <c r="C44" s="95"/>
      <c r="D44" s="95"/>
      <c r="E44" s="95"/>
      <c r="F44" s="95"/>
      <c r="G44" s="95"/>
      <c r="H44" s="95"/>
      <c r="I44" s="95"/>
      <c r="J44" s="96"/>
    </row>
    <row r="45" spans="1:42" ht="70.5" customHeight="1" thickBot="1" x14ac:dyDescent="0.3">
      <c r="A45" s="97" t="s">
        <v>28</v>
      </c>
      <c r="B45" s="98"/>
      <c r="C45" s="98"/>
      <c r="D45" s="98"/>
      <c r="E45" s="98"/>
      <c r="F45" s="98"/>
      <c r="G45" s="98"/>
      <c r="H45" s="98"/>
      <c r="I45" s="98"/>
      <c r="J45" s="99"/>
    </row>
    <row r="52" ht="15" customHeight="1" x14ac:dyDescent="0.25"/>
    <row r="53" ht="75" customHeight="1" x14ac:dyDescent="0.25"/>
  </sheetData>
  <mergeCells count="47">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45:J45"/>
    <mergeCell ref="A39:B39"/>
    <mergeCell ref="D39:F39"/>
    <mergeCell ref="F26:G26"/>
    <mergeCell ref="F27:G27"/>
    <mergeCell ref="F28:G28"/>
    <mergeCell ref="F29:G29"/>
    <mergeCell ref="F30:G30"/>
    <mergeCell ref="F31:G31"/>
    <mergeCell ref="F32:G32"/>
    <mergeCell ref="F33:G33"/>
    <mergeCell ref="A34:B34"/>
    <mergeCell ref="D34:F34"/>
    <mergeCell ref="H34:J34"/>
    <mergeCell ref="A35:B35"/>
    <mergeCell ref="D35:F35"/>
    <mergeCell ref="A44:J44"/>
    <mergeCell ref="H35:J35"/>
    <mergeCell ref="H39:J39"/>
    <mergeCell ref="A40:B40"/>
    <mergeCell ref="D40:F40"/>
    <mergeCell ref="H40:J4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5"/>
  <sheetViews>
    <sheetView workbookViewId="0">
      <selection activeCell="H15" sqref="H15"/>
    </sheetView>
  </sheetViews>
  <sheetFormatPr defaultRowHeight="15" x14ac:dyDescent="0.25"/>
  <cols>
    <col min="1" max="1" width="13.42578125" customWidth="1"/>
    <col min="2" max="2" width="22.570312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33.85546875" bestFit="1"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137</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150</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79" t="s">
        <v>153</v>
      </c>
      <c r="B10" s="87" t="s">
        <v>152</v>
      </c>
      <c r="C10" s="88">
        <v>82</v>
      </c>
      <c r="D10" s="82">
        <f t="shared" ref="D10:D33" si="0">IF(H10=" "," ",N10)</f>
        <v>97</v>
      </c>
      <c r="E10" s="89">
        <v>232</v>
      </c>
      <c r="F10" s="134" t="s">
        <v>91</v>
      </c>
      <c r="G10" s="135"/>
      <c r="H10" s="90">
        <v>50</v>
      </c>
      <c r="I10" s="86" t="s">
        <v>260</v>
      </c>
      <c r="J10" s="85">
        <f>IF(C10=0," ",IF(H10=0," ",O10))</f>
        <v>2.5463917525773194</v>
      </c>
      <c r="K10" s="14"/>
      <c r="L10" s="14" t="s">
        <v>16</v>
      </c>
      <c r="M10" s="15">
        <f>IF(H10&lt;90,0,IF(H10&lt;=100,4,0))</f>
        <v>0</v>
      </c>
      <c r="N10" s="16">
        <f>IF(H10=" ",C10,(C10+15))</f>
        <v>97</v>
      </c>
      <c r="O10" s="16">
        <f>IF(H10="BAŞARILI",(E10/N10),IF(H10&gt;0,(((AK10*15)+E10)/N10),E10))</f>
        <v>2.5463917525773194</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1</v>
      </c>
      <c r="AH10" s="17">
        <v>0</v>
      </c>
      <c r="AI10" s="17" t="s">
        <v>23</v>
      </c>
      <c r="AJ10" s="18">
        <f>IF(H10&lt;0,0,IF(H10&lt;=49,0,0))</f>
        <v>0</v>
      </c>
      <c r="AK10" s="18">
        <f>SUM(R10,U10,X10,AA10,AD10,AG10,AJ10,M10)</f>
        <v>1</v>
      </c>
      <c r="AL10" s="19" t="str">
        <f>IF(H10=" "," ",IF(AK10&lt;2,"GİREMEZ(AKTS)",IF(N10&lt;89,"GİREMEZ(AKTS)",IF(O10&gt;=AM10,"YETERLİ","GİREMEZ(ORTALAMA)"))))</f>
        <v>GİREMEZ(AKTS)</v>
      </c>
      <c r="AM10" s="18">
        <f>IF(LEFT(A10,1)="0",2,2.5)</f>
        <v>2.5</v>
      </c>
      <c r="AN10" s="18"/>
      <c r="AO10" s="20"/>
      <c r="AP10" s="20" t="s">
        <v>24</v>
      </c>
      <c r="AQ10" s="20"/>
      <c r="AR10" s="21"/>
      <c r="AS10" s="21"/>
      <c r="AT10" s="21"/>
      <c r="AU10" s="21"/>
      <c r="AV10" s="21"/>
      <c r="AW10" s="21"/>
      <c r="AX10" s="21"/>
      <c r="AY10" s="1"/>
    </row>
    <row r="11" spans="1:51" ht="15.75" x14ac:dyDescent="0.25">
      <c r="A11" s="38" t="s">
        <v>155</v>
      </c>
      <c r="B11" s="64" t="s">
        <v>154</v>
      </c>
      <c r="C11" s="59">
        <v>75</v>
      </c>
      <c r="D11" s="40">
        <f t="shared" si="0"/>
        <v>90</v>
      </c>
      <c r="E11" s="42">
        <v>231.5</v>
      </c>
      <c r="F11" s="130" t="s">
        <v>91</v>
      </c>
      <c r="G11" s="131"/>
      <c r="H11" s="40">
        <v>85</v>
      </c>
      <c r="I11" s="12" t="str">
        <f t="shared" ref="I11:I33" si="1">IF(C11=0," ",IF(H11=0," ",IF(H11="GR",AP11,AL11)))</f>
        <v>YETERLİ</v>
      </c>
      <c r="J11" s="13">
        <f t="shared" ref="J11:J33" si="2">IF(C11=0," ",IF(H11=0," ",O11))</f>
        <v>3.1555555555555554</v>
      </c>
      <c r="K11" s="14"/>
      <c r="L11" s="14" t="s">
        <v>16</v>
      </c>
      <c r="M11" s="15">
        <f t="shared" ref="M11:M33" si="3">IF(H11&lt;90,0,IF(H11&lt;=100,4,0))</f>
        <v>0</v>
      </c>
      <c r="N11" s="16">
        <f t="shared" ref="N11:N33" si="4">IF(H11=" ",C11,(C11+15))</f>
        <v>90</v>
      </c>
      <c r="O11" s="16">
        <f t="shared" ref="O11:O33" si="5">IF(H11="BAŞARILI",(E11/N11),IF(H11&gt;0,(((AK11*15)+E11)/N11),E11))</f>
        <v>3.1555555555555554</v>
      </c>
      <c r="P11" s="17">
        <v>3.5</v>
      </c>
      <c r="Q11" s="17" t="s">
        <v>17</v>
      </c>
      <c r="R11" s="18">
        <f t="shared" ref="R11:R33" si="6">IF(H11&lt;85,0,IF(H11&lt;=89,3.5,0))</f>
        <v>3.5</v>
      </c>
      <c r="S11" s="17">
        <v>3</v>
      </c>
      <c r="T11" s="17" t="s">
        <v>18</v>
      </c>
      <c r="U11" s="18">
        <f t="shared" ref="U11:U33" si="7">IF(H11&lt;80,0,IF(H11&lt;=84,3,0))</f>
        <v>0</v>
      </c>
      <c r="V11" s="17">
        <v>2.5</v>
      </c>
      <c r="W11" s="17" t="s">
        <v>19</v>
      </c>
      <c r="X11" s="18">
        <f t="shared" ref="X11:X33" si="8">IF(H11&lt;75,0,IF(H11&lt;=79,2.5,0))</f>
        <v>0</v>
      </c>
      <c r="Y11" s="17">
        <v>2</v>
      </c>
      <c r="Z11" s="17" t="s">
        <v>20</v>
      </c>
      <c r="AA11" s="18">
        <f t="shared" ref="AA11:AA33" si="9">IF(H11&lt;65,0,IF(H11&lt;=74,2,0))</f>
        <v>0</v>
      </c>
      <c r="AB11" s="17">
        <v>1.5</v>
      </c>
      <c r="AC11" s="17" t="s">
        <v>21</v>
      </c>
      <c r="AD11" s="18">
        <f t="shared" ref="AD11:AD33" si="10">IF(H11&lt;58,0,IF(H11&lt;=64,1.5,0))</f>
        <v>0</v>
      </c>
      <c r="AE11" s="17">
        <v>1</v>
      </c>
      <c r="AF11" s="17" t="s">
        <v>22</v>
      </c>
      <c r="AG11" s="18">
        <f t="shared" ref="AG11:AG33" si="11">IF(H11&lt;50,0,IF(H11&lt;=57,1,0))</f>
        <v>0</v>
      </c>
      <c r="AH11" s="17">
        <v>0</v>
      </c>
      <c r="AI11" s="17" t="s">
        <v>23</v>
      </c>
      <c r="AJ11" s="18">
        <f t="shared" ref="AJ11:AJ33" si="12">IF(H11&lt;0,0,IF(H11&lt;=49,0,0))</f>
        <v>0</v>
      </c>
      <c r="AK11" s="18">
        <f t="shared" ref="AK11:AK33" si="13">SUM(R11,U11,X11,AA11,AD11,AG11,AJ11,M11)</f>
        <v>3.5</v>
      </c>
      <c r="AL11" s="19" t="str">
        <f t="shared" ref="AL11:AL33" si="14">IF(H11=" "," ",IF(AK11&lt;2,"GİREMEZ(AKTS)",IF(N11&lt;89,"GİREMEZ(AKTS)",IF(O11&gt;=AM11,"YETERLİ","GİREMEZ(ORTALAMA)"))))</f>
        <v>YETERLİ</v>
      </c>
      <c r="AM11" s="18">
        <f t="shared" ref="AM11:AM33" si="15">IF(LEFT(A11,1)="0",2,2.5)</f>
        <v>2.5</v>
      </c>
      <c r="AP11" s="20" t="s">
        <v>24</v>
      </c>
    </row>
    <row r="12" spans="1:51" ht="15.75" x14ac:dyDescent="0.25">
      <c r="A12" s="38" t="s">
        <v>157</v>
      </c>
      <c r="B12" s="64" t="s">
        <v>156</v>
      </c>
      <c r="C12" s="59">
        <v>75</v>
      </c>
      <c r="D12" s="40">
        <f t="shared" si="0"/>
        <v>90</v>
      </c>
      <c r="E12" s="42">
        <v>246.5</v>
      </c>
      <c r="F12" s="130" t="s">
        <v>91</v>
      </c>
      <c r="G12" s="131"/>
      <c r="H12" s="40">
        <v>80</v>
      </c>
      <c r="I12" s="12" t="str">
        <f t="shared" si="1"/>
        <v>YETERLİ</v>
      </c>
      <c r="J12" s="13">
        <f t="shared" si="2"/>
        <v>3.2388888888888889</v>
      </c>
      <c r="K12" s="14"/>
      <c r="L12" s="14" t="s">
        <v>16</v>
      </c>
      <c r="M12" s="15">
        <f t="shared" si="3"/>
        <v>0</v>
      </c>
      <c r="N12" s="16">
        <f t="shared" si="4"/>
        <v>90</v>
      </c>
      <c r="O12" s="16">
        <f t="shared" si="5"/>
        <v>3.2388888888888889</v>
      </c>
      <c r="P12" s="17">
        <v>3.5</v>
      </c>
      <c r="Q12" s="17" t="s">
        <v>17</v>
      </c>
      <c r="R12" s="18">
        <f t="shared" si="6"/>
        <v>0</v>
      </c>
      <c r="S12" s="17">
        <v>3</v>
      </c>
      <c r="T12" s="17" t="s">
        <v>18</v>
      </c>
      <c r="U12" s="18">
        <f t="shared" si="7"/>
        <v>3</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3</v>
      </c>
      <c r="AL12" s="19" t="str">
        <f t="shared" si="14"/>
        <v>YETERLİ</v>
      </c>
      <c r="AM12" s="18">
        <f t="shared" si="15"/>
        <v>2.5</v>
      </c>
      <c r="AP12" s="20" t="s">
        <v>24</v>
      </c>
    </row>
    <row r="13" spans="1:51" ht="15.75" x14ac:dyDescent="0.25">
      <c r="A13" s="38" t="s">
        <v>158</v>
      </c>
      <c r="B13" s="64" t="s">
        <v>159</v>
      </c>
      <c r="C13" s="59">
        <v>75</v>
      </c>
      <c r="D13" s="40">
        <f t="shared" si="0"/>
        <v>90</v>
      </c>
      <c r="E13" s="42">
        <v>231.5</v>
      </c>
      <c r="F13" s="130" t="s">
        <v>91</v>
      </c>
      <c r="G13" s="131"/>
      <c r="H13" s="40">
        <v>80</v>
      </c>
      <c r="I13" s="12" t="str">
        <f t="shared" si="1"/>
        <v>YETERLİ</v>
      </c>
      <c r="J13" s="13">
        <f t="shared" si="2"/>
        <v>3.0722222222222224</v>
      </c>
      <c r="K13" s="14"/>
      <c r="L13" s="14" t="s">
        <v>16</v>
      </c>
      <c r="M13" s="15">
        <f t="shared" si="3"/>
        <v>0</v>
      </c>
      <c r="N13" s="16">
        <f t="shared" si="4"/>
        <v>90</v>
      </c>
      <c r="O13" s="16">
        <f t="shared" si="5"/>
        <v>3.0722222222222224</v>
      </c>
      <c r="P13" s="17">
        <v>3.5</v>
      </c>
      <c r="Q13" s="17" t="s">
        <v>17</v>
      </c>
      <c r="R13" s="18">
        <f t="shared" si="6"/>
        <v>0</v>
      </c>
      <c r="S13" s="17">
        <v>3</v>
      </c>
      <c r="T13" s="17" t="s">
        <v>18</v>
      </c>
      <c r="U13" s="18">
        <f t="shared" si="7"/>
        <v>3</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3</v>
      </c>
      <c r="AL13" s="19" t="str">
        <f t="shared" si="14"/>
        <v>YETERLİ</v>
      </c>
      <c r="AM13" s="18">
        <f t="shared" si="15"/>
        <v>2.5</v>
      </c>
      <c r="AP13" s="20" t="s">
        <v>24</v>
      </c>
    </row>
    <row r="14" spans="1:51" ht="15.75" x14ac:dyDescent="0.25">
      <c r="A14" s="79" t="s">
        <v>161</v>
      </c>
      <c r="B14" s="87" t="s">
        <v>160</v>
      </c>
      <c r="C14" s="88">
        <v>75</v>
      </c>
      <c r="D14" s="82">
        <f t="shared" si="0"/>
        <v>90</v>
      </c>
      <c r="E14" s="83">
        <v>205.5</v>
      </c>
      <c r="F14" s="132" t="s">
        <v>91</v>
      </c>
      <c r="G14" s="133"/>
      <c r="H14" s="82">
        <v>80</v>
      </c>
      <c r="I14" s="86" t="s">
        <v>108</v>
      </c>
      <c r="J14" s="85">
        <f t="shared" si="2"/>
        <v>2.7833333333333332</v>
      </c>
      <c r="K14" s="14"/>
      <c r="L14" s="14" t="s">
        <v>16</v>
      </c>
      <c r="M14" s="15">
        <f t="shared" si="3"/>
        <v>0</v>
      </c>
      <c r="N14" s="16">
        <f t="shared" si="4"/>
        <v>90</v>
      </c>
      <c r="O14" s="16">
        <f t="shared" si="5"/>
        <v>2.7833333333333332</v>
      </c>
      <c r="P14" s="17">
        <v>3.5</v>
      </c>
      <c r="Q14" s="17" t="s">
        <v>17</v>
      </c>
      <c r="R14" s="18">
        <f t="shared" si="6"/>
        <v>0</v>
      </c>
      <c r="S14" s="17">
        <v>3</v>
      </c>
      <c r="T14" s="17" t="s">
        <v>18</v>
      </c>
      <c r="U14" s="18">
        <f t="shared" si="7"/>
        <v>3</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3</v>
      </c>
      <c r="AL14" s="19" t="str">
        <f t="shared" si="14"/>
        <v>YETERLİ</v>
      </c>
      <c r="AM14" s="18">
        <f t="shared" si="15"/>
        <v>2.5</v>
      </c>
      <c r="AP14" s="20" t="s">
        <v>24</v>
      </c>
    </row>
    <row r="15" spans="1:51" ht="15.75" x14ac:dyDescent="0.25">
      <c r="A15" s="79" t="s">
        <v>163</v>
      </c>
      <c r="B15" s="87" t="s">
        <v>162</v>
      </c>
      <c r="C15" s="88">
        <v>68</v>
      </c>
      <c r="D15" s="82">
        <f t="shared" si="0"/>
        <v>83</v>
      </c>
      <c r="E15" s="83">
        <v>207</v>
      </c>
      <c r="F15" s="132" t="s">
        <v>91</v>
      </c>
      <c r="G15" s="133"/>
      <c r="H15" s="82">
        <v>70</v>
      </c>
      <c r="I15" s="86" t="s">
        <v>60</v>
      </c>
      <c r="J15" s="85">
        <f t="shared" si="2"/>
        <v>2.8554216867469879</v>
      </c>
      <c r="K15" s="14"/>
      <c r="L15" s="14" t="s">
        <v>16</v>
      </c>
      <c r="M15" s="15">
        <f t="shared" si="3"/>
        <v>0</v>
      </c>
      <c r="N15" s="16">
        <f t="shared" si="4"/>
        <v>83</v>
      </c>
      <c r="O15" s="16">
        <f t="shared" si="5"/>
        <v>2.8554216867469879</v>
      </c>
      <c r="P15" s="17">
        <v>3.5</v>
      </c>
      <c r="Q15" s="17" t="s">
        <v>17</v>
      </c>
      <c r="R15" s="18">
        <f t="shared" si="6"/>
        <v>0</v>
      </c>
      <c r="S15" s="17">
        <v>3</v>
      </c>
      <c r="T15" s="17" t="s">
        <v>18</v>
      </c>
      <c r="U15" s="18">
        <f t="shared" si="7"/>
        <v>0</v>
      </c>
      <c r="V15" s="17">
        <v>2.5</v>
      </c>
      <c r="W15" s="17" t="s">
        <v>19</v>
      </c>
      <c r="X15" s="18">
        <f t="shared" si="8"/>
        <v>0</v>
      </c>
      <c r="Y15" s="17">
        <v>2</v>
      </c>
      <c r="Z15" s="17" t="s">
        <v>20</v>
      </c>
      <c r="AA15" s="18">
        <f t="shared" si="9"/>
        <v>2</v>
      </c>
      <c r="AB15" s="17">
        <v>1.5</v>
      </c>
      <c r="AC15" s="17" t="s">
        <v>21</v>
      </c>
      <c r="AD15" s="18">
        <f t="shared" si="10"/>
        <v>0</v>
      </c>
      <c r="AE15" s="17">
        <v>1</v>
      </c>
      <c r="AF15" s="17" t="s">
        <v>22</v>
      </c>
      <c r="AG15" s="18">
        <f t="shared" si="11"/>
        <v>0</v>
      </c>
      <c r="AH15" s="17">
        <v>0</v>
      </c>
      <c r="AI15" s="17" t="s">
        <v>23</v>
      </c>
      <c r="AJ15" s="18">
        <f t="shared" si="12"/>
        <v>0</v>
      </c>
      <c r="AK15" s="18">
        <f t="shared" si="13"/>
        <v>2</v>
      </c>
      <c r="AL15" s="19" t="str">
        <f t="shared" si="14"/>
        <v>GİREMEZ(AKTS)</v>
      </c>
      <c r="AM15" s="18">
        <f t="shared" si="15"/>
        <v>2.5</v>
      </c>
      <c r="AP15" s="20" t="s">
        <v>24</v>
      </c>
    </row>
    <row r="16" spans="1:51" ht="15.75" x14ac:dyDescent="0.25">
      <c r="A16" s="38" t="s">
        <v>165</v>
      </c>
      <c r="B16" s="64" t="s">
        <v>164</v>
      </c>
      <c r="C16" s="59">
        <v>75</v>
      </c>
      <c r="D16" s="40">
        <f t="shared" si="0"/>
        <v>90</v>
      </c>
      <c r="E16" s="42">
        <v>224</v>
      </c>
      <c r="F16" s="130" t="s">
        <v>91</v>
      </c>
      <c r="G16" s="131"/>
      <c r="H16" s="40">
        <v>70</v>
      </c>
      <c r="I16" s="12" t="str">
        <f t="shared" si="1"/>
        <v>YETERLİ</v>
      </c>
      <c r="J16" s="13">
        <f t="shared" si="2"/>
        <v>2.8222222222222224</v>
      </c>
      <c r="K16" s="14"/>
      <c r="L16" s="14" t="s">
        <v>16</v>
      </c>
      <c r="M16" s="15">
        <f t="shared" si="3"/>
        <v>0</v>
      </c>
      <c r="N16" s="16">
        <f t="shared" si="4"/>
        <v>90</v>
      </c>
      <c r="O16" s="16">
        <f t="shared" si="5"/>
        <v>2.8222222222222224</v>
      </c>
      <c r="P16" s="17">
        <v>3.5</v>
      </c>
      <c r="Q16" s="17" t="s">
        <v>17</v>
      </c>
      <c r="R16" s="18">
        <f t="shared" si="6"/>
        <v>0</v>
      </c>
      <c r="S16" s="17">
        <v>3</v>
      </c>
      <c r="T16" s="17" t="s">
        <v>18</v>
      </c>
      <c r="U16" s="18">
        <f t="shared" si="7"/>
        <v>0</v>
      </c>
      <c r="V16" s="17">
        <v>2.5</v>
      </c>
      <c r="W16" s="17" t="s">
        <v>19</v>
      </c>
      <c r="X16" s="18">
        <f t="shared" si="8"/>
        <v>0</v>
      </c>
      <c r="Y16" s="17">
        <v>2</v>
      </c>
      <c r="Z16" s="17" t="s">
        <v>20</v>
      </c>
      <c r="AA16" s="18">
        <f t="shared" si="9"/>
        <v>2</v>
      </c>
      <c r="AB16" s="17">
        <v>1.5</v>
      </c>
      <c r="AC16" s="17" t="s">
        <v>21</v>
      </c>
      <c r="AD16" s="18">
        <f t="shared" si="10"/>
        <v>0</v>
      </c>
      <c r="AE16" s="17">
        <v>1</v>
      </c>
      <c r="AF16" s="17" t="s">
        <v>22</v>
      </c>
      <c r="AG16" s="18">
        <f t="shared" si="11"/>
        <v>0</v>
      </c>
      <c r="AH16" s="17">
        <v>0</v>
      </c>
      <c r="AI16" s="17" t="s">
        <v>23</v>
      </c>
      <c r="AJ16" s="18">
        <f t="shared" si="12"/>
        <v>0</v>
      </c>
      <c r="AK16" s="18">
        <f t="shared" si="13"/>
        <v>2</v>
      </c>
      <c r="AL16" s="19" t="str">
        <f t="shared" si="14"/>
        <v>YETERLİ</v>
      </c>
      <c r="AM16" s="18">
        <f t="shared" si="15"/>
        <v>2.5</v>
      </c>
      <c r="AP16" s="20" t="s">
        <v>24</v>
      </c>
    </row>
    <row r="17" spans="1:42" ht="15.75" x14ac:dyDescent="0.25">
      <c r="A17" s="38" t="s">
        <v>167</v>
      </c>
      <c r="B17" s="64" t="s">
        <v>166</v>
      </c>
      <c r="C17" s="59">
        <v>75</v>
      </c>
      <c r="D17" s="40">
        <f t="shared" si="0"/>
        <v>90</v>
      </c>
      <c r="E17" s="42">
        <v>199</v>
      </c>
      <c r="F17" s="111" t="s">
        <v>151</v>
      </c>
      <c r="G17" s="111"/>
      <c r="H17" s="40">
        <v>80</v>
      </c>
      <c r="I17" s="12" t="str">
        <f t="shared" si="1"/>
        <v>YETERLİ</v>
      </c>
      <c r="J17" s="13">
        <f t="shared" si="2"/>
        <v>2.7111111111111112</v>
      </c>
      <c r="K17" s="14"/>
      <c r="L17" s="14" t="s">
        <v>16</v>
      </c>
      <c r="M17" s="15">
        <f t="shared" si="3"/>
        <v>0</v>
      </c>
      <c r="N17" s="16">
        <f t="shared" si="4"/>
        <v>90</v>
      </c>
      <c r="O17" s="16">
        <f t="shared" si="5"/>
        <v>2.7111111111111112</v>
      </c>
      <c r="P17" s="17">
        <v>3.5</v>
      </c>
      <c r="Q17" s="17" t="s">
        <v>17</v>
      </c>
      <c r="R17" s="18">
        <f t="shared" si="6"/>
        <v>0</v>
      </c>
      <c r="S17" s="17">
        <v>3</v>
      </c>
      <c r="T17" s="17" t="s">
        <v>18</v>
      </c>
      <c r="U17" s="18">
        <f t="shared" si="7"/>
        <v>3</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3</v>
      </c>
      <c r="AL17" s="19" t="str">
        <f t="shared" si="14"/>
        <v>YETERLİ</v>
      </c>
      <c r="AM17" s="18">
        <f t="shared" si="15"/>
        <v>2.5</v>
      </c>
      <c r="AP17" s="20" t="s">
        <v>24</v>
      </c>
    </row>
    <row r="18" spans="1:42" ht="15.75" x14ac:dyDescent="0.25">
      <c r="A18" s="38" t="s">
        <v>169</v>
      </c>
      <c r="B18" s="64" t="s">
        <v>168</v>
      </c>
      <c r="C18" s="59">
        <v>76</v>
      </c>
      <c r="D18" s="40">
        <f t="shared" si="0"/>
        <v>91</v>
      </c>
      <c r="E18" s="42">
        <v>194.5</v>
      </c>
      <c r="F18" s="111" t="s">
        <v>151</v>
      </c>
      <c r="G18" s="111"/>
      <c r="H18" s="40">
        <v>85</v>
      </c>
      <c r="I18" s="12" t="str">
        <f t="shared" si="1"/>
        <v>YETERLİ</v>
      </c>
      <c r="J18" s="13">
        <f t="shared" si="2"/>
        <v>2.7142857142857144</v>
      </c>
      <c r="K18" s="14"/>
      <c r="L18" s="14" t="s">
        <v>16</v>
      </c>
      <c r="M18" s="15">
        <f t="shared" si="3"/>
        <v>0</v>
      </c>
      <c r="N18" s="16">
        <f t="shared" si="4"/>
        <v>91</v>
      </c>
      <c r="O18" s="16">
        <f t="shared" si="5"/>
        <v>2.7142857142857144</v>
      </c>
      <c r="P18" s="17">
        <v>3.5</v>
      </c>
      <c r="Q18" s="17" t="s">
        <v>17</v>
      </c>
      <c r="R18" s="18">
        <f t="shared" si="6"/>
        <v>3.5</v>
      </c>
      <c r="S18" s="17">
        <v>3</v>
      </c>
      <c r="T18" s="17" t="s">
        <v>18</v>
      </c>
      <c r="U18" s="18">
        <f t="shared" si="7"/>
        <v>0</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3.5</v>
      </c>
      <c r="AL18" s="19" t="str">
        <f t="shared" si="14"/>
        <v>YETERLİ</v>
      </c>
      <c r="AM18" s="18">
        <f t="shared" si="15"/>
        <v>2.5</v>
      </c>
      <c r="AP18" s="20" t="s">
        <v>24</v>
      </c>
    </row>
    <row r="19" spans="1:42" ht="15.75" x14ac:dyDescent="0.25">
      <c r="A19" s="38" t="s">
        <v>171</v>
      </c>
      <c r="B19" s="64" t="s">
        <v>170</v>
      </c>
      <c r="C19" s="59">
        <v>76</v>
      </c>
      <c r="D19" s="40">
        <f t="shared" si="0"/>
        <v>91</v>
      </c>
      <c r="E19" s="42">
        <v>231</v>
      </c>
      <c r="F19" s="111" t="s">
        <v>151</v>
      </c>
      <c r="G19" s="111"/>
      <c r="H19" s="40">
        <v>85</v>
      </c>
      <c r="I19" s="12" t="str">
        <f t="shared" si="1"/>
        <v>YETERLİ</v>
      </c>
      <c r="J19" s="13">
        <f t="shared" si="2"/>
        <v>3.1153846153846154</v>
      </c>
      <c r="K19" s="14"/>
      <c r="L19" s="14" t="s">
        <v>16</v>
      </c>
      <c r="M19" s="15">
        <f t="shared" si="3"/>
        <v>0</v>
      </c>
      <c r="N19" s="16">
        <f t="shared" si="4"/>
        <v>91</v>
      </c>
      <c r="O19" s="16">
        <f t="shared" si="5"/>
        <v>3.1153846153846154</v>
      </c>
      <c r="P19" s="17">
        <v>3.5</v>
      </c>
      <c r="Q19" s="17" t="s">
        <v>17</v>
      </c>
      <c r="R19" s="18">
        <f t="shared" si="6"/>
        <v>3.5</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3.5</v>
      </c>
      <c r="AL19" s="19" t="str">
        <f t="shared" si="14"/>
        <v>YETERLİ</v>
      </c>
      <c r="AM19" s="18">
        <f t="shared" si="15"/>
        <v>2.5</v>
      </c>
      <c r="AP19" s="20" t="s">
        <v>24</v>
      </c>
    </row>
    <row r="20" spans="1:42" ht="15.75" x14ac:dyDescent="0.25">
      <c r="A20" s="38" t="s">
        <v>173</v>
      </c>
      <c r="B20" s="64" t="s">
        <v>172</v>
      </c>
      <c r="C20" s="59">
        <v>90</v>
      </c>
      <c r="D20" s="40">
        <f t="shared" si="0"/>
        <v>105</v>
      </c>
      <c r="E20" s="42">
        <v>308</v>
      </c>
      <c r="F20" s="111" t="s">
        <v>151</v>
      </c>
      <c r="G20" s="111"/>
      <c r="H20" s="40">
        <v>85</v>
      </c>
      <c r="I20" s="12" t="str">
        <f t="shared" si="1"/>
        <v>YETERLİ</v>
      </c>
      <c r="J20" s="13">
        <f t="shared" si="2"/>
        <v>3.4333333333333331</v>
      </c>
      <c r="K20" s="14"/>
      <c r="L20" s="14" t="s">
        <v>16</v>
      </c>
      <c r="M20" s="15">
        <f t="shared" si="3"/>
        <v>0</v>
      </c>
      <c r="N20" s="16">
        <f t="shared" si="4"/>
        <v>105</v>
      </c>
      <c r="O20" s="16">
        <f t="shared" si="5"/>
        <v>3.4333333333333331</v>
      </c>
      <c r="P20" s="17">
        <v>3.5</v>
      </c>
      <c r="Q20" s="17" t="s">
        <v>17</v>
      </c>
      <c r="R20" s="18">
        <f t="shared" si="6"/>
        <v>3.5</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3.5</v>
      </c>
      <c r="AL20" s="19" t="str">
        <f t="shared" si="14"/>
        <v>YETERLİ</v>
      </c>
      <c r="AM20" s="18">
        <f t="shared" si="15"/>
        <v>2.5</v>
      </c>
      <c r="AP20" s="20" t="s">
        <v>24</v>
      </c>
    </row>
    <row r="21" spans="1:42" ht="15.75" x14ac:dyDescent="0.25">
      <c r="A21" s="38"/>
      <c r="B21" s="64"/>
      <c r="C21" s="39"/>
      <c r="D21" s="40" t="str">
        <f t="shared" si="0"/>
        <v xml:space="preserve"> </v>
      </c>
      <c r="E21" s="42"/>
      <c r="F21" s="111"/>
      <c r="G21" s="111"/>
      <c r="H21" s="40" t="s">
        <v>15</v>
      </c>
      <c r="I21" s="12" t="str">
        <f t="shared" si="1"/>
        <v xml:space="preserve"> </v>
      </c>
      <c r="J21" s="13" t="str">
        <f t="shared" si="2"/>
        <v xml:space="preserve"> </v>
      </c>
      <c r="K21" s="14"/>
      <c r="L21" s="14" t="s">
        <v>16</v>
      </c>
      <c r="M21" s="15">
        <f t="shared" si="3"/>
        <v>0</v>
      </c>
      <c r="N21" s="16">
        <f t="shared" si="4"/>
        <v>0</v>
      </c>
      <c r="O21" s="16" t="e">
        <f t="shared" si="5"/>
        <v>#DIV/0!</v>
      </c>
      <c r="P21" s="17">
        <v>3.5</v>
      </c>
      <c r="Q21" s="17" t="s">
        <v>17</v>
      </c>
      <c r="R21" s="18">
        <f t="shared" si="6"/>
        <v>0</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0</v>
      </c>
      <c r="AL21" s="19" t="str">
        <f t="shared" si="14"/>
        <v xml:space="preserve"> </v>
      </c>
      <c r="AM21" s="18">
        <f t="shared" si="15"/>
        <v>2.5</v>
      </c>
      <c r="AP21" s="20" t="s">
        <v>24</v>
      </c>
    </row>
    <row r="22" spans="1:42" ht="15.75" x14ac:dyDescent="0.25">
      <c r="A22" s="46"/>
      <c r="B22" s="65"/>
      <c r="C22" s="48">
        <v>70</v>
      </c>
      <c r="D22" s="49" t="str">
        <f t="shared" si="0"/>
        <v xml:space="preserve"> </v>
      </c>
      <c r="E22" s="50">
        <v>160</v>
      </c>
      <c r="F22" s="129"/>
      <c r="G22" s="129"/>
      <c r="H22" s="49" t="s">
        <v>15</v>
      </c>
      <c r="I22" s="51" t="s">
        <v>60</v>
      </c>
      <c r="J22" s="52">
        <f t="shared" si="2"/>
        <v>2.2857142857142856</v>
      </c>
      <c r="K22" s="14"/>
      <c r="L22" s="14" t="s">
        <v>16</v>
      </c>
      <c r="M22" s="15">
        <f t="shared" si="3"/>
        <v>0</v>
      </c>
      <c r="N22" s="16">
        <f t="shared" si="4"/>
        <v>70</v>
      </c>
      <c r="O22" s="16">
        <f t="shared" si="5"/>
        <v>2.2857142857142856</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0</v>
      </c>
      <c r="AL22" s="19" t="str">
        <f t="shared" si="14"/>
        <v xml:space="preserve"> </v>
      </c>
      <c r="AM22" s="18">
        <f t="shared" si="15"/>
        <v>2.5</v>
      </c>
      <c r="AP22" s="20" t="s">
        <v>24</v>
      </c>
    </row>
    <row r="23" spans="1:42" ht="15.75" x14ac:dyDescent="0.25">
      <c r="A23" s="38"/>
      <c r="B23" s="64"/>
      <c r="C23" s="39"/>
      <c r="D23" s="40" t="str">
        <f t="shared" si="0"/>
        <v xml:space="preserve"> </v>
      </c>
      <c r="E23" s="42"/>
      <c r="F23" s="111"/>
      <c r="G23" s="111"/>
      <c r="H23" s="40" t="s">
        <v>15</v>
      </c>
      <c r="I23" s="12"/>
      <c r="J23" s="13" t="str">
        <f t="shared" si="2"/>
        <v xml:space="preserve"> </v>
      </c>
      <c r="K23" s="14"/>
      <c r="L23" s="14" t="s">
        <v>16</v>
      </c>
      <c r="M23" s="15">
        <f t="shared" si="3"/>
        <v>0</v>
      </c>
      <c r="N23" s="16">
        <f t="shared" si="4"/>
        <v>0</v>
      </c>
      <c r="O23" s="16" t="e">
        <f t="shared" si="5"/>
        <v>#DIV/0!</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0</v>
      </c>
      <c r="AL23" s="19" t="str">
        <f t="shared" si="14"/>
        <v xml:space="preserve"> </v>
      </c>
      <c r="AM23" s="18">
        <f t="shared" si="15"/>
        <v>2.5</v>
      </c>
      <c r="AP23" s="20" t="s">
        <v>24</v>
      </c>
    </row>
    <row r="24" spans="1:42" ht="15.75" x14ac:dyDescent="0.25">
      <c r="A24" s="38" t="s">
        <v>15</v>
      </c>
      <c r="B24" s="64" t="s">
        <v>15</v>
      </c>
      <c r="C24" s="39"/>
      <c r="D24" s="40" t="str">
        <f t="shared" si="0"/>
        <v xml:space="preserve"> </v>
      </c>
      <c r="E24" s="42"/>
      <c r="F24" s="111"/>
      <c r="G24" s="111"/>
      <c r="H24" s="40" t="s">
        <v>15</v>
      </c>
      <c r="I24" s="12" t="str">
        <f t="shared" si="1"/>
        <v xml:space="preserve"> </v>
      </c>
      <c r="J24" s="13" t="str">
        <f t="shared" si="2"/>
        <v xml:space="preserve"> </v>
      </c>
      <c r="K24" s="14"/>
      <c r="L24" s="14" t="s">
        <v>16</v>
      </c>
      <c r="M24" s="15">
        <f t="shared" si="3"/>
        <v>0</v>
      </c>
      <c r="N24" s="16">
        <f t="shared" si="4"/>
        <v>0</v>
      </c>
      <c r="O24" s="16" t="e">
        <f t="shared" si="5"/>
        <v>#DIV/0!</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 xml:space="preserve"> </v>
      </c>
      <c r="AM24" s="18">
        <f t="shared" si="15"/>
        <v>2.5</v>
      </c>
      <c r="AP24" s="20" t="s">
        <v>24</v>
      </c>
    </row>
    <row r="25" spans="1:42" ht="15.75" x14ac:dyDescent="0.25">
      <c r="A25" s="38" t="s">
        <v>15</v>
      </c>
      <c r="B25" s="64" t="s">
        <v>15</v>
      </c>
      <c r="C25" s="39"/>
      <c r="D25" s="40" t="str">
        <f t="shared" si="0"/>
        <v xml:space="preserve"> </v>
      </c>
      <c r="E25" s="42"/>
      <c r="F25" s="111"/>
      <c r="G25" s="111"/>
      <c r="H25" s="40" t="s">
        <v>15</v>
      </c>
      <c r="I25" s="12" t="str">
        <f t="shared" si="1"/>
        <v xml:space="preserve"> </v>
      </c>
      <c r="J25" s="13" t="str">
        <f t="shared" si="2"/>
        <v xml:space="preserve"> </v>
      </c>
      <c r="K25" s="14"/>
      <c r="L25" s="14" t="s">
        <v>16</v>
      </c>
      <c r="M25" s="15">
        <f t="shared" si="3"/>
        <v>0</v>
      </c>
      <c r="N25" s="16">
        <v>15</v>
      </c>
      <c r="O25" s="16">
        <f t="shared" si="5"/>
        <v>0</v>
      </c>
      <c r="P25" s="17">
        <v>3.5</v>
      </c>
      <c r="Q25" s="17" t="s">
        <v>17</v>
      </c>
      <c r="R25" s="18">
        <f t="shared" si="6"/>
        <v>0</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0</v>
      </c>
      <c r="AL25" s="19" t="str">
        <f t="shared" si="14"/>
        <v xml:space="preserve"> </v>
      </c>
      <c r="AM25" s="18">
        <f t="shared" si="15"/>
        <v>2.5</v>
      </c>
      <c r="AP25" s="20" t="s">
        <v>24</v>
      </c>
    </row>
    <row r="26" spans="1:42" ht="15.75" x14ac:dyDescent="0.25">
      <c r="A26" s="38" t="s">
        <v>15</v>
      </c>
      <c r="B26" s="64" t="s">
        <v>15</v>
      </c>
      <c r="C26" s="39"/>
      <c r="D26" s="40" t="str">
        <f t="shared" si="0"/>
        <v xml:space="preserve"> </v>
      </c>
      <c r="E26" s="42"/>
      <c r="F26" s="107"/>
      <c r="G26" s="107"/>
      <c r="H26" s="40" t="s">
        <v>15</v>
      </c>
      <c r="I26" s="12" t="str">
        <f t="shared" si="1"/>
        <v xml:space="preserve"> </v>
      </c>
      <c r="J26" s="13" t="str">
        <f t="shared" si="2"/>
        <v xml:space="preserve"> </v>
      </c>
      <c r="K26" s="14"/>
      <c r="L26" s="14" t="s">
        <v>16</v>
      </c>
      <c r="M26" s="15">
        <f t="shared" si="3"/>
        <v>0</v>
      </c>
      <c r="N26" s="16">
        <f t="shared" si="4"/>
        <v>0</v>
      </c>
      <c r="O26" s="16" t="e">
        <f t="shared" si="5"/>
        <v>#DIV/0!</v>
      </c>
      <c r="P26" s="17">
        <v>3.5</v>
      </c>
      <c r="Q26" s="17" t="s">
        <v>17</v>
      </c>
      <c r="R26" s="18">
        <f t="shared" si="6"/>
        <v>0</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0</v>
      </c>
      <c r="AL26" s="19" t="str">
        <f t="shared" si="14"/>
        <v xml:space="preserve"> </v>
      </c>
      <c r="AM26" s="18">
        <f t="shared" si="15"/>
        <v>2.5</v>
      </c>
      <c r="AP26" s="20" t="s">
        <v>24</v>
      </c>
    </row>
    <row r="27" spans="1:42" ht="15.75" x14ac:dyDescent="0.25">
      <c r="A27" s="8" t="s">
        <v>15</v>
      </c>
      <c r="B27" s="45" t="s">
        <v>15</v>
      </c>
      <c r="C27" s="10"/>
      <c r="D27" s="11" t="str">
        <f t="shared" si="0"/>
        <v xml:space="preserve"> </v>
      </c>
      <c r="E27" s="35"/>
      <c r="F27" s="107"/>
      <c r="G27" s="107"/>
      <c r="H27" s="40"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ht="15.75" x14ac:dyDescent="0.25">
      <c r="A28" s="8" t="s">
        <v>15</v>
      </c>
      <c r="B28" s="45" t="s">
        <v>15</v>
      </c>
      <c r="C28" s="10"/>
      <c r="D28" s="11" t="str">
        <f t="shared" si="0"/>
        <v xml:space="preserve"> </v>
      </c>
      <c r="E28" s="35"/>
      <c r="F28" s="107"/>
      <c r="G28" s="107"/>
      <c r="H28" s="11" t="s">
        <v>15</v>
      </c>
      <c r="I28" s="12" t="str">
        <f t="shared" si="1"/>
        <v xml:space="preserve"> </v>
      </c>
      <c r="J28" s="13" t="str">
        <f t="shared" si="2"/>
        <v xml:space="preserve"> </v>
      </c>
      <c r="K28" s="14"/>
      <c r="L28" s="14" t="s">
        <v>16</v>
      </c>
      <c r="M28" s="15">
        <f t="shared" si="3"/>
        <v>0</v>
      </c>
      <c r="N28" s="16">
        <f t="shared" si="4"/>
        <v>0</v>
      </c>
      <c r="O28" s="16" t="e">
        <f t="shared" si="5"/>
        <v>#DIV/0!</v>
      </c>
      <c r="P28" s="17">
        <v>3.5</v>
      </c>
      <c r="Q28" s="17" t="s">
        <v>17</v>
      </c>
      <c r="R28" s="18">
        <f t="shared" si="6"/>
        <v>0</v>
      </c>
      <c r="S28" s="17">
        <v>3</v>
      </c>
      <c r="T28" s="17" t="s">
        <v>18</v>
      </c>
      <c r="U28" s="18">
        <f t="shared" si="7"/>
        <v>0</v>
      </c>
      <c r="V28" s="17">
        <v>2.5</v>
      </c>
      <c r="W28" s="17" t="s">
        <v>19</v>
      </c>
      <c r="X28" s="18">
        <f t="shared" si="8"/>
        <v>0</v>
      </c>
      <c r="Y28" s="17">
        <v>2</v>
      </c>
      <c r="Z28" s="17" t="s">
        <v>20</v>
      </c>
      <c r="AA28" s="18">
        <f t="shared" si="9"/>
        <v>0</v>
      </c>
      <c r="AB28" s="17">
        <v>1.5</v>
      </c>
      <c r="AC28" s="17" t="s">
        <v>21</v>
      </c>
      <c r="AD28" s="18">
        <f t="shared" si="10"/>
        <v>0</v>
      </c>
      <c r="AE28" s="17">
        <v>1</v>
      </c>
      <c r="AF28" s="17" t="s">
        <v>22</v>
      </c>
      <c r="AG28" s="18">
        <f t="shared" si="11"/>
        <v>0</v>
      </c>
      <c r="AH28" s="17">
        <v>0</v>
      </c>
      <c r="AI28" s="17" t="s">
        <v>23</v>
      </c>
      <c r="AJ28" s="18">
        <f t="shared" si="12"/>
        <v>0</v>
      </c>
      <c r="AK28" s="18">
        <f t="shared" si="13"/>
        <v>0</v>
      </c>
      <c r="AL28" s="19" t="str">
        <f t="shared" si="14"/>
        <v xml:space="preserve"> </v>
      </c>
      <c r="AM28" s="18">
        <f t="shared" si="15"/>
        <v>2.5</v>
      </c>
      <c r="AP28" s="20" t="s">
        <v>24</v>
      </c>
    </row>
    <row r="29" spans="1:42" ht="15.75" x14ac:dyDescent="0.25">
      <c r="A29" s="8" t="s">
        <v>15</v>
      </c>
      <c r="B29" s="45" t="s">
        <v>15</v>
      </c>
      <c r="C29" s="10"/>
      <c r="D29" s="11" t="str">
        <f t="shared" si="0"/>
        <v xml:space="preserve"> </v>
      </c>
      <c r="E29" s="35"/>
      <c r="F29" s="107"/>
      <c r="G29" s="107"/>
      <c r="H29" s="11" t="s">
        <v>15</v>
      </c>
      <c r="I29" s="12" t="str">
        <f t="shared" si="1"/>
        <v xml:space="preserve"> </v>
      </c>
      <c r="J29" s="13" t="str">
        <f t="shared" si="2"/>
        <v xml:space="preserve"> </v>
      </c>
      <c r="K29" s="14"/>
      <c r="L29" s="14" t="s">
        <v>16</v>
      </c>
      <c r="M29" s="15">
        <f t="shared" si="3"/>
        <v>0</v>
      </c>
      <c r="N29" s="16">
        <f t="shared" si="4"/>
        <v>0</v>
      </c>
      <c r="O29" s="16" t="e">
        <f t="shared" si="5"/>
        <v>#DIV/0!</v>
      </c>
      <c r="P29" s="17">
        <v>3.5</v>
      </c>
      <c r="Q29" s="17" t="s">
        <v>17</v>
      </c>
      <c r="R29" s="18">
        <f t="shared" si="6"/>
        <v>0</v>
      </c>
      <c r="S29" s="17">
        <v>3</v>
      </c>
      <c r="T29" s="17" t="s">
        <v>18</v>
      </c>
      <c r="U29" s="18">
        <f t="shared" si="7"/>
        <v>0</v>
      </c>
      <c r="V29" s="17">
        <v>2.5</v>
      </c>
      <c r="W29" s="17" t="s">
        <v>19</v>
      </c>
      <c r="X29" s="18">
        <f t="shared" si="8"/>
        <v>0</v>
      </c>
      <c r="Y29" s="17">
        <v>2</v>
      </c>
      <c r="Z29" s="17" t="s">
        <v>20</v>
      </c>
      <c r="AA29" s="18">
        <f t="shared" si="9"/>
        <v>0</v>
      </c>
      <c r="AB29" s="17">
        <v>1.5</v>
      </c>
      <c r="AC29" s="17" t="s">
        <v>21</v>
      </c>
      <c r="AD29" s="18">
        <f t="shared" si="10"/>
        <v>0</v>
      </c>
      <c r="AE29" s="17">
        <v>1</v>
      </c>
      <c r="AF29" s="17" t="s">
        <v>22</v>
      </c>
      <c r="AG29" s="18">
        <f t="shared" si="11"/>
        <v>0</v>
      </c>
      <c r="AH29" s="17">
        <v>0</v>
      </c>
      <c r="AI29" s="17" t="s">
        <v>23</v>
      </c>
      <c r="AJ29" s="18">
        <f t="shared" si="12"/>
        <v>0</v>
      </c>
      <c r="AK29" s="18">
        <f t="shared" si="13"/>
        <v>0</v>
      </c>
      <c r="AL29" s="19" t="str">
        <f t="shared" si="14"/>
        <v xml:space="preserve"> </v>
      </c>
      <c r="AM29" s="18">
        <f t="shared" si="15"/>
        <v>2.5</v>
      </c>
      <c r="AP29" s="20" t="s">
        <v>24</v>
      </c>
    </row>
    <row r="30" spans="1:42" ht="15.75" x14ac:dyDescent="0.25">
      <c r="A30" s="8" t="s">
        <v>15</v>
      </c>
      <c r="B30" s="9" t="s">
        <v>15</v>
      </c>
      <c r="C30" s="10"/>
      <c r="D30" s="11" t="str">
        <f t="shared" si="0"/>
        <v xml:space="preserve"> </v>
      </c>
      <c r="E30" s="35"/>
      <c r="F30" s="107"/>
      <c r="G30" s="107"/>
      <c r="H30" s="11" t="s">
        <v>15</v>
      </c>
      <c r="I30" s="12" t="str">
        <f t="shared" si="1"/>
        <v xml:space="preserve"> </v>
      </c>
      <c r="J30" s="13" t="str">
        <f t="shared" si="2"/>
        <v xml:space="preserve"> </v>
      </c>
      <c r="K30" s="14"/>
      <c r="L30" s="14" t="s">
        <v>16</v>
      </c>
      <c r="M30" s="15">
        <f t="shared" si="3"/>
        <v>0</v>
      </c>
      <c r="N30" s="16">
        <f t="shared" si="4"/>
        <v>0</v>
      </c>
      <c r="O30" s="16" t="e">
        <f t="shared" si="5"/>
        <v>#DIV/0!</v>
      </c>
      <c r="P30" s="17">
        <v>3.5</v>
      </c>
      <c r="Q30" s="17" t="s">
        <v>17</v>
      </c>
      <c r="R30" s="18">
        <f t="shared" si="6"/>
        <v>0</v>
      </c>
      <c r="S30" s="17">
        <v>3</v>
      </c>
      <c r="T30" s="17" t="s">
        <v>18</v>
      </c>
      <c r="U30" s="18">
        <f t="shared" si="7"/>
        <v>0</v>
      </c>
      <c r="V30" s="17">
        <v>2.5</v>
      </c>
      <c r="W30" s="17" t="s">
        <v>19</v>
      </c>
      <c r="X30" s="18">
        <f t="shared" si="8"/>
        <v>0</v>
      </c>
      <c r="Y30" s="17">
        <v>2</v>
      </c>
      <c r="Z30" s="17" t="s">
        <v>20</v>
      </c>
      <c r="AA30" s="18">
        <f t="shared" si="9"/>
        <v>0</v>
      </c>
      <c r="AB30" s="17">
        <v>1.5</v>
      </c>
      <c r="AC30" s="17" t="s">
        <v>21</v>
      </c>
      <c r="AD30" s="18">
        <f t="shared" si="10"/>
        <v>0</v>
      </c>
      <c r="AE30" s="17">
        <v>1</v>
      </c>
      <c r="AF30" s="17" t="s">
        <v>22</v>
      </c>
      <c r="AG30" s="18">
        <f t="shared" si="11"/>
        <v>0</v>
      </c>
      <c r="AH30" s="17">
        <v>0</v>
      </c>
      <c r="AI30" s="17" t="s">
        <v>23</v>
      </c>
      <c r="AJ30" s="18">
        <f t="shared" si="12"/>
        <v>0</v>
      </c>
      <c r="AK30" s="18">
        <f t="shared" si="13"/>
        <v>0</v>
      </c>
      <c r="AL30" s="19" t="str">
        <f t="shared" si="14"/>
        <v xml:space="preserve"> </v>
      </c>
      <c r="AM30" s="18">
        <f t="shared" si="15"/>
        <v>2.5</v>
      </c>
      <c r="AP30" s="20" t="s">
        <v>24</v>
      </c>
    </row>
    <row r="31" spans="1:42" ht="15.75" x14ac:dyDescent="0.25">
      <c r="A31" s="8" t="s">
        <v>15</v>
      </c>
      <c r="B31" s="9" t="s">
        <v>15</v>
      </c>
      <c r="C31" s="10"/>
      <c r="D31" s="11" t="str">
        <f t="shared" si="0"/>
        <v xml:space="preserve"> </v>
      </c>
      <c r="E31" s="35"/>
      <c r="F31" s="107"/>
      <c r="G31" s="107"/>
      <c r="H31" s="11" t="s">
        <v>15</v>
      </c>
      <c r="I31" s="12" t="str">
        <f t="shared" si="1"/>
        <v xml:space="preserve"> </v>
      </c>
      <c r="J31" s="13" t="str">
        <f t="shared" si="2"/>
        <v xml:space="preserve"> </v>
      </c>
      <c r="K31" s="14"/>
      <c r="L31" s="14" t="s">
        <v>16</v>
      </c>
      <c r="M31" s="15">
        <f t="shared" si="3"/>
        <v>0</v>
      </c>
      <c r="N31" s="16">
        <f t="shared" si="4"/>
        <v>0</v>
      </c>
      <c r="O31" s="16" t="e">
        <f t="shared" si="5"/>
        <v>#DIV/0!</v>
      </c>
      <c r="P31" s="17">
        <v>3.5</v>
      </c>
      <c r="Q31" s="17" t="s">
        <v>17</v>
      </c>
      <c r="R31" s="18">
        <f t="shared" si="6"/>
        <v>0</v>
      </c>
      <c r="S31" s="17">
        <v>3</v>
      </c>
      <c r="T31" s="17" t="s">
        <v>18</v>
      </c>
      <c r="U31" s="18">
        <f t="shared" si="7"/>
        <v>0</v>
      </c>
      <c r="V31" s="17">
        <v>2.5</v>
      </c>
      <c r="W31" s="17" t="s">
        <v>19</v>
      </c>
      <c r="X31" s="18">
        <f t="shared" si="8"/>
        <v>0</v>
      </c>
      <c r="Y31" s="17">
        <v>2</v>
      </c>
      <c r="Z31" s="17" t="s">
        <v>20</v>
      </c>
      <c r="AA31" s="18">
        <f t="shared" si="9"/>
        <v>0</v>
      </c>
      <c r="AB31" s="17">
        <v>1.5</v>
      </c>
      <c r="AC31" s="17" t="s">
        <v>21</v>
      </c>
      <c r="AD31" s="18">
        <f t="shared" si="10"/>
        <v>0</v>
      </c>
      <c r="AE31" s="17">
        <v>1</v>
      </c>
      <c r="AF31" s="17" t="s">
        <v>22</v>
      </c>
      <c r="AG31" s="18">
        <f t="shared" si="11"/>
        <v>0</v>
      </c>
      <c r="AH31" s="17">
        <v>0</v>
      </c>
      <c r="AI31" s="17" t="s">
        <v>23</v>
      </c>
      <c r="AJ31" s="18">
        <f t="shared" si="12"/>
        <v>0</v>
      </c>
      <c r="AK31" s="18">
        <f t="shared" si="13"/>
        <v>0</v>
      </c>
      <c r="AL31" s="19" t="str">
        <f t="shared" si="14"/>
        <v xml:space="preserve"> </v>
      </c>
      <c r="AM31" s="18">
        <f t="shared" si="15"/>
        <v>2.5</v>
      </c>
      <c r="AP31" s="20" t="s">
        <v>24</v>
      </c>
    </row>
    <row r="32" spans="1:42" ht="15.75" x14ac:dyDescent="0.25">
      <c r="A32" s="8" t="s">
        <v>15</v>
      </c>
      <c r="B32" s="9" t="s">
        <v>15</v>
      </c>
      <c r="C32" s="10"/>
      <c r="D32" s="11" t="str">
        <f t="shared" si="0"/>
        <v xml:space="preserve"> </v>
      </c>
      <c r="E32" s="35"/>
      <c r="F32" s="107"/>
      <c r="G32" s="107"/>
      <c r="H32" s="11" t="s">
        <v>15</v>
      </c>
      <c r="I32" s="12" t="str">
        <f t="shared" si="1"/>
        <v xml:space="preserve"> </v>
      </c>
      <c r="J32" s="13" t="str">
        <f t="shared" si="2"/>
        <v xml:space="preserve"> </v>
      </c>
      <c r="K32" s="14"/>
      <c r="L32" s="14" t="s">
        <v>16</v>
      </c>
      <c r="M32" s="15">
        <f t="shared" si="3"/>
        <v>0</v>
      </c>
      <c r="N32" s="16">
        <f t="shared" si="4"/>
        <v>0</v>
      </c>
      <c r="O32" s="16" t="e">
        <f t="shared" si="5"/>
        <v>#DIV/0!</v>
      </c>
      <c r="P32" s="17">
        <v>3.5</v>
      </c>
      <c r="Q32" s="17" t="s">
        <v>17</v>
      </c>
      <c r="R32" s="18">
        <f t="shared" si="6"/>
        <v>0</v>
      </c>
      <c r="S32" s="17">
        <v>3</v>
      </c>
      <c r="T32" s="17" t="s">
        <v>18</v>
      </c>
      <c r="U32" s="18">
        <f t="shared" si="7"/>
        <v>0</v>
      </c>
      <c r="V32" s="17">
        <v>2.5</v>
      </c>
      <c r="W32" s="17" t="s">
        <v>19</v>
      </c>
      <c r="X32" s="18">
        <f t="shared" si="8"/>
        <v>0</v>
      </c>
      <c r="Y32" s="17">
        <v>2</v>
      </c>
      <c r="Z32" s="17" t="s">
        <v>20</v>
      </c>
      <c r="AA32" s="18">
        <f t="shared" si="9"/>
        <v>0</v>
      </c>
      <c r="AB32" s="17">
        <v>1.5</v>
      </c>
      <c r="AC32" s="17" t="s">
        <v>21</v>
      </c>
      <c r="AD32" s="18">
        <f t="shared" si="10"/>
        <v>0</v>
      </c>
      <c r="AE32" s="17">
        <v>1</v>
      </c>
      <c r="AF32" s="17" t="s">
        <v>22</v>
      </c>
      <c r="AG32" s="18">
        <f t="shared" si="11"/>
        <v>0</v>
      </c>
      <c r="AH32" s="17">
        <v>0</v>
      </c>
      <c r="AI32" s="17" t="s">
        <v>23</v>
      </c>
      <c r="AJ32" s="18">
        <f t="shared" si="12"/>
        <v>0</v>
      </c>
      <c r="AK32" s="18">
        <f t="shared" si="13"/>
        <v>0</v>
      </c>
      <c r="AL32" s="19" t="str">
        <f t="shared" si="14"/>
        <v xml:space="preserve"> </v>
      </c>
      <c r="AM32" s="18">
        <f t="shared" si="15"/>
        <v>2.5</v>
      </c>
      <c r="AP32" s="20" t="s">
        <v>24</v>
      </c>
    </row>
    <row r="33" spans="1:42" ht="16.5" thickBot="1" x14ac:dyDescent="0.3">
      <c r="A33" s="8" t="s">
        <v>15</v>
      </c>
      <c r="B33" s="9" t="s">
        <v>15</v>
      </c>
      <c r="C33" s="10"/>
      <c r="D33" s="11" t="str">
        <f t="shared" si="0"/>
        <v xml:space="preserve"> </v>
      </c>
      <c r="E33" s="36"/>
      <c r="F33" s="105"/>
      <c r="G33" s="106"/>
      <c r="H33" s="37" t="s">
        <v>15</v>
      </c>
      <c r="I33" s="12" t="str">
        <f t="shared" si="1"/>
        <v xml:space="preserve"> </v>
      </c>
      <c r="J33" s="13" t="str">
        <f t="shared" si="2"/>
        <v xml:space="preserve"> </v>
      </c>
      <c r="K33" s="14"/>
      <c r="L33" s="14" t="s">
        <v>16</v>
      </c>
      <c r="M33" s="15">
        <f t="shared" si="3"/>
        <v>0</v>
      </c>
      <c r="N33" s="16">
        <f t="shared" si="4"/>
        <v>0</v>
      </c>
      <c r="O33" s="16" t="e">
        <f t="shared" si="5"/>
        <v>#DIV/0!</v>
      </c>
      <c r="P33" s="17">
        <v>3.5</v>
      </c>
      <c r="Q33" s="17" t="s">
        <v>17</v>
      </c>
      <c r="R33" s="18">
        <f t="shared" si="6"/>
        <v>0</v>
      </c>
      <c r="S33" s="17">
        <v>3</v>
      </c>
      <c r="T33" s="17" t="s">
        <v>18</v>
      </c>
      <c r="U33" s="18">
        <f t="shared" si="7"/>
        <v>0</v>
      </c>
      <c r="V33" s="17">
        <v>2.5</v>
      </c>
      <c r="W33" s="17" t="s">
        <v>19</v>
      </c>
      <c r="X33" s="18">
        <f t="shared" si="8"/>
        <v>0</v>
      </c>
      <c r="Y33" s="17">
        <v>2</v>
      </c>
      <c r="Z33" s="17" t="s">
        <v>20</v>
      </c>
      <c r="AA33" s="18">
        <f t="shared" si="9"/>
        <v>0</v>
      </c>
      <c r="AB33" s="17">
        <v>1.5</v>
      </c>
      <c r="AC33" s="17" t="s">
        <v>21</v>
      </c>
      <c r="AD33" s="18">
        <f t="shared" si="10"/>
        <v>0</v>
      </c>
      <c r="AE33" s="17">
        <v>1</v>
      </c>
      <c r="AF33" s="17" t="s">
        <v>22</v>
      </c>
      <c r="AG33" s="18">
        <f t="shared" si="11"/>
        <v>0</v>
      </c>
      <c r="AH33" s="17">
        <v>0</v>
      </c>
      <c r="AI33" s="17" t="s">
        <v>23</v>
      </c>
      <c r="AJ33" s="18">
        <f t="shared" si="12"/>
        <v>0</v>
      </c>
      <c r="AK33" s="18">
        <f t="shared" si="13"/>
        <v>0</v>
      </c>
      <c r="AL33" s="19" t="str">
        <f t="shared" si="14"/>
        <v xml:space="preserve"> </v>
      </c>
      <c r="AM33" s="18">
        <f t="shared" si="15"/>
        <v>2.5</v>
      </c>
      <c r="AP33" s="20" t="s">
        <v>24</v>
      </c>
    </row>
    <row r="34" spans="1:42" x14ac:dyDescent="0.25">
      <c r="A34" s="108" t="s">
        <v>25</v>
      </c>
      <c r="B34" s="109"/>
      <c r="C34" s="22"/>
      <c r="D34" s="109" t="s">
        <v>25</v>
      </c>
      <c r="E34" s="101"/>
      <c r="F34" s="101"/>
      <c r="G34" s="23"/>
      <c r="H34" s="101" t="s">
        <v>25</v>
      </c>
      <c r="I34" s="109"/>
      <c r="J34" s="110"/>
    </row>
    <row r="35" spans="1:42" x14ac:dyDescent="0.25">
      <c r="A35" s="91" t="s">
        <v>91</v>
      </c>
      <c r="B35" s="91"/>
      <c r="C35" s="61"/>
      <c r="D35" s="92" t="s">
        <v>114</v>
      </c>
      <c r="E35" s="92"/>
      <c r="F35" s="92"/>
      <c r="G35" s="25"/>
      <c r="H35" s="92" t="s">
        <v>151</v>
      </c>
      <c r="I35" s="92"/>
      <c r="J35" s="93"/>
    </row>
    <row r="36" spans="1:42" x14ac:dyDescent="0.25">
      <c r="A36" s="26"/>
      <c r="B36" s="61"/>
      <c r="C36" s="61"/>
      <c r="D36" s="27"/>
      <c r="E36" s="27"/>
      <c r="F36" s="27"/>
      <c r="G36" s="61"/>
      <c r="H36" s="61"/>
      <c r="I36" s="61"/>
      <c r="J36" s="62"/>
    </row>
    <row r="37" spans="1:42" x14ac:dyDescent="0.25">
      <c r="A37" s="26"/>
      <c r="B37" s="61"/>
      <c r="C37" s="61"/>
      <c r="D37" s="27"/>
      <c r="E37" s="27"/>
      <c r="F37" s="27"/>
      <c r="G37" s="61"/>
      <c r="H37" s="61"/>
      <c r="I37" s="61"/>
      <c r="J37" s="62"/>
    </row>
    <row r="38" spans="1:42" x14ac:dyDescent="0.25">
      <c r="A38" s="26"/>
      <c r="B38" s="61"/>
      <c r="C38" s="61"/>
      <c r="D38" s="27"/>
      <c r="E38" s="27"/>
      <c r="F38" s="27"/>
      <c r="G38" s="61"/>
      <c r="H38" s="61"/>
      <c r="I38" s="61"/>
      <c r="J38" s="62"/>
    </row>
    <row r="39" spans="1:42" x14ac:dyDescent="0.25">
      <c r="A39" s="100"/>
      <c r="B39" s="100"/>
      <c r="C39" s="61"/>
      <c r="D39" s="101" t="s">
        <v>26</v>
      </c>
      <c r="E39" s="101"/>
      <c r="F39" s="101"/>
      <c r="G39" s="61"/>
      <c r="H39" s="102"/>
      <c r="I39" s="102"/>
      <c r="J39" s="103"/>
    </row>
    <row r="40" spans="1:42" x14ac:dyDescent="0.25">
      <c r="A40" s="100"/>
      <c r="B40" s="100"/>
      <c r="C40" s="61"/>
      <c r="D40" s="92" t="s">
        <v>124</v>
      </c>
      <c r="E40" s="92"/>
      <c r="F40" s="92"/>
      <c r="G40" s="61"/>
      <c r="H40" s="100"/>
      <c r="I40" s="100"/>
      <c r="J40" s="104"/>
    </row>
    <row r="41" spans="1:42" x14ac:dyDescent="0.25">
      <c r="A41" s="60"/>
      <c r="B41" s="60"/>
      <c r="C41" s="25"/>
      <c r="D41" s="60"/>
      <c r="E41" s="60"/>
      <c r="F41" s="60"/>
      <c r="G41" s="25"/>
      <c r="H41" s="60"/>
      <c r="I41" s="60"/>
      <c r="J41" s="63"/>
    </row>
    <row r="42" spans="1:42" x14ac:dyDescent="0.25">
      <c r="A42" s="60"/>
      <c r="B42" s="60"/>
      <c r="C42" s="25"/>
      <c r="D42" s="60"/>
      <c r="E42" s="60"/>
      <c r="F42" s="60"/>
      <c r="G42" s="25"/>
      <c r="H42" s="60"/>
      <c r="I42" s="60"/>
      <c r="J42" s="63"/>
    </row>
    <row r="43" spans="1:42" x14ac:dyDescent="0.25">
      <c r="A43" s="60"/>
      <c r="B43" s="60"/>
      <c r="C43" s="25"/>
      <c r="D43" s="60"/>
      <c r="E43" s="60"/>
      <c r="F43" s="60"/>
      <c r="G43" s="25"/>
      <c r="H43" s="60"/>
      <c r="I43" s="60"/>
      <c r="J43" s="63"/>
    </row>
    <row r="44" spans="1:42" ht="24" customHeight="1" x14ac:dyDescent="0.25">
      <c r="A44" s="94" t="s">
        <v>27</v>
      </c>
      <c r="B44" s="95"/>
      <c r="C44" s="95"/>
      <c r="D44" s="95"/>
      <c r="E44" s="95"/>
      <c r="F44" s="95"/>
      <c r="G44" s="95"/>
      <c r="H44" s="95"/>
      <c r="I44" s="95"/>
      <c r="J44" s="96"/>
    </row>
    <row r="45" spans="1:42" ht="72" customHeight="1" thickBot="1" x14ac:dyDescent="0.3">
      <c r="A45" s="97" t="s">
        <v>28</v>
      </c>
      <c r="B45" s="98"/>
      <c r="C45" s="98"/>
      <c r="D45" s="98"/>
      <c r="E45" s="98"/>
      <c r="F45" s="98"/>
      <c r="G45" s="98"/>
      <c r="H45" s="98"/>
      <c r="I45" s="98"/>
      <c r="J45" s="99"/>
    </row>
  </sheetData>
  <mergeCells count="47">
    <mergeCell ref="F23:G23"/>
    <mergeCell ref="F12:G12"/>
    <mergeCell ref="A1:J1"/>
    <mergeCell ref="A2:J2"/>
    <mergeCell ref="A3:J3"/>
    <mergeCell ref="A4:J4"/>
    <mergeCell ref="A5:J5"/>
    <mergeCell ref="A6:J6"/>
    <mergeCell ref="A7:J7"/>
    <mergeCell ref="A8:J8"/>
    <mergeCell ref="F9:G9"/>
    <mergeCell ref="F10:G10"/>
    <mergeCell ref="F11:G11"/>
    <mergeCell ref="F18:G18"/>
    <mergeCell ref="F19:G19"/>
    <mergeCell ref="F20:G20"/>
    <mergeCell ref="F21:G21"/>
    <mergeCell ref="F22:G22"/>
    <mergeCell ref="F13:G13"/>
    <mergeCell ref="F14:G14"/>
    <mergeCell ref="F15:G15"/>
    <mergeCell ref="F16:G16"/>
    <mergeCell ref="F17:G17"/>
    <mergeCell ref="F30:G30"/>
    <mergeCell ref="F31:G31"/>
    <mergeCell ref="F32:G32"/>
    <mergeCell ref="F33:G33"/>
    <mergeCell ref="F24:G24"/>
    <mergeCell ref="F25:G25"/>
    <mergeCell ref="F26:G26"/>
    <mergeCell ref="F27:G27"/>
    <mergeCell ref="F28:G28"/>
    <mergeCell ref="F29:G29"/>
    <mergeCell ref="A34:B34"/>
    <mergeCell ref="D34:F34"/>
    <mergeCell ref="A35:B35"/>
    <mergeCell ref="D35:F35"/>
    <mergeCell ref="H35:J35"/>
    <mergeCell ref="H34:J34"/>
    <mergeCell ref="A44:J44"/>
    <mergeCell ref="A45:J45"/>
    <mergeCell ref="A39:B39"/>
    <mergeCell ref="D39:F39"/>
    <mergeCell ref="H39:J39"/>
    <mergeCell ref="A40:B40"/>
    <mergeCell ref="D40:F40"/>
    <mergeCell ref="H40:J4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workbookViewId="0">
      <selection activeCell="F29" sqref="F29:G29"/>
    </sheetView>
  </sheetViews>
  <sheetFormatPr defaultRowHeight="15" x14ac:dyDescent="0.25"/>
  <cols>
    <col min="1" max="1" width="13.42578125" customWidth="1"/>
    <col min="2" max="2" width="24" customWidth="1"/>
    <col min="3" max="3" width="9.85546875" customWidth="1"/>
    <col min="4" max="4" width="9.5703125" customWidth="1"/>
    <col min="5" max="5" width="11.28515625" customWidth="1"/>
    <col min="6" max="6" width="33" bestFit="1" customWidth="1"/>
    <col min="7" max="7" width="1.28515625" customWidth="1"/>
    <col min="8" max="8" width="9.85546875" customWidth="1"/>
    <col min="9" max="9" width="28.710937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174</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4</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176</v>
      </c>
      <c r="B10" s="64" t="s">
        <v>175</v>
      </c>
      <c r="C10" s="39">
        <v>75</v>
      </c>
      <c r="D10" s="40">
        <f t="shared" ref="D10:D32" si="0">IF(H10=" "," ",N10)</f>
        <v>90</v>
      </c>
      <c r="E10" s="41">
        <v>217.5</v>
      </c>
      <c r="F10" s="127" t="s">
        <v>117</v>
      </c>
      <c r="G10" s="128"/>
      <c r="H10" s="43">
        <v>85</v>
      </c>
      <c r="I10" s="12" t="str">
        <f>IF(C10=0," ",IF(H10=0," ",IF(H10="GR",AP10,AL10)))</f>
        <v>YETERLİ</v>
      </c>
      <c r="J10" s="13">
        <f>IF(C10=0," ",IF(H10=0," ",O10))</f>
        <v>3</v>
      </c>
      <c r="K10" s="14"/>
      <c r="L10" s="14" t="s">
        <v>16</v>
      </c>
      <c r="M10" s="15">
        <f>IF(H10&lt;90,0,IF(H10&lt;=100,4,0))</f>
        <v>0</v>
      </c>
      <c r="N10" s="16">
        <f>IF(H10=" ",C10,(C10+15))</f>
        <v>90</v>
      </c>
      <c r="O10" s="16">
        <f>IF(H10="BAŞARILI",(E10/N10),IF(H10&gt;0,(((AK10*15)+E10)/N10),E10))</f>
        <v>3</v>
      </c>
      <c r="P10" s="17">
        <v>3.5</v>
      </c>
      <c r="Q10" s="17" t="s">
        <v>17</v>
      </c>
      <c r="R10" s="18">
        <f>IF(H10&lt;85,0,IF(H10&lt;=89,3.5,0))</f>
        <v>3.5</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3.5</v>
      </c>
      <c r="AL10" s="19" t="str">
        <f>IF(H10=" "," ",IF(AK10&lt;2,"GİREMEZ(AKTS)",IF(N10&lt;89,"GİREMEZ(AKTS)",IF(O10&gt;=AM10,"YETERLİ","GİREMEZ(ORTALAMA)"))))</f>
        <v>YETERLİ</v>
      </c>
      <c r="AM10" s="18">
        <f>IF(LEFT(A10,1)="0",2,2.5)</f>
        <v>2.5</v>
      </c>
      <c r="AN10" s="18"/>
      <c r="AO10" s="20"/>
      <c r="AP10" s="20" t="s">
        <v>24</v>
      </c>
      <c r="AQ10" s="20"/>
      <c r="AR10" s="21"/>
      <c r="AS10" s="21"/>
      <c r="AT10" s="21"/>
      <c r="AU10" s="21"/>
      <c r="AV10" s="21"/>
      <c r="AW10" s="21"/>
      <c r="AX10" s="21"/>
      <c r="AY10" s="1"/>
    </row>
    <row r="11" spans="1:51" ht="15.75" x14ac:dyDescent="0.25">
      <c r="A11" s="38" t="s">
        <v>178</v>
      </c>
      <c r="B11" s="64" t="s">
        <v>177</v>
      </c>
      <c r="C11" s="39">
        <v>75</v>
      </c>
      <c r="D11" s="40">
        <f t="shared" si="0"/>
        <v>90</v>
      </c>
      <c r="E11" s="42">
        <v>209</v>
      </c>
      <c r="F11" s="111" t="s">
        <v>117</v>
      </c>
      <c r="G11" s="111"/>
      <c r="H11" s="40">
        <v>85</v>
      </c>
      <c r="I11" s="12" t="str">
        <f t="shared" ref="I11:I32" si="1">IF(C11=0," ",IF(H11=0," ",IF(H11="GR",AP11,AL11)))</f>
        <v>YETERLİ</v>
      </c>
      <c r="J11" s="13">
        <f t="shared" ref="J11:J32" si="2">IF(C11=0," ",IF(H11=0," ",O11))</f>
        <v>2.9055555555555554</v>
      </c>
      <c r="K11" s="14"/>
      <c r="L11" s="14" t="s">
        <v>16</v>
      </c>
      <c r="M11" s="15">
        <f t="shared" ref="M11:M32" si="3">IF(H11&lt;90,0,IF(H11&lt;=100,4,0))</f>
        <v>0</v>
      </c>
      <c r="N11" s="16">
        <f t="shared" ref="N11:N32" si="4">IF(H11=" ",C11,(C11+15))</f>
        <v>90</v>
      </c>
      <c r="O11" s="16">
        <f t="shared" ref="O11:O32" si="5">IF(H11="BAŞARILI",(E11/N11),IF(H11&gt;0,(((AK11*15)+E11)/N11),E11))</f>
        <v>2.9055555555555554</v>
      </c>
      <c r="P11" s="17">
        <v>3.5</v>
      </c>
      <c r="Q11" s="17" t="s">
        <v>17</v>
      </c>
      <c r="R11" s="18">
        <f t="shared" ref="R11:R32" si="6">IF(H11&lt;85,0,IF(H11&lt;=89,3.5,0))</f>
        <v>3.5</v>
      </c>
      <c r="S11" s="17">
        <v>3</v>
      </c>
      <c r="T11" s="17" t="s">
        <v>18</v>
      </c>
      <c r="U11" s="18">
        <f t="shared" ref="U11:U32" si="7">IF(H11&lt;80,0,IF(H11&lt;=84,3,0))</f>
        <v>0</v>
      </c>
      <c r="V11" s="17">
        <v>2.5</v>
      </c>
      <c r="W11" s="17" t="s">
        <v>19</v>
      </c>
      <c r="X11" s="18">
        <f t="shared" ref="X11:X32" si="8">IF(H11&lt;75,0,IF(H11&lt;=79,2.5,0))</f>
        <v>0</v>
      </c>
      <c r="Y11" s="17">
        <v>2</v>
      </c>
      <c r="Z11" s="17" t="s">
        <v>20</v>
      </c>
      <c r="AA11" s="18">
        <f t="shared" ref="AA11:AA32" si="9">IF(H11&lt;65,0,IF(H11&lt;=74,2,0))</f>
        <v>0</v>
      </c>
      <c r="AB11" s="17">
        <v>1.5</v>
      </c>
      <c r="AC11" s="17" t="s">
        <v>21</v>
      </c>
      <c r="AD11" s="18">
        <f t="shared" ref="AD11:AD32" si="10">IF(H11&lt;58,0,IF(H11&lt;=64,1.5,0))</f>
        <v>0</v>
      </c>
      <c r="AE11" s="17">
        <v>1</v>
      </c>
      <c r="AF11" s="17" t="s">
        <v>22</v>
      </c>
      <c r="AG11" s="18">
        <f t="shared" ref="AG11:AG32" si="11">IF(H11&lt;50,0,IF(H11&lt;=57,1,0))</f>
        <v>0</v>
      </c>
      <c r="AH11" s="17">
        <v>0</v>
      </c>
      <c r="AI11" s="17" t="s">
        <v>23</v>
      </c>
      <c r="AJ11" s="18">
        <f t="shared" ref="AJ11:AJ32" si="12">IF(H11&lt;0,0,IF(H11&lt;=49,0,0))</f>
        <v>0</v>
      </c>
      <c r="AK11" s="18">
        <f t="shared" ref="AK11:AK32" si="13">SUM(R11,U11,X11,AA11,AD11,AG11,AJ11,M11)</f>
        <v>3.5</v>
      </c>
      <c r="AL11" s="19" t="str">
        <f t="shared" ref="AL11:AL32" si="14">IF(H11=" "," ",IF(AK11&lt;2,"GİREMEZ(AKTS)",IF(N11&lt;89,"GİREMEZ(AKTS)",IF(O11&gt;=AM11,"YETERLİ","GİREMEZ(ORTALAMA)"))))</f>
        <v>YETERLİ</v>
      </c>
      <c r="AM11" s="18">
        <f t="shared" ref="AM11:AM32" si="15">IF(LEFT(A11,1)="0",2,2.5)</f>
        <v>2.5</v>
      </c>
      <c r="AP11" s="20" t="s">
        <v>24</v>
      </c>
    </row>
    <row r="12" spans="1:51" ht="15.75" x14ac:dyDescent="0.25">
      <c r="A12" s="38" t="s">
        <v>180</v>
      </c>
      <c r="B12" s="64" t="s">
        <v>179</v>
      </c>
      <c r="C12" s="39">
        <v>75</v>
      </c>
      <c r="D12" s="40">
        <f t="shared" si="0"/>
        <v>90</v>
      </c>
      <c r="E12" s="42">
        <v>262</v>
      </c>
      <c r="F12" s="111" t="s">
        <v>117</v>
      </c>
      <c r="G12" s="111"/>
      <c r="H12" s="40">
        <v>80</v>
      </c>
      <c r="I12" s="12" t="str">
        <f t="shared" si="1"/>
        <v>YETERLİ</v>
      </c>
      <c r="J12" s="13">
        <f t="shared" si="2"/>
        <v>3.411111111111111</v>
      </c>
      <c r="K12" s="14"/>
      <c r="L12" s="14" t="s">
        <v>16</v>
      </c>
      <c r="M12" s="15">
        <f t="shared" si="3"/>
        <v>0</v>
      </c>
      <c r="N12" s="16">
        <f t="shared" si="4"/>
        <v>90</v>
      </c>
      <c r="O12" s="16">
        <f t="shared" si="5"/>
        <v>3.411111111111111</v>
      </c>
      <c r="P12" s="17">
        <v>3.5</v>
      </c>
      <c r="Q12" s="17" t="s">
        <v>17</v>
      </c>
      <c r="R12" s="18">
        <f t="shared" si="6"/>
        <v>0</v>
      </c>
      <c r="S12" s="17">
        <v>3</v>
      </c>
      <c r="T12" s="17" t="s">
        <v>18</v>
      </c>
      <c r="U12" s="18">
        <f t="shared" si="7"/>
        <v>3</v>
      </c>
      <c r="V12" s="17">
        <v>2.5</v>
      </c>
      <c r="W12" s="17" t="s">
        <v>19</v>
      </c>
      <c r="X12" s="18">
        <f t="shared" si="8"/>
        <v>0</v>
      </c>
      <c r="Y12" s="17">
        <v>2</v>
      </c>
      <c r="Z12" s="17" t="s">
        <v>20</v>
      </c>
      <c r="AA12" s="18">
        <f t="shared" si="9"/>
        <v>0</v>
      </c>
      <c r="AB12" s="17">
        <v>1.5</v>
      </c>
      <c r="AC12" s="17" t="s">
        <v>21</v>
      </c>
      <c r="AD12" s="18">
        <f t="shared" si="10"/>
        <v>0</v>
      </c>
      <c r="AE12" s="17">
        <v>1</v>
      </c>
      <c r="AF12" s="17" t="s">
        <v>22</v>
      </c>
      <c r="AG12" s="18">
        <f t="shared" si="11"/>
        <v>0</v>
      </c>
      <c r="AH12" s="17">
        <v>0</v>
      </c>
      <c r="AI12" s="17" t="s">
        <v>23</v>
      </c>
      <c r="AJ12" s="18">
        <f t="shared" si="12"/>
        <v>0</v>
      </c>
      <c r="AK12" s="18">
        <f t="shared" si="13"/>
        <v>3</v>
      </c>
      <c r="AL12" s="19" t="str">
        <f t="shared" si="14"/>
        <v>YETERLİ</v>
      </c>
      <c r="AM12" s="18">
        <f t="shared" si="15"/>
        <v>2.5</v>
      </c>
      <c r="AP12" s="20" t="s">
        <v>24</v>
      </c>
    </row>
    <row r="13" spans="1:51" ht="15.75" x14ac:dyDescent="0.25">
      <c r="A13" s="38" t="s">
        <v>182</v>
      </c>
      <c r="B13" s="64" t="s">
        <v>181</v>
      </c>
      <c r="C13" s="39">
        <v>82</v>
      </c>
      <c r="D13" s="40">
        <f t="shared" si="0"/>
        <v>97</v>
      </c>
      <c r="E13" s="42">
        <v>263</v>
      </c>
      <c r="F13" s="111" t="s">
        <v>117</v>
      </c>
      <c r="G13" s="111"/>
      <c r="H13" s="40">
        <v>85</v>
      </c>
      <c r="I13" s="12" t="str">
        <f t="shared" si="1"/>
        <v>YETERLİ</v>
      </c>
      <c r="J13" s="13">
        <f t="shared" si="2"/>
        <v>3.2525773195876289</v>
      </c>
      <c r="K13" s="14"/>
      <c r="L13" s="14" t="s">
        <v>16</v>
      </c>
      <c r="M13" s="15">
        <f t="shared" si="3"/>
        <v>0</v>
      </c>
      <c r="N13" s="16">
        <f t="shared" si="4"/>
        <v>97</v>
      </c>
      <c r="O13" s="16">
        <f t="shared" si="5"/>
        <v>3.2525773195876289</v>
      </c>
      <c r="P13" s="17">
        <v>3.5</v>
      </c>
      <c r="Q13" s="17" t="s">
        <v>17</v>
      </c>
      <c r="R13" s="18">
        <f t="shared" si="6"/>
        <v>3.5</v>
      </c>
      <c r="S13" s="17">
        <v>3</v>
      </c>
      <c r="T13" s="17" t="s">
        <v>18</v>
      </c>
      <c r="U13" s="18">
        <f t="shared" si="7"/>
        <v>0</v>
      </c>
      <c r="V13" s="17">
        <v>2.5</v>
      </c>
      <c r="W13" s="17" t="s">
        <v>19</v>
      </c>
      <c r="X13" s="18">
        <f t="shared" si="8"/>
        <v>0</v>
      </c>
      <c r="Y13" s="17">
        <v>2</v>
      </c>
      <c r="Z13" s="17" t="s">
        <v>20</v>
      </c>
      <c r="AA13" s="18">
        <f t="shared" si="9"/>
        <v>0</v>
      </c>
      <c r="AB13" s="17">
        <v>1.5</v>
      </c>
      <c r="AC13" s="17" t="s">
        <v>21</v>
      </c>
      <c r="AD13" s="18">
        <f t="shared" si="10"/>
        <v>0</v>
      </c>
      <c r="AE13" s="17">
        <v>1</v>
      </c>
      <c r="AF13" s="17" t="s">
        <v>22</v>
      </c>
      <c r="AG13" s="18">
        <f t="shared" si="11"/>
        <v>0</v>
      </c>
      <c r="AH13" s="17">
        <v>0</v>
      </c>
      <c r="AI13" s="17" t="s">
        <v>23</v>
      </c>
      <c r="AJ13" s="18">
        <f t="shared" si="12"/>
        <v>0</v>
      </c>
      <c r="AK13" s="18">
        <f t="shared" si="13"/>
        <v>3.5</v>
      </c>
      <c r="AL13" s="19" t="str">
        <f t="shared" si="14"/>
        <v>YETERLİ</v>
      </c>
      <c r="AM13" s="18">
        <f t="shared" si="15"/>
        <v>2.5</v>
      </c>
      <c r="AP13" s="20" t="s">
        <v>24</v>
      </c>
    </row>
    <row r="14" spans="1:51" ht="15.75" x14ac:dyDescent="0.25">
      <c r="A14" s="38" t="s">
        <v>185</v>
      </c>
      <c r="B14" s="64" t="s">
        <v>183</v>
      </c>
      <c r="C14" s="39">
        <v>75</v>
      </c>
      <c r="D14" s="40">
        <f t="shared" si="0"/>
        <v>90</v>
      </c>
      <c r="E14" s="42">
        <v>231</v>
      </c>
      <c r="F14" s="111" t="s">
        <v>117</v>
      </c>
      <c r="G14" s="111"/>
      <c r="H14" s="40">
        <v>90</v>
      </c>
      <c r="I14" s="12" t="str">
        <f t="shared" si="1"/>
        <v>YETERLİ</v>
      </c>
      <c r="J14" s="13">
        <f t="shared" si="2"/>
        <v>3.2333333333333334</v>
      </c>
      <c r="K14" s="14"/>
      <c r="L14" s="14" t="s">
        <v>16</v>
      </c>
      <c r="M14" s="15">
        <f t="shared" si="3"/>
        <v>4</v>
      </c>
      <c r="N14" s="16">
        <f t="shared" si="4"/>
        <v>90</v>
      </c>
      <c r="O14" s="16">
        <f t="shared" si="5"/>
        <v>3.2333333333333334</v>
      </c>
      <c r="P14" s="17">
        <v>3.5</v>
      </c>
      <c r="Q14" s="17" t="s">
        <v>17</v>
      </c>
      <c r="R14" s="18">
        <f t="shared" si="6"/>
        <v>0</v>
      </c>
      <c r="S14" s="17">
        <v>3</v>
      </c>
      <c r="T14" s="17" t="s">
        <v>18</v>
      </c>
      <c r="U14" s="18">
        <f t="shared" si="7"/>
        <v>0</v>
      </c>
      <c r="V14" s="17">
        <v>2.5</v>
      </c>
      <c r="W14" s="17" t="s">
        <v>19</v>
      </c>
      <c r="X14" s="18">
        <f t="shared" si="8"/>
        <v>0</v>
      </c>
      <c r="Y14" s="17">
        <v>2</v>
      </c>
      <c r="Z14" s="17" t="s">
        <v>20</v>
      </c>
      <c r="AA14" s="18">
        <f t="shared" si="9"/>
        <v>0</v>
      </c>
      <c r="AB14" s="17">
        <v>1.5</v>
      </c>
      <c r="AC14" s="17" t="s">
        <v>21</v>
      </c>
      <c r="AD14" s="18">
        <f t="shared" si="10"/>
        <v>0</v>
      </c>
      <c r="AE14" s="17">
        <v>1</v>
      </c>
      <c r="AF14" s="17" t="s">
        <v>22</v>
      </c>
      <c r="AG14" s="18">
        <f t="shared" si="11"/>
        <v>0</v>
      </c>
      <c r="AH14" s="17">
        <v>0</v>
      </c>
      <c r="AI14" s="17" t="s">
        <v>23</v>
      </c>
      <c r="AJ14" s="18">
        <f t="shared" si="12"/>
        <v>0</v>
      </c>
      <c r="AK14" s="18">
        <f t="shared" si="13"/>
        <v>4</v>
      </c>
      <c r="AL14" s="19" t="str">
        <f t="shared" si="14"/>
        <v>YETERLİ</v>
      </c>
      <c r="AM14" s="18">
        <f t="shared" si="15"/>
        <v>2.5</v>
      </c>
      <c r="AP14" s="20" t="s">
        <v>24</v>
      </c>
    </row>
    <row r="15" spans="1:51" ht="15.75" x14ac:dyDescent="0.25">
      <c r="A15" s="38" t="s">
        <v>186</v>
      </c>
      <c r="B15" s="64" t="s">
        <v>184</v>
      </c>
      <c r="C15" s="39">
        <v>75</v>
      </c>
      <c r="D15" s="40">
        <f t="shared" si="0"/>
        <v>90</v>
      </c>
      <c r="E15" s="42">
        <v>205</v>
      </c>
      <c r="F15" s="111" t="s">
        <v>117</v>
      </c>
      <c r="G15" s="111"/>
      <c r="H15" s="40">
        <v>80</v>
      </c>
      <c r="I15" s="12" t="str">
        <f t="shared" si="1"/>
        <v>YETERLİ</v>
      </c>
      <c r="J15" s="13">
        <f t="shared" si="2"/>
        <v>2.7777777777777777</v>
      </c>
      <c r="K15" s="14"/>
      <c r="L15" s="14" t="s">
        <v>16</v>
      </c>
      <c r="M15" s="15">
        <f t="shared" si="3"/>
        <v>0</v>
      </c>
      <c r="N15" s="16">
        <f t="shared" si="4"/>
        <v>90</v>
      </c>
      <c r="O15" s="16">
        <f t="shared" si="5"/>
        <v>2.7777777777777777</v>
      </c>
      <c r="P15" s="17">
        <v>3.5</v>
      </c>
      <c r="Q15" s="17" t="s">
        <v>17</v>
      </c>
      <c r="R15" s="18">
        <f t="shared" si="6"/>
        <v>0</v>
      </c>
      <c r="S15" s="17">
        <v>3</v>
      </c>
      <c r="T15" s="17" t="s">
        <v>18</v>
      </c>
      <c r="U15" s="18">
        <f t="shared" si="7"/>
        <v>3</v>
      </c>
      <c r="V15" s="17">
        <v>2.5</v>
      </c>
      <c r="W15" s="17" t="s">
        <v>19</v>
      </c>
      <c r="X15" s="18">
        <f t="shared" si="8"/>
        <v>0</v>
      </c>
      <c r="Y15" s="17">
        <v>2</v>
      </c>
      <c r="Z15" s="17" t="s">
        <v>20</v>
      </c>
      <c r="AA15" s="18">
        <f t="shared" si="9"/>
        <v>0</v>
      </c>
      <c r="AB15" s="17">
        <v>1.5</v>
      </c>
      <c r="AC15" s="17" t="s">
        <v>21</v>
      </c>
      <c r="AD15" s="18">
        <f t="shared" si="10"/>
        <v>0</v>
      </c>
      <c r="AE15" s="17">
        <v>1</v>
      </c>
      <c r="AF15" s="17" t="s">
        <v>22</v>
      </c>
      <c r="AG15" s="18">
        <f t="shared" si="11"/>
        <v>0</v>
      </c>
      <c r="AH15" s="17">
        <v>0</v>
      </c>
      <c r="AI15" s="17" t="s">
        <v>23</v>
      </c>
      <c r="AJ15" s="18">
        <f t="shared" si="12"/>
        <v>0</v>
      </c>
      <c r="AK15" s="18">
        <f t="shared" si="13"/>
        <v>3</v>
      </c>
      <c r="AL15" s="19" t="str">
        <f t="shared" si="14"/>
        <v>YETERLİ</v>
      </c>
      <c r="AM15" s="18">
        <f t="shared" si="15"/>
        <v>2.5</v>
      </c>
      <c r="AP15" s="20" t="s">
        <v>24</v>
      </c>
    </row>
    <row r="16" spans="1:51" ht="15.75" x14ac:dyDescent="0.25">
      <c r="A16" s="38" t="s">
        <v>187</v>
      </c>
      <c r="B16" s="64" t="s">
        <v>188</v>
      </c>
      <c r="C16" s="39">
        <v>75</v>
      </c>
      <c r="D16" s="40">
        <f t="shared" si="0"/>
        <v>90</v>
      </c>
      <c r="E16" s="42">
        <v>221</v>
      </c>
      <c r="F16" s="111" t="s">
        <v>117</v>
      </c>
      <c r="G16" s="111"/>
      <c r="H16" s="40">
        <v>85</v>
      </c>
      <c r="I16" s="12" t="str">
        <f t="shared" si="1"/>
        <v>YETERLİ</v>
      </c>
      <c r="J16" s="13">
        <f t="shared" si="2"/>
        <v>3.0388888888888888</v>
      </c>
      <c r="K16" s="14"/>
      <c r="L16" s="14" t="s">
        <v>16</v>
      </c>
      <c r="M16" s="15">
        <f t="shared" si="3"/>
        <v>0</v>
      </c>
      <c r="N16" s="16">
        <f t="shared" si="4"/>
        <v>90</v>
      </c>
      <c r="O16" s="16">
        <f t="shared" si="5"/>
        <v>3.0388888888888888</v>
      </c>
      <c r="P16" s="17">
        <v>3.5</v>
      </c>
      <c r="Q16" s="17" t="s">
        <v>17</v>
      </c>
      <c r="R16" s="18">
        <f t="shared" si="6"/>
        <v>3.5</v>
      </c>
      <c r="S16" s="17">
        <v>3</v>
      </c>
      <c r="T16" s="17" t="s">
        <v>18</v>
      </c>
      <c r="U16" s="18">
        <f t="shared" si="7"/>
        <v>0</v>
      </c>
      <c r="V16" s="17">
        <v>2.5</v>
      </c>
      <c r="W16" s="17" t="s">
        <v>19</v>
      </c>
      <c r="X16" s="18">
        <f t="shared" si="8"/>
        <v>0</v>
      </c>
      <c r="Y16" s="17">
        <v>2</v>
      </c>
      <c r="Z16" s="17" t="s">
        <v>20</v>
      </c>
      <c r="AA16" s="18">
        <f t="shared" si="9"/>
        <v>0</v>
      </c>
      <c r="AB16" s="17">
        <v>1.5</v>
      </c>
      <c r="AC16" s="17" t="s">
        <v>21</v>
      </c>
      <c r="AD16" s="18">
        <f t="shared" si="10"/>
        <v>0</v>
      </c>
      <c r="AE16" s="17">
        <v>1</v>
      </c>
      <c r="AF16" s="17" t="s">
        <v>22</v>
      </c>
      <c r="AG16" s="18">
        <f t="shared" si="11"/>
        <v>0</v>
      </c>
      <c r="AH16" s="17">
        <v>0</v>
      </c>
      <c r="AI16" s="17" t="s">
        <v>23</v>
      </c>
      <c r="AJ16" s="18">
        <f t="shared" si="12"/>
        <v>0</v>
      </c>
      <c r="AK16" s="18">
        <f t="shared" si="13"/>
        <v>3.5</v>
      </c>
      <c r="AL16" s="19" t="str">
        <f t="shared" si="14"/>
        <v>YETERLİ</v>
      </c>
      <c r="AM16" s="18">
        <f t="shared" si="15"/>
        <v>2.5</v>
      </c>
      <c r="AP16" s="20" t="s">
        <v>24</v>
      </c>
    </row>
    <row r="17" spans="1:42" ht="15.75" x14ac:dyDescent="0.25">
      <c r="A17" s="79" t="s">
        <v>189</v>
      </c>
      <c r="B17" s="84" t="s">
        <v>190</v>
      </c>
      <c r="C17" s="81">
        <v>75</v>
      </c>
      <c r="D17" s="82">
        <f t="shared" si="0"/>
        <v>90</v>
      </c>
      <c r="E17" s="83">
        <v>180.5</v>
      </c>
      <c r="F17" s="112" t="s">
        <v>117</v>
      </c>
      <c r="G17" s="112"/>
      <c r="H17" s="82">
        <v>90</v>
      </c>
      <c r="I17" s="86" t="s">
        <v>108</v>
      </c>
      <c r="J17" s="85">
        <f t="shared" si="2"/>
        <v>2.6722222222222221</v>
      </c>
      <c r="K17" s="14"/>
      <c r="L17" s="14" t="s">
        <v>16</v>
      </c>
      <c r="M17" s="15">
        <f t="shared" si="3"/>
        <v>4</v>
      </c>
      <c r="N17" s="16">
        <f t="shared" si="4"/>
        <v>90</v>
      </c>
      <c r="O17" s="16">
        <f t="shared" si="5"/>
        <v>2.6722222222222221</v>
      </c>
      <c r="P17" s="17">
        <v>3.5</v>
      </c>
      <c r="Q17" s="17" t="s">
        <v>17</v>
      </c>
      <c r="R17" s="18">
        <f t="shared" si="6"/>
        <v>0</v>
      </c>
      <c r="S17" s="17">
        <v>3</v>
      </c>
      <c r="T17" s="17" t="s">
        <v>18</v>
      </c>
      <c r="U17" s="18">
        <f t="shared" si="7"/>
        <v>0</v>
      </c>
      <c r="V17" s="17">
        <v>2.5</v>
      </c>
      <c r="W17" s="17" t="s">
        <v>19</v>
      </c>
      <c r="X17" s="18">
        <f t="shared" si="8"/>
        <v>0</v>
      </c>
      <c r="Y17" s="17">
        <v>2</v>
      </c>
      <c r="Z17" s="17" t="s">
        <v>20</v>
      </c>
      <c r="AA17" s="18">
        <f t="shared" si="9"/>
        <v>0</v>
      </c>
      <c r="AB17" s="17">
        <v>1.5</v>
      </c>
      <c r="AC17" s="17" t="s">
        <v>21</v>
      </c>
      <c r="AD17" s="18">
        <f t="shared" si="10"/>
        <v>0</v>
      </c>
      <c r="AE17" s="17">
        <v>1</v>
      </c>
      <c r="AF17" s="17" t="s">
        <v>22</v>
      </c>
      <c r="AG17" s="18">
        <f t="shared" si="11"/>
        <v>0</v>
      </c>
      <c r="AH17" s="17">
        <v>0</v>
      </c>
      <c r="AI17" s="17" t="s">
        <v>23</v>
      </c>
      <c r="AJ17" s="18">
        <f t="shared" si="12"/>
        <v>0</v>
      </c>
      <c r="AK17" s="18">
        <f t="shared" si="13"/>
        <v>4</v>
      </c>
      <c r="AL17" s="19" t="str">
        <f t="shared" si="14"/>
        <v>YETERLİ</v>
      </c>
      <c r="AM17" s="18">
        <f t="shared" si="15"/>
        <v>2.5</v>
      </c>
      <c r="AP17" s="20" t="s">
        <v>24</v>
      </c>
    </row>
    <row r="18" spans="1:42" ht="15.75" x14ac:dyDescent="0.25">
      <c r="A18" s="38" t="s">
        <v>192</v>
      </c>
      <c r="B18" s="64" t="s">
        <v>191</v>
      </c>
      <c r="C18" s="39">
        <v>75</v>
      </c>
      <c r="D18" s="40">
        <f t="shared" si="0"/>
        <v>90</v>
      </c>
      <c r="E18" s="42">
        <v>205.5</v>
      </c>
      <c r="F18" s="111" t="s">
        <v>117</v>
      </c>
      <c r="G18" s="111"/>
      <c r="H18" s="40">
        <v>80</v>
      </c>
      <c r="I18" s="12" t="str">
        <f t="shared" si="1"/>
        <v>YETERLİ</v>
      </c>
      <c r="J18" s="13">
        <f t="shared" si="2"/>
        <v>2.7833333333333332</v>
      </c>
      <c r="K18" s="14"/>
      <c r="L18" s="14" t="s">
        <v>16</v>
      </c>
      <c r="M18" s="15">
        <f t="shared" si="3"/>
        <v>0</v>
      </c>
      <c r="N18" s="16">
        <f t="shared" si="4"/>
        <v>90</v>
      </c>
      <c r="O18" s="16">
        <f t="shared" si="5"/>
        <v>2.7833333333333332</v>
      </c>
      <c r="P18" s="17">
        <v>3.5</v>
      </c>
      <c r="Q18" s="17" t="s">
        <v>17</v>
      </c>
      <c r="R18" s="18">
        <f t="shared" si="6"/>
        <v>0</v>
      </c>
      <c r="S18" s="17">
        <v>3</v>
      </c>
      <c r="T18" s="17" t="s">
        <v>18</v>
      </c>
      <c r="U18" s="18">
        <f t="shared" si="7"/>
        <v>3</v>
      </c>
      <c r="V18" s="17">
        <v>2.5</v>
      </c>
      <c r="W18" s="17" t="s">
        <v>19</v>
      </c>
      <c r="X18" s="18">
        <f t="shared" si="8"/>
        <v>0</v>
      </c>
      <c r="Y18" s="17">
        <v>2</v>
      </c>
      <c r="Z18" s="17" t="s">
        <v>20</v>
      </c>
      <c r="AA18" s="18">
        <f t="shared" si="9"/>
        <v>0</v>
      </c>
      <c r="AB18" s="17">
        <v>1.5</v>
      </c>
      <c r="AC18" s="17" t="s">
        <v>21</v>
      </c>
      <c r="AD18" s="18">
        <f t="shared" si="10"/>
        <v>0</v>
      </c>
      <c r="AE18" s="17">
        <v>1</v>
      </c>
      <c r="AF18" s="17" t="s">
        <v>22</v>
      </c>
      <c r="AG18" s="18">
        <f t="shared" si="11"/>
        <v>0</v>
      </c>
      <c r="AH18" s="17">
        <v>0</v>
      </c>
      <c r="AI18" s="17" t="s">
        <v>23</v>
      </c>
      <c r="AJ18" s="18">
        <f t="shared" si="12"/>
        <v>0</v>
      </c>
      <c r="AK18" s="18">
        <f t="shared" si="13"/>
        <v>3</v>
      </c>
      <c r="AL18" s="19" t="str">
        <f t="shared" si="14"/>
        <v>YETERLİ</v>
      </c>
      <c r="AM18" s="18">
        <f t="shared" si="15"/>
        <v>2.5</v>
      </c>
      <c r="AP18" s="20" t="s">
        <v>24</v>
      </c>
    </row>
    <row r="19" spans="1:42" ht="15.75" x14ac:dyDescent="0.25">
      <c r="A19" s="38" t="s">
        <v>194</v>
      </c>
      <c r="B19" s="64" t="s">
        <v>193</v>
      </c>
      <c r="C19" s="39">
        <v>75</v>
      </c>
      <c r="D19" s="40">
        <f t="shared" si="0"/>
        <v>90</v>
      </c>
      <c r="E19" s="42">
        <v>239.5</v>
      </c>
      <c r="F19" s="111" t="s">
        <v>86</v>
      </c>
      <c r="G19" s="111"/>
      <c r="H19" s="40">
        <v>95</v>
      </c>
      <c r="I19" s="12" t="str">
        <f t="shared" si="1"/>
        <v>YETERLİ</v>
      </c>
      <c r="J19" s="13">
        <f t="shared" si="2"/>
        <v>3.3277777777777779</v>
      </c>
      <c r="K19" s="14"/>
      <c r="L19" s="14" t="s">
        <v>16</v>
      </c>
      <c r="M19" s="15">
        <f t="shared" si="3"/>
        <v>4</v>
      </c>
      <c r="N19" s="16">
        <f t="shared" si="4"/>
        <v>90</v>
      </c>
      <c r="O19" s="16">
        <f t="shared" si="5"/>
        <v>3.3277777777777779</v>
      </c>
      <c r="P19" s="17">
        <v>3.5</v>
      </c>
      <c r="Q19" s="17" t="s">
        <v>17</v>
      </c>
      <c r="R19" s="18">
        <f t="shared" si="6"/>
        <v>0</v>
      </c>
      <c r="S19" s="17">
        <v>3</v>
      </c>
      <c r="T19" s="17" t="s">
        <v>18</v>
      </c>
      <c r="U19" s="18">
        <f t="shared" si="7"/>
        <v>0</v>
      </c>
      <c r="V19" s="17">
        <v>2.5</v>
      </c>
      <c r="W19" s="17" t="s">
        <v>19</v>
      </c>
      <c r="X19" s="18">
        <f t="shared" si="8"/>
        <v>0</v>
      </c>
      <c r="Y19" s="17">
        <v>2</v>
      </c>
      <c r="Z19" s="17" t="s">
        <v>20</v>
      </c>
      <c r="AA19" s="18">
        <f t="shared" si="9"/>
        <v>0</v>
      </c>
      <c r="AB19" s="17">
        <v>1.5</v>
      </c>
      <c r="AC19" s="17" t="s">
        <v>21</v>
      </c>
      <c r="AD19" s="18">
        <f t="shared" si="10"/>
        <v>0</v>
      </c>
      <c r="AE19" s="17">
        <v>1</v>
      </c>
      <c r="AF19" s="17" t="s">
        <v>22</v>
      </c>
      <c r="AG19" s="18">
        <f t="shared" si="11"/>
        <v>0</v>
      </c>
      <c r="AH19" s="17">
        <v>0</v>
      </c>
      <c r="AI19" s="17" t="s">
        <v>23</v>
      </c>
      <c r="AJ19" s="18">
        <f t="shared" si="12"/>
        <v>0</v>
      </c>
      <c r="AK19" s="18">
        <f t="shared" si="13"/>
        <v>4</v>
      </c>
      <c r="AL19" s="19" t="str">
        <f t="shared" si="14"/>
        <v>YETERLİ</v>
      </c>
      <c r="AM19" s="18">
        <f t="shared" si="15"/>
        <v>2.5</v>
      </c>
      <c r="AP19" s="20" t="s">
        <v>24</v>
      </c>
    </row>
    <row r="20" spans="1:42" ht="15.75" x14ac:dyDescent="0.25">
      <c r="A20" s="38" t="s">
        <v>196</v>
      </c>
      <c r="B20" s="64" t="s">
        <v>195</v>
      </c>
      <c r="C20" s="39">
        <v>75</v>
      </c>
      <c r="D20" s="40">
        <f t="shared" si="0"/>
        <v>90</v>
      </c>
      <c r="E20" s="42">
        <v>209.5</v>
      </c>
      <c r="F20" s="111" t="s">
        <v>86</v>
      </c>
      <c r="G20" s="111"/>
      <c r="H20" s="40">
        <v>95</v>
      </c>
      <c r="I20" s="12" t="str">
        <f t="shared" si="1"/>
        <v>YETERLİ</v>
      </c>
      <c r="J20" s="13">
        <f t="shared" si="2"/>
        <v>2.9944444444444445</v>
      </c>
      <c r="K20" s="14"/>
      <c r="L20" s="14" t="s">
        <v>16</v>
      </c>
      <c r="M20" s="15">
        <f t="shared" si="3"/>
        <v>4</v>
      </c>
      <c r="N20" s="16">
        <f t="shared" si="4"/>
        <v>90</v>
      </c>
      <c r="O20" s="16">
        <f t="shared" si="5"/>
        <v>2.9944444444444445</v>
      </c>
      <c r="P20" s="17">
        <v>3.5</v>
      </c>
      <c r="Q20" s="17" t="s">
        <v>17</v>
      </c>
      <c r="R20" s="18">
        <f t="shared" si="6"/>
        <v>0</v>
      </c>
      <c r="S20" s="17">
        <v>3</v>
      </c>
      <c r="T20" s="17" t="s">
        <v>18</v>
      </c>
      <c r="U20" s="18">
        <f t="shared" si="7"/>
        <v>0</v>
      </c>
      <c r="V20" s="17">
        <v>2.5</v>
      </c>
      <c r="W20" s="17" t="s">
        <v>19</v>
      </c>
      <c r="X20" s="18">
        <f t="shared" si="8"/>
        <v>0</v>
      </c>
      <c r="Y20" s="17">
        <v>2</v>
      </c>
      <c r="Z20" s="17" t="s">
        <v>20</v>
      </c>
      <c r="AA20" s="18">
        <f t="shared" si="9"/>
        <v>0</v>
      </c>
      <c r="AB20" s="17">
        <v>1.5</v>
      </c>
      <c r="AC20" s="17" t="s">
        <v>21</v>
      </c>
      <c r="AD20" s="18">
        <f t="shared" si="10"/>
        <v>0</v>
      </c>
      <c r="AE20" s="17">
        <v>1</v>
      </c>
      <c r="AF20" s="17" t="s">
        <v>22</v>
      </c>
      <c r="AG20" s="18">
        <f t="shared" si="11"/>
        <v>0</v>
      </c>
      <c r="AH20" s="17">
        <v>0</v>
      </c>
      <c r="AI20" s="17" t="s">
        <v>23</v>
      </c>
      <c r="AJ20" s="18">
        <f t="shared" si="12"/>
        <v>0</v>
      </c>
      <c r="AK20" s="18">
        <f t="shared" si="13"/>
        <v>4</v>
      </c>
      <c r="AL20" s="19" t="str">
        <f t="shared" si="14"/>
        <v>YETERLİ</v>
      </c>
      <c r="AM20" s="18">
        <f t="shared" si="15"/>
        <v>2.5</v>
      </c>
      <c r="AP20" s="20" t="s">
        <v>24</v>
      </c>
    </row>
    <row r="21" spans="1:42" ht="15.75" x14ac:dyDescent="0.25">
      <c r="A21" s="38" t="s">
        <v>198</v>
      </c>
      <c r="B21" s="64" t="s">
        <v>197</v>
      </c>
      <c r="C21" s="39">
        <v>75</v>
      </c>
      <c r="D21" s="40">
        <f t="shared" si="0"/>
        <v>90</v>
      </c>
      <c r="E21" s="42">
        <v>198.5</v>
      </c>
      <c r="F21" s="111" t="s">
        <v>30</v>
      </c>
      <c r="G21" s="111"/>
      <c r="H21" s="40">
        <v>85</v>
      </c>
      <c r="I21" s="12" t="str">
        <f t="shared" si="1"/>
        <v>YETERLİ</v>
      </c>
      <c r="J21" s="13">
        <f t="shared" si="2"/>
        <v>2.7888888888888888</v>
      </c>
      <c r="K21" s="14"/>
      <c r="L21" s="14" t="s">
        <v>16</v>
      </c>
      <c r="M21" s="15">
        <f t="shared" si="3"/>
        <v>0</v>
      </c>
      <c r="N21" s="16">
        <f t="shared" si="4"/>
        <v>90</v>
      </c>
      <c r="O21" s="16">
        <f t="shared" si="5"/>
        <v>2.7888888888888888</v>
      </c>
      <c r="P21" s="17">
        <v>3.5</v>
      </c>
      <c r="Q21" s="17" t="s">
        <v>17</v>
      </c>
      <c r="R21" s="18">
        <f t="shared" si="6"/>
        <v>3.5</v>
      </c>
      <c r="S21" s="17">
        <v>3</v>
      </c>
      <c r="T21" s="17" t="s">
        <v>18</v>
      </c>
      <c r="U21" s="18">
        <f t="shared" si="7"/>
        <v>0</v>
      </c>
      <c r="V21" s="17">
        <v>2.5</v>
      </c>
      <c r="W21" s="17" t="s">
        <v>19</v>
      </c>
      <c r="X21" s="18">
        <f t="shared" si="8"/>
        <v>0</v>
      </c>
      <c r="Y21" s="17">
        <v>2</v>
      </c>
      <c r="Z21" s="17" t="s">
        <v>20</v>
      </c>
      <c r="AA21" s="18">
        <f t="shared" si="9"/>
        <v>0</v>
      </c>
      <c r="AB21" s="17">
        <v>1.5</v>
      </c>
      <c r="AC21" s="17" t="s">
        <v>21</v>
      </c>
      <c r="AD21" s="18">
        <f t="shared" si="10"/>
        <v>0</v>
      </c>
      <c r="AE21" s="17">
        <v>1</v>
      </c>
      <c r="AF21" s="17" t="s">
        <v>22</v>
      </c>
      <c r="AG21" s="18">
        <f t="shared" si="11"/>
        <v>0</v>
      </c>
      <c r="AH21" s="17">
        <v>0</v>
      </c>
      <c r="AI21" s="17" t="s">
        <v>23</v>
      </c>
      <c r="AJ21" s="18">
        <f t="shared" si="12"/>
        <v>0</v>
      </c>
      <c r="AK21" s="18">
        <f t="shared" si="13"/>
        <v>3.5</v>
      </c>
      <c r="AL21" s="19" t="str">
        <f t="shared" si="14"/>
        <v>YETERLİ</v>
      </c>
      <c r="AM21" s="18">
        <f t="shared" si="15"/>
        <v>2.5</v>
      </c>
      <c r="AP21" s="20" t="s">
        <v>24</v>
      </c>
    </row>
    <row r="22" spans="1:42" ht="15.75" x14ac:dyDescent="0.25">
      <c r="A22" s="38" t="s">
        <v>202</v>
      </c>
      <c r="B22" s="70" t="s">
        <v>201</v>
      </c>
      <c r="C22" s="39">
        <v>75</v>
      </c>
      <c r="D22" s="77">
        <f t="shared" si="0"/>
        <v>90</v>
      </c>
      <c r="E22" s="76">
        <v>276.5</v>
      </c>
      <c r="F22" s="111" t="s">
        <v>30</v>
      </c>
      <c r="G22" s="111"/>
      <c r="H22" s="77">
        <v>95</v>
      </c>
      <c r="I22" s="12" t="str">
        <f t="shared" si="1"/>
        <v>YETERLİ</v>
      </c>
      <c r="J22" s="13">
        <f t="shared" si="2"/>
        <v>3.7388888888888889</v>
      </c>
      <c r="K22" s="14"/>
      <c r="L22" s="14" t="s">
        <v>16</v>
      </c>
      <c r="M22" s="15">
        <f t="shared" si="3"/>
        <v>4</v>
      </c>
      <c r="N22" s="16">
        <f t="shared" si="4"/>
        <v>90</v>
      </c>
      <c r="O22" s="16">
        <f t="shared" si="5"/>
        <v>3.7388888888888889</v>
      </c>
      <c r="P22" s="17">
        <v>3.5</v>
      </c>
      <c r="Q22" s="17" t="s">
        <v>17</v>
      </c>
      <c r="R22" s="18">
        <f t="shared" si="6"/>
        <v>0</v>
      </c>
      <c r="S22" s="17">
        <v>3</v>
      </c>
      <c r="T22" s="17" t="s">
        <v>18</v>
      </c>
      <c r="U22" s="18">
        <f t="shared" si="7"/>
        <v>0</v>
      </c>
      <c r="V22" s="17">
        <v>2.5</v>
      </c>
      <c r="W22" s="17" t="s">
        <v>19</v>
      </c>
      <c r="X22" s="18">
        <f t="shared" si="8"/>
        <v>0</v>
      </c>
      <c r="Y22" s="17">
        <v>2</v>
      </c>
      <c r="Z22" s="17" t="s">
        <v>20</v>
      </c>
      <c r="AA22" s="18">
        <f t="shared" si="9"/>
        <v>0</v>
      </c>
      <c r="AB22" s="17">
        <v>1.5</v>
      </c>
      <c r="AC22" s="17" t="s">
        <v>21</v>
      </c>
      <c r="AD22" s="18">
        <f t="shared" si="10"/>
        <v>0</v>
      </c>
      <c r="AE22" s="17">
        <v>1</v>
      </c>
      <c r="AF22" s="17" t="s">
        <v>22</v>
      </c>
      <c r="AG22" s="18">
        <f t="shared" si="11"/>
        <v>0</v>
      </c>
      <c r="AH22" s="17">
        <v>0</v>
      </c>
      <c r="AI22" s="17" t="s">
        <v>23</v>
      </c>
      <c r="AJ22" s="18">
        <f t="shared" si="12"/>
        <v>0</v>
      </c>
      <c r="AK22" s="18">
        <f t="shared" si="13"/>
        <v>4</v>
      </c>
      <c r="AL22" s="19" t="str">
        <f t="shared" si="14"/>
        <v>YETERLİ</v>
      </c>
      <c r="AM22" s="18">
        <f t="shared" si="15"/>
        <v>2.5</v>
      </c>
      <c r="AP22" s="20" t="s">
        <v>24</v>
      </c>
    </row>
    <row r="23" spans="1:42" ht="15.75" x14ac:dyDescent="0.25">
      <c r="A23" s="38" t="s">
        <v>204</v>
      </c>
      <c r="B23" s="64" t="s">
        <v>203</v>
      </c>
      <c r="C23" s="39">
        <v>75</v>
      </c>
      <c r="D23" s="40">
        <f t="shared" si="0"/>
        <v>90</v>
      </c>
      <c r="E23" s="42">
        <v>257.5</v>
      </c>
      <c r="F23" s="111" t="s">
        <v>30</v>
      </c>
      <c r="G23" s="111"/>
      <c r="H23" s="40">
        <v>95</v>
      </c>
      <c r="I23" s="12" t="str">
        <f t="shared" si="1"/>
        <v>YETERLİ</v>
      </c>
      <c r="J23" s="13">
        <f t="shared" si="2"/>
        <v>3.5277777777777777</v>
      </c>
      <c r="K23" s="14"/>
      <c r="L23" s="14" t="s">
        <v>16</v>
      </c>
      <c r="M23" s="15">
        <f t="shared" si="3"/>
        <v>4</v>
      </c>
      <c r="N23" s="16">
        <f t="shared" si="4"/>
        <v>90</v>
      </c>
      <c r="O23" s="16">
        <f t="shared" si="5"/>
        <v>3.5277777777777777</v>
      </c>
      <c r="P23" s="17">
        <v>3.5</v>
      </c>
      <c r="Q23" s="17" t="s">
        <v>17</v>
      </c>
      <c r="R23" s="18">
        <f t="shared" si="6"/>
        <v>0</v>
      </c>
      <c r="S23" s="17">
        <v>3</v>
      </c>
      <c r="T23" s="17" t="s">
        <v>18</v>
      </c>
      <c r="U23" s="18">
        <f t="shared" si="7"/>
        <v>0</v>
      </c>
      <c r="V23" s="17">
        <v>2.5</v>
      </c>
      <c r="W23" s="17" t="s">
        <v>19</v>
      </c>
      <c r="X23" s="18">
        <f t="shared" si="8"/>
        <v>0</v>
      </c>
      <c r="Y23" s="17">
        <v>2</v>
      </c>
      <c r="Z23" s="17" t="s">
        <v>20</v>
      </c>
      <c r="AA23" s="18">
        <f t="shared" si="9"/>
        <v>0</v>
      </c>
      <c r="AB23" s="17">
        <v>1.5</v>
      </c>
      <c r="AC23" s="17" t="s">
        <v>21</v>
      </c>
      <c r="AD23" s="18">
        <f t="shared" si="10"/>
        <v>0</v>
      </c>
      <c r="AE23" s="17">
        <v>1</v>
      </c>
      <c r="AF23" s="17" t="s">
        <v>22</v>
      </c>
      <c r="AG23" s="18">
        <f t="shared" si="11"/>
        <v>0</v>
      </c>
      <c r="AH23" s="17">
        <v>0</v>
      </c>
      <c r="AI23" s="17" t="s">
        <v>23</v>
      </c>
      <c r="AJ23" s="18">
        <f t="shared" si="12"/>
        <v>0</v>
      </c>
      <c r="AK23" s="18">
        <f t="shared" si="13"/>
        <v>4</v>
      </c>
      <c r="AL23" s="19" t="str">
        <f t="shared" si="14"/>
        <v>YETERLİ</v>
      </c>
      <c r="AM23" s="18">
        <f t="shared" si="15"/>
        <v>2.5</v>
      </c>
      <c r="AP23" s="20" t="s">
        <v>24</v>
      </c>
    </row>
    <row r="24" spans="1:42" ht="15.75" x14ac:dyDescent="0.25">
      <c r="A24" s="79" t="s">
        <v>206</v>
      </c>
      <c r="B24" s="84" t="s">
        <v>205</v>
      </c>
      <c r="C24" s="81">
        <v>82</v>
      </c>
      <c r="D24" s="82">
        <f t="shared" si="0"/>
        <v>97</v>
      </c>
      <c r="E24" s="83">
        <v>223</v>
      </c>
      <c r="F24" s="112" t="s">
        <v>30</v>
      </c>
      <c r="G24" s="112"/>
      <c r="H24" s="82" t="s">
        <v>258</v>
      </c>
      <c r="I24" s="86" t="s">
        <v>108</v>
      </c>
      <c r="J24" s="85">
        <f t="shared" si="2"/>
        <v>2.2989690721649483</v>
      </c>
      <c r="K24" s="14"/>
      <c r="L24" s="14" t="s">
        <v>16</v>
      </c>
      <c r="M24" s="15">
        <f t="shared" si="3"/>
        <v>0</v>
      </c>
      <c r="N24" s="16">
        <f t="shared" si="4"/>
        <v>97</v>
      </c>
      <c r="O24" s="16">
        <f t="shared" si="5"/>
        <v>2.2989690721649483</v>
      </c>
      <c r="P24" s="17">
        <v>3.5</v>
      </c>
      <c r="Q24" s="17" t="s">
        <v>17</v>
      </c>
      <c r="R24" s="18">
        <f t="shared" si="6"/>
        <v>0</v>
      </c>
      <c r="S24" s="17">
        <v>3</v>
      </c>
      <c r="T24" s="17" t="s">
        <v>18</v>
      </c>
      <c r="U24" s="18">
        <f t="shared" si="7"/>
        <v>0</v>
      </c>
      <c r="V24" s="17">
        <v>2.5</v>
      </c>
      <c r="W24" s="17" t="s">
        <v>19</v>
      </c>
      <c r="X24" s="18">
        <f t="shared" si="8"/>
        <v>0</v>
      </c>
      <c r="Y24" s="17">
        <v>2</v>
      </c>
      <c r="Z24" s="17" t="s">
        <v>20</v>
      </c>
      <c r="AA24" s="18">
        <f t="shared" si="9"/>
        <v>0</v>
      </c>
      <c r="AB24" s="17">
        <v>1.5</v>
      </c>
      <c r="AC24" s="17" t="s">
        <v>21</v>
      </c>
      <c r="AD24" s="18">
        <f t="shared" si="10"/>
        <v>0</v>
      </c>
      <c r="AE24" s="17">
        <v>1</v>
      </c>
      <c r="AF24" s="17" t="s">
        <v>22</v>
      </c>
      <c r="AG24" s="18">
        <f t="shared" si="11"/>
        <v>0</v>
      </c>
      <c r="AH24" s="17">
        <v>0</v>
      </c>
      <c r="AI24" s="17" t="s">
        <v>23</v>
      </c>
      <c r="AJ24" s="18">
        <f t="shared" si="12"/>
        <v>0</v>
      </c>
      <c r="AK24" s="18">
        <f t="shared" si="13"/>
        <v>0</v>
      </c>
      <c r="AL24" s="19" t="str">
        <f t="shared" si="14"/>
        <v>GİREMEZ(AKTS)</v>
      </c>
      <c r="AM24" s="18">
        <f t="shared" si="15"/>
        <v>2.5</v>
      </c>
      <c r="AP24" s="20" t="s">
        <v>24</v>
      </c>
    </row>
    <row r="25" spans="1:42" ht="15.75" x14ac:dyDescent="0.25">
      <c r="A25" s="38" t="s">
        <v>200</v>
      </c>
      <c r="B25" s="64" t="s">
        <v>199</v>
      </c>
      <c r="C25" s="39">
        <v>75</v>
      </c>
      <c r="D25" s="40">
        <f t="shared" si="0"/>
        <v>90</v>
      </c>
      <c r="E25" s="42">
        <v>246</v>
      </c>
      <c r="F25" s="111" t="s">
        <v>30</v>
      </c>
      <c r="G25" s="111"/>
      <c r="H25" s="40">
        <v>85</v>
      </c>
      <c r="I25" s="12" t="str">
        <f t="shared" si="1"/>
        <v>YETERLİ</v>
      </c>
      <c r="J25" s="13">
        <f t="shared" si="2"/>
        <v>3.3166666666666669</v>
      </c>
      <c r="K25" s="14"/>
      <c r="L25" s="14" t="s">
        <v>16</v>
      </c>
      <c r="M25" s="15">
        <f t="shared" si="3"/>
        <v>0</v>
      </c>
      <c r="N25" s="16">
        <f t="shared" si="4"/>
        <v>90</v>
      </c>
      <c r="O25" s="16">
        <f t="shared" si="5"/>
        <v>3.3166666666666669</v>
      </c>
      <c r="P25" s="17">
        <v>3.5</v>
      </c>
      <c r="Q25" s="17" t="s">
        <v>17</v>
      </c>
      <c r="R25" s="18">
        <f t="shared" si="6"/>
        <v>3.5</v>
      </c>
      <c r="S25" s="17">
        <v>3</v>
      </c>
      <c r="T25" s="17" t="s">
        <v>18</v>
      </c>
      <c r="U25" s="18">
        <f t="shared" si="7"/>
        <v>0</v>
      </c>
      <c r="V25" s="17">
        <v>2.5</v>
      </c>
      <c r="W25" s="17" t="s">
        <v>19</v>
      </c>
      <c r="X25" s="18">
        <f t="shared" si="8"/>
        <v>0</v>
      </c>
      <c r="Y25" s="17">
        <v>2</v>
      </c>
      <c r="Z25" s="17" t="s">
        <v>20</v>
      </c>
      <c r="AA25" s="18">
        <f t="shared" si="9"/>
        <v>0</v>
      </c>
      <c r="AB25" s="17">
        <v>1.5</v>
      </c>
      <c r="AC25" s="17" t="s">
        <v>21</v>
      </c>
      <c r="AD25" s="18">
        <f t="shared" si="10"/>
        <v>0</v>
      </c>
      <c r="AE25" s="17">
        <v>1</v>
      </c>
      <c r="AF25" s="17" t="s">
        <v>22</v>
      </c>
      <c r="AG25" s="18">
        <f t="shared" si="11"/>
        <v>0</v>
      </c>
      <c r="AH25" s="17">
        <v>0</v>
      </c>
      <c r="AI25" s="17" t="s">
        <v>23</v>
      </c>
      <c r="AJ25" s="18">
        <f t="shared" si="12"/>
        <v>0</v>
      </c>
      <c r="AK25" s="18">
        <f t="shared" si="13"/>
        <v>3.5</v>
      </c>
      <c r="AL25" s="19" t="str">
        <f t="shared" si="14"/>
        <v>YETERLİ</v>
      </c>
      <c r="AM25" s="18">
        <f t="shared" si="15"/>
        <v>2.5</v>
      </c>
      <c r="AP25" s="20" t="s">
        <v>24</v>
      </c>
    </row>
    <row r="26" spans="1:42" ht="15.75" x14ac:dyDescent="0.25">
      <c r="A26" s="38" t="s">
        <v>247</v>
      </c>
      <c r="B26" s="71" t="s">
        <v>248</v>
      </c>
      <c r="C26" s="39">
        <v>75</v>
      </c>
      <c r="D26" s="40">
        <f t="shared" si="0"/>
        <v>90</v>
      </c>
      <c r="E26" s="42">
        <v>176</v>
      </c>
      <c r="F26" s="111" t="s">
        <v>30</v>
      </c>
      <c r="G26" s="111"/>
      <c r="H26" s="40">
        <v>85</v>
      </c>
      <c r="I26" s="12" t="str">
        <f t="shared" si="1"/>
        <v>YETERLİ</v>
      </c>
      <c r="J26" s="13">
        <f t="shared" si="2"/>
        <v>2.5388888888888888</v>
      </c>
      <c r="K26" s="14"/>
      <c r="L26" s="14" t="s">
        <v>16</v>
      </c>
      <c r="M26" s="15">
        <f t="shared" si="3"/>
        <v>0</v>
      </c>
      <c r="N26" s="16">
        <f t="shared" si="4"/>
        <v>90</v>
      </c>
      <c r="O26" s="16">
        <f t="shared" si="5"/>
        <v>2.5388888888888888</v>
      </c>
      <c r="P26" s="17">
        <v>3.5</v>
      </c>
      <c r="Q26" s="17" t="s">
        <v>17</v>
      </c>
      <c r="R26" s="18">
        <f t="shared" si="6"/>
        <v>3.5</v>
      </c>
      <c r="S26" s="17">
        <v>3</v>
      </c>
      <c r="T26" s="17" t="s">
        <v>18</v>
      </c>
      <c r="U26" s="18">
        <f t="shared" si="7"/>
        <v>0</v>
      </c>
      <c r="V26" s="17">
        <v>2.5</v>
      </c>
      <c r="W26" s="17" t="s">
        <v>19</v>
      </c>
      <c r="X26" s="18">
        <f t="shared" si="8"/>
        <v>0</v>
      </c>
      <c r="Y26" s="17">
        <v>2</v>
      </c>
      <c r="Z26" s="17" t="s">
        <v>20</v>
      </c>
      <c r="AA26" s="18">
        <f t="shared" si="9"/>
        <v>0</v>
      </c>
      <c r="AB26" s="17">
        <v>1.5</v>
      </c>
      <c r="AC26" s="17" t="s">
        <v>21</v>
      </c>
      <c r="AD26" s="18">
        <f t="shared" si="10"/>
        <v>0</v>
      </c>
      <c r="AE26" s="17">
        <v>1</v>
      </c>
      <c r="AF26" s="17" t="s">
        <v>22</v>
      </c>
      <c r="AG26" s="18">
        <f t="shared" si="11"/>
        <v>0</v>
      </c>
      <c r="AH26" s="17">
        <v>0</v>
      </c>
      <c r="AI26" s="17" t="s">
        <v>23</v>
      </c>
      <c r="AJ26" s="18">
        <f t="shared" si="12"/>
        <v>0</v>
      </c>
      <c r="AK26" s="18">
        <f t="shared" si="13"/>
        <v>3.5</v>
      </c>
      <c r="AL26" s="19" t="str">
        <f t="shared" si="14"/>
        <v>YETERLİ</v>
      </c>
      <c r="AM26" s="18">
        <f t="shared" si="15"/>
        <v>2.5</v>
      </c>
      <c r="AP26" s="20" t="s">
        <v>24</v>
      </c>
    </row>
    <row r="27" spans="1:42" ht="15.75" x14ac:dyDescent="0.25">
      <c r="A27" s="8" t="s">
        <v>15</v>
      </c>
      <c r="B27" s="45" t="s">
        <v>15</v>
      </c>
      <c r="C27" s="10"/>
      <c r="D27" s="11" t="str">
        <f t="shared" si="0"/>
        <v xml:space="preserve"> </v>
      </c>
      <c r="E27" s="35"/>
      <c r="F27" s="107"/>
      <c r="G27" s="107"/>
      <c r="H27" s="11" t="s">
        <v>15</v>
      </c>
      <c r="I27" s="12" t="str">
        <f t="shared" si="1"/>
        <v xml:space="preserve"> </v>
      </c>
      <c r="J27" s="13" t="str">
        <f t="shared" si="2"/>
        <v xml:space="preserve"> </v>
      </c>
      <c r="K27" s="14"/>
      <c r="L27" s="14" t="s">
        <v>16</v>
      </c>
      <c r="M27" s="15">
        <f t="shared" si="3"/>
        <v>0</v>
      </c>
      <c r="N27" s="16">
        <f t="shared" si="4"/>
        <v>0</v>
      </c>
      <c r="O27" s="16" t="e">
        <f t="shared" si="5"/>
        <v>#DIV/0!</v>
      </c>
      <c r="P27" s="17">
        <v>3.5</v>
      </c>
      <c r="Q27" s="17" t="s">
        <v>17</v>
      </c>
      <c r="R27" s="18">
        <f t="shared" si="6"/>
        <v>0</v>
      </c>
      <c r="S27" s="17">
        <v>3</v>
      </c>
      <c r="T27" s="17" t="s">
        <v>18</v>
      </c>
      <c r="U27" s="18">
        <f t="shared" si="7"/>
        <v>0</v>
      </c>
      <c r="V27" s="17">
        <v>2.5</v>
      </c>
      <c r="W27" s="17" t="s">
        <v>19</v>
      </c>
      <c r="X27" s="18">
        <f t="shared" si="8"/>
        <v>0</v>
      </c>
      <c r="Y27" s="17">
        <v>2</v>
      </c>
      <c r="Z27" s="17" t="s">
        <v>20</v>
      </c>
      <c r="AA27" s="18">
        <f t="shared" si="9"/>
        <v>0</v>
      </c>
      <c r="AB27" s="17">
        <v>1.5</v>
      </c>
      <c r="AC27" s="17" t="s">
        <v>21</v>
      </c>
      <c r="AD27" s="18">
        <f t="shared" si="10"/>
        <v>0</v>
      </c>
      <c r="AE27" s="17">
        <v>1</v>
      </c>
      <c r="AF27" s="17" t="s">
        <v>22</v>
      </c>
      <c r="AG27" s="18">
        <f t="shared" si="11"/>
        <v>0</v>
      </c>
      <c r="AH27" s="17">
        <v>0</v>
      </c>
      <c r="AI27" s="17" t="s">
        <v>23</v>
      </c>
      <c r="AJ27" s="18">
        <f t="shared" si="12"/>
        <v>0</v>
      </c>
      <c r="AK27" s="18">
        <f t="shared" si="13"/>
        <v>0</v>
      </c>
      <c r="AL27" s="19" t="str">
        <f t="shared" si="14"/>
        <v xml:space="preserve"> </v>
      </c>
      <c r="AM27" s="18">
        <f t="shared" si="15"/>
        <v>2.5</v>
      </c>
      <c r="AP27" s="20" t="s">
        <v>24</v>
      </c>
    </row>
    <row r="28" spans="1:42" ht="15.75" x14ac:dyDescent="0.25">
      <c r="A28" s="8" t="s">
        <v>15</v>
      </c>
      <c r="B28" s="45" t="s">
        <v>15</v>
      </c>
      <c r="C28" s="10"/>
      <c r="D28" s="11" t="str">
        <f t="shared" si="0"/>
        <v xml:space="preserve"> </v>
      </c>
      <c r="E28" s="35"/>
      <c r="F28" s="107"/>
      <c r="G28" s="107"/>
      <c r="H28" s="11" t="s">
        <v>15</v>
      </c>
      <c r="I28" s="12" t="str">
        <f t="shared" si="1"/>
        <v xml:space="preserve"> </v>
      </c>
      <c r="J28" s="13" t="str">
        <f t="shared" si="2"/>
        <v xml:space="preserve"> </v>
      </c>
      <c r="K28" s="14"/>
      <c r="L28" s="14" t="s">
        <v>16</v>
      </c>
      <c r="M28" s="15">
        <f t="shared" si="3"/>
        <v>0</v>
      </c>
      <c r="N28" s="16">
        <f t="shared" si="4"/>
        <v>0</v>
      </c>
      <c r="O28" s="16" t="e">
        <f t="shared" si="5"/>
        <v>#DIV/0!</v>
      </c>
      <c r="P28" s="17">
        <v>3.5</v>
      </c>
      <c r="Q28" s="17" t="s">
        <v>17</v>
      </c>
      <c r="R28" s="18">
        <f t="shared" si="6"/>
        <v>0</v>
      </c>
      <c r="S28" s="17">
        <v>3</v>
      </c>
      <c r="T28" s="17" t="s">
        <v>18</v>
      </c>
      <c r="U28" s="18">
        <f t="shared" si="7"/>
        <v>0</v>
      </c>
      <c r="V28" s="17">
        <v>2.5</v>
      </c>
      <c r="W28" s="17" t="s">
        <v>19</v>
      </c>
      <c r="X28" s="18">
        <f t="shared" si="8"/>
        <v>0</v>
      </c>
      <c r="Y28" s="17">
        <v>2</v>
      </c>
      <c r="Z28" s="17" t="s">
        <v>20</v>
      </c>
      <c r="AA28" s="18">
        <f t="shared" si="9"/>
        <v>0</v>
      </c>
      <c r="AB28" s="17">
        <v>1.5</v>
      </c>
      <c r="AC28" s="17" t="s">
        <v>21</v>
      </c>
      <c r="AD28" s="18">
        <f t="shared" si="10"/>
        <v>0</v>
      </c>
      <c r="AE28" s="17">
        <v>1</v>
      </c>
      <c r="AF28" s="17" t="s">
        <v>22</v>
      </c>
      <c r="AG28" s="18">
        <f t="shared" si="11"/>
        <v>0</v>
      </c>
      <c r="AH28" s="17">
        <v>0</v>
      </c>
      <c r="AI28" s="17" t="s">
        <v>23</v>
      </c>
      <c r="AJ28" s="18">
        <f t="shared" si="12"/>
        <v>0</v>
      </c>
      <c r="AK28" s="18">
        <f t="shared" si="13"/>
        <v>0</v>
      </c>
      <c r="AL28" s="19" t="str">
        <f t="shared" si="14"/>
        <v xml:space="preserve"> </v>
      </c>
      <c r="AM28" s="18">
        <f t="shared" si="15"/>
        <v>2.5</v>
      </c>
      <c r="AP28" s="20" t="s">
        <v>24</v>
      </c>
    </row>
    <row r="29" spans="1:42" ht="15.75" x14ac:dyDescent="0.25">
      <c r="A29" s="8" t="s">
        <v>15</v>
      </c>
      <c r="B29" s="9" t="s">
        <v>15</v>
      </c>
      <c r="C29" s="10"/>
      <c r="D29" s="11" t="str">
        <f t="shared" si="0"/>
        <v xml:space="preserve"> </v>
      </c>
      <c r="E29" s="35"/>
      <c r="F29" s="107"/>
      <c r="G29" s="107"/>
      <c r="H29" s="11" t="s">
        <v>15</v>
      </c>
      <c r="I29" s="12" t="str">
        <f t="shared" si="1"/>
        <v xml:space="preserve"> </v>
      </c>
      <c r="J29" s="13" t="str">
        <f t="shared" si="2"/>
        <v xml:space="preserve"> </v>
      </c>
      <c r="K29" s="14"/>
      <c r="L29" s="14" t="s">
        <v>16</v>
      </c>
      <c r="M29" s="15">
        <f t="shared" si="3"/>
        <v>0</v>
      </c>
      <c r="N29" s="16">
        <f t="shared" si="4"/>
        <v>0</v>
      </c>
      <c r="O29" s="16" t="e">
        <f t="shared" si="5"/>
        <v>#DIV/0!</v>
      </c>
      <c r="P29" s="17">
        <v>3.5</v>
      </c>
      <c r="Q29" s="17" t="s">
        <v>17</v>
      </c>
      <c r="R29" s="18">
        <f t="shared" si="6"/>
        <v>0</v>
      </c>
      <c r="S29" s="17">
        <v>3</v>
      </c>
      <c r="T29" s="17" t="s">
        <v>18</v>
      </c>
      <c r="U29" s="18">
        <f t="shared" si="7"/>
        <v>0</v>
      </c>
      <c r="V29" s="17">
        <v>2.5</v>
      </c>
      <c r="W29" s="17" t="s">
        <v>19</v>
      </c>
      <c r="X29" s="18">
        <f t="shared" si="8"/>
        <v>0</v>
      </c>
      <c r="Y29" s="17">
        <v>2</v>
      </c>
      <c r="Z29" s="17" t="s">
        <v>20</v>
      </c>
      <c r="AA29" s="18">
        <f t="shared" si="9"/>
        <v>0</v>
      </c>
      <c r="AB29" s="17">
        <v>1.5</v>
      </c>
      <c r="AC29" s="17" t="s">
        <v>21</v>
      </c>
      <c r="AD29" s="18">
        <f t="shared" si="10"/>
        <v>0</v>
      </c>
      <c r="AE29" s="17">
        <v>1</v>
      </c>
      <c r="AF29" s="17" t="s">
        <v>22</v>
      </c>
      <c r="AG29" s="18">
        <f t="shared" si="11"/>
        <v>0</v>
      </c>
      <c r="AH29" s="17">
        <v>0</v>
      </c>
      <c r="AI29" s="17" t="s">
        <v>23</v>
      </c>
      <c r="AJ29" s="18">
        <f t="shared" si="12"/>
        <v>0</v>
      </c>
      <c r="AK29" s="18">
        <f t="shared" si="13"/>
        <v>0</v>
      </c>
      <c r="AL29" s="19" t="str">
        <f t="shared" si="14"/>
        <v xml:space="preserve"> </v>
      </c>
      <c r="AM29" s="18">
        <f t="shared" si="15"/>
        <v>2.5</v>
      </c>
      <c r="AP29" s="20" t="s">
        <v>24</v>
      </c>
    </row>
    <row r="30" spans="1:42" ht="15.75" x14ac:dyDescent="0.25">
      <c r="A30" s="8" t="s">
        <v>15</v>
      </c>
      <c r="B30" s="9" t="s">
        <v>15</v>
      </c>
      <c r="C30" s="10"/>
      <c r="D30" s="11" t="str">
        <f t="shared" si="0"/>
        <v xml:space="preserve"> </v>
      </c>
      <c r="E30" s="35"/>
      <c r="F30" s="107"/>
      <c r="G30" s="107"/>
      <c r="H30" s="11" t="s">
        <v>15</v>
      </c>
      <c r="I30" s="12" t="str">
        <f t="shared" si="1"/>
        <v xml:space="preserve"> </v>
      </c>
      <c r="J30" s="13" t="str">
        <f t="shared" si="2"/>
        <v xml:space="preserve"> </v>
      </c>
      <c r="K30" s="14"/>
      <c r="L30" s="14" t="s">
        <v>16</v>
      </c>
      <c r="M30" s="15">
        <f t="shared" si="3"/>
        <v>0</v>
      </c>
      <c r="N30" s="16">
        <f t="shared" si="4"/>
        <v>0</v>
      </c>
      <c r="O30" s="16" t="e">
        <f t="shared" si="5"/>
        <v>#DIV/0!</v>
      </c>
      <c r="P30" s="17">
        <v>3.5</v>
      </c>
      <c r="Q30" s="17" t="s">
        <v>17</v>
      </c>
      <c r="R30" s="18">
        <f t="shared" si="6"/>
        <v>0</v>
      </c>
      <c r="S30" s="17">
        <v>3</v>
      </c>
      <c r="T30" s="17" t="s">
        <v>18</v>
      </c>
      <c r="U30" s="18">
        <f t="shared" si="7"/>
        <v>0</v>
      </c>
      <c r="V30" s="17">
        <v>2.5</v>
      </c>
      <c r="W30" s="17" t="s">
        <v>19</v>
      </c>
      <c r="X30" s="18">
        <f t="shared" si="8"/>
        <v>0</v>
      </c>
      <c r="Y30" s="17">
        <v>2</v>
      </c>
      <c r="Z30" s="17" t="s">
        <v>20</v>
      </c>
      <c r="AA30" s="18">
        <f t="shared" si="9"/>
        <v>0</v>
      </c>
      <c r="AB30" s="17">
        <v>1.5</v>
      </c>
      <c r="AC30" s="17" t="s">
        <v>21</v>
      </c>
      <c r="AD30" s="18">
        <f t="shared" si="10"/>
        <v>0</v>
      </c>
      <c r="AE30" s="17">
        <v>1</v>
      </c>
      <c r="AF30" s="17" t="s">
        <v>22</v>
      </c>
      <c r="AG30" s="18">
        <f t="shared" si="11"/>
        <v>0</v>
      </c>
      <c r="AH30" s="17">
        <v>0</v>
      </c>
      <c r="AI30" s="17" t="s">
        <v>23</v>
      </c>
      <c r="AJ30" s="18">
        <f t="shared" si="12"/>
        <v>0</v>
      </c>
      <c r="AK30" s="18">
        <f t="shared" si="13"/>
        <v>0</v>
      </c>
      <c r="AL30" s="19" t="str">
        <f t="shared" si="14"/>
        <v xml:space="preserve"> </v>
      </c>
      <c r="AM30" s="18">
        <f t="shared" si="15"/>
        <v>2.5</v>
      </c>
      <c r="AP30" s="20" t="s">
        <v>24</v>
      </c>
    </row>
    <row r="31" spans="1:42" ht="15.75" x14ac:dyDescent="0.25">
      <c r="A31" s="8" t="s">
        <v>15</v>
      </c>
      <c r="B31" s="9" t="s">
        <v>15</v>
      </c>
      <c r="C31" s="10"/>
      <c r="D31" s="11" t="str">
        <f t="shared" si="0"/>
        <v xml:space="preserve"> </v>
      </c>
      <c r="E31" s="35"/>
      <c r="F31" s="107"/>
      <c r="G31" s="107"/>
      <c r="H31" s="11" t="s">
        <v>15</v>
      </c>
      <c r="I31" s="12" t="str">
        <f t="shared" si="1"/>
        <v xml:space="preserve"> </v>
      </c>
      <c r="J31" s="13" t="str">
        <f t="shared" si="2"/>
        <v xml:space="preserve"> </v>
      </c>
      <c r="K31" s="14"/>
      <c r="L31" s="14" t="s">
        <v>16</v>
      </c>
      <c r="M31" s="15">
        <f t="shared" si="3"/>
        <v>0</v>
      </c>
      <c r="N31" s="16">
        <f t="shared" si="4"/>
        <v>0</v>
      </c>
      <c r="O31" s="16" t="e">
        <f t="shared" si="5"/>
        <v>#DIV/0!</v>
      </c>
      <c r="P31" s="17">
        <v>3.5</v>
      </c>
      <c r="Q31" s="17" t="s">
        <v>17</v>
      </c>
      <c r="R31" s="18">
        <f t="shared" si="6"/>
        <v>0</v>
      </c>
      <c r="S31" s="17">
        <v>3</v>
      </c>
      <c r="T31" s="17" t="s">
        <v>18</v>
      </c>
      <c r="U31" s="18">
        <f t="shared" si="7"/>
        <v>0</v>
      </c>
      <c r="V31" s="17">
        <v>2.5</v>
      </c>
      <c r="W31" s="17" t="s">
        <v>19</v>
      </c>
      <c r="X31" s="18">
        <f t="shared" si="8"/>
        <v>0</v>
      </c>
      <c r="Y31" s="17">
        <v>2</v>
      </c>
      <c r="Z31" s="17" t="s">
        <v>20</v>
      </c>
      <c r="AA31" s="18">
        <f t="shared" si="9"/>
        <v>0</v>
      </c>
      <c r="AB31" s="17">
        <v>1.5</v>
      </c>
      <c r="AC31" s="17" t="s">
        <v>21</v>
      </c>
      <c r="AD31" s="18">
        <f t="shared" si="10"/>
        <v>0</v>
      </c>
      <c r="AE31" s="17">
        <v>1</v>
      </c>
      <c r="AF31" s="17" t="s">
        <v>22</v>
      </c>
      <c r="AG31" s="18">
        <f t="shared" si="11"/>
        <v>0</v>
      </c>
      <c r="AH31" s="17">
        <v>0</v>
      </c>
      <c r="AI31" s="17" t="s">
        <v>23</v>
      </c>
      <c r="AJ31" s="18">
        <f t="shared" si="12"/>
        <v>0</v>
      </c>
      <c r="AK31" s="18">
        <f t="shared" si="13"/>
        <v>0</v>
      </c>
      <c r="AL31" s="19" t="str">
        <f t="shared" si="14"/>
        <v xml:space="preserve"> </v>
      </c>
      <c r="AM31" s="18">
        <f t="shared" si="15"/>
        <v>2.5</v>
      </c>
      <c r="AP31" s="20" t="s">
        <v>24</v>
      </c>
    </row>
    <row r="32" spans="1:42" ht="16.5" thickBot="1" x14ac:dyDescent="0.3">
      <c r="A32" s="8" t="s">
        <v>15</v>
      </c>
      <c r="B32" s="9" t="s">
        <v>15</v>
      </c>
      <c r="C32" s="10"/>
      <c r="D32" s="11" t="str">
        <f t="shared" si="0"/>
        <v xml:space="preserve"> </v>
      </c>
      <c r="E32" s="36"/>
      <c r="F32" s="105"/>
      <c r="G32" s="106"/>
      <c r="H32" s="37" t="s">
        <v>15</v>
      </c>
      <c r="I32" s="12" t="str">
        <f t="shared" si="1"/>
        <v xml:space="preserve"> </v>
      </c>
      <c r="J32" s="13" t="str">
        <f t="shared" si="2"/>
        <v xml:space="preserve"> </v>
      </c>
      <c r="K32" s="14"/>
      <c r="L32" s="14" t="s">
        <v>16</v>
      </c>
      <c r="M32" s="15">
        <f t="shared" si="3"/>
        <v>0</v>
      </c>
      <c r="N32" s="16">
        <f t="shared" si="4"/>
        <v>0</v>
      </c>
      <c r="O32" s="16" t="e">
        <f t="shared" si="5"/>
        <v>#DIV/0!</v>
      </c>
      <c r="P32" s="17">
        <v>3.5</v>
      </c>
      <c r="Q32" s="17" t="s">
        <v>17</v>
      </c>
      <c r="R32" s="18">
        <f t="shared" si="6"/>
        <v>0</v>
      </c>
      <c r="S32" s="17">
        <v>3</v>
      </c>
      <c r="T32" s="17" t="s">
        <v>18</v>
      </c>
      <c r="U32" s="18">
        <f t="shared" si="7"/>
        <v>0</v>
      </c>
      <c r="V32" s="17">
        <v>2.5</v>
      </c>
      <c r="W32" s="17" t="s">
        <v>19</v>
      </c>
      <c r="X32" s="18">
        <f t="shared" si="8"/>
        <v>0</v>
      </c>
      <c r="Y32" s="17">
        <v>2</v>
      </c>
      <c r="Z32" s="17" t="s">
        <v>20</v>
      </c>
      <c r="AA32" s="18">
        <f t="shared" si="9"/>
        <v>0</v>
      </c>
      <c r="AB32" s="17">
        <v>1.5</v>
      </c>
      <c r="AC32" s="17" t="s">
        <v>21</v>
      </c>
      <c r="AD32" s="18">
        <f t="shared" si="10"/>
        <v>0</v>
      </c>
      <c r="AE32" s="17">
        <v>1</v>
      </c>
      <c r="AF32" s="17" t="s">
        <v>22</v>
      </c>
      <c r="AG32" s="18">
        <f t="shared" si="11"/>
        <v>0</v>
      </c>
      <c r="AH32" s="17">
        <v>0</v>
      </c>
      <c r="AI32" s="17" t="s">
        <v>23</v>
      </c>
      <c r="AJ32" s="18">
        <f t="shared" si="12"/>
        <v>0</v>
      </c>
      <c r="AK32" s="18">
        <f t="shared" si="13"/>
        <v>0</v>
      </c>
      <c r="AL32" s="19" t="str">
        <f t="shared" si="14"/>
        <v xml:space="preserve"> </v>
      </c>
      <c r="AM32" s="18">
        <f t="shared" si="15"/>
        <v>2.5</v>
      </c>
      <c r="AP32" s="20" t="s">
        <v>24</v>
      </c>
    </row>
    <row r="33" spans="1:10" x14ac:dyDescent="0.25">
      <c r="A33" s="108" t="s">
        <v>25</v>
      </c>
      <c r="B33" s="109"/>
      <c r="C33" s="22"/>
      <c r="D33" s="109" t="s">
        <v>25</v>
      </c>
      <c r="E33" s="101"/>
      <c r="F33" s="101"/>
      <c r="G33" s="23"/>
      <c r="H33" s="101" t="s">
        <v>25</v>
      </c>
      <c r="I33" s="109"/>
      <c r="J33" s="110"/>
    </row>
    <row r="34" spans="1:10" x14ac:dyDescent="0.25">
      <c r="A34" s="91" t="s">
        <v>117</v>
      </c>
      <c r="B34" s="91"/>
      <c r="C34" s="61"/>
      <c r="D34" s="92" t="s">
        <v>86</v>
      </c>
      <c r="E34" s="92"/>
      <c r="F34" s="92"/>
      <c r="G34" s="25"/>
      <c r="H34" s="92" t="s">
        <v>30</v>
      </c>
      <c r="I34" s="92"/>
      <c r="J34" s="93"/>
    </row>
    <row r="35" spans="1:10" x14ac:dyDescent="0.25">
      <c r="A35" s="26"/>
      <c r="B35" s="61"/>
      <c r="C35" s="61"/>
      <c r="D35" s="27"/>
      <c r="E35" s="27"/>
      <c r="F35" s="27"/>
      <c r="G35" s="61"/>
      <c r="H35" s="61"/>
      <c r="I35" s="61"/>
      <c r="J35" s="62"/>
    </row>
    <row r="36" spans="1:10" x14ac:dyDescent="0.25">
      <c r="A36" s="26"/>
      <c r="B36" s="61"/>
      <c r="C36" s="61"/>
      <c r="D36" s="27"/>
      <c r="E36" s="27"/>
      <c r="F36" s="27"/>
      <c r="G36" s="61"/>
      <c r="H36" s="61"/>
      <c r="I36" s="61"/>
      <c r="J36" s="62"/>
    </row>
    <row r="37" spans="1:10" x14ac:dyDescent="0.25">
      <c r="A37" s="26"/>
      <c r="B37" s="61"/>
      <c r="C37" s="61"/>
      <c r="D37" s="27"/>
      <c r="E37" s="27"/>
      <c r="F37" s="27"/>
      <c r="G37" s="61"/>
      <c r="H37" s="61"/>
      <c r="I37" s="61"/>
      <c r="J37" s="62"/>
    </row>
    <row r="38" spans="1:10" x14ac:dyDescent="0.25">
      <c r="A38" s="100"/>
      <c r="B38" s="100"/>
      <c r="C38" s="61"/>
      <c r="D38" s="101" t="s">
        <v>26</v>
      </c>
      <c r="E38" s="101"/>
      <c r="F38" s="101"/>
      <c r="G38" s="61"/>
      <c r="H38" s="102"/>
      <c r="I38" s="102"/>
      <c r="J38" s="103"/>
    </row>
    <row r="39" spans="1:10" x14ac:dyDescent="0.25">
      <c r="A39" s="100"/>
      <c r="B39" s="100"/>
      <c r="C39" s="61"/>
      <c r="D39" s="92" t="s">
        <v>124</v>
      </c>
      <c r="E39" s="92"/>
      <c r="F39" s="92"/>
      <c r="G39" s="61"/>
      <c r="H39" s="100"/>
      <c r="I39" s="100"/>
      <c r="J39" s="104"/>
    </row>
    <row r="40" spans="1:10" x14ac:dyDescent="0.25">
      <c r="A40" s="60"/>
      <c r="B40" s="60"/>
      <c r="C40" s="25"/>
      <c r="D40" s="60"/>
      <c r="E40" s="60"/>
      <c r="F40" s="60"/>
      <c r="G40" s="25"/>
      <c r="H40" s="60"/>
      <c r="I40" s="60"/>
      <c r="J40" s="63"/>
    </row>
    <row r="41" spans="1:10" x14ac:dyDescent="0.25">
      <c r="A41" s="60"/>
      <c r="B41" s="60"/>
      <c r="C41" s="25"/>
      <c r="D41" s="60"/>
      <c r="E41" s="60"/>
      <c r="F41" s="60"/>
      <c r="G41" s="25"/>
      <c r="H41" s="60"/>
      <c r="I41" s="60"/>
      <c r="J41" s="63"/>
    </row>
    <row r="42" spans="1:10" x14ac:dyDescent="0.25">
      <c r="A42" s="60"/>
      <c r="B42" s="60"/>
      <c r="C42" s="25"/>
      <c r="D42" s="60"/>
      <c r="E42" s="60"/>
      <c r="F42" s="60"/>
      <c r="G42" s="25"/>
      <c r="H42" s="60"/>
      <c r="I42" s="60"/>
      <c r="J42" s="63"/>
    </row>
    <row r="43" spans="1:10" ht="24.75" customHeight="1" x14ac:dyDescent="0.25">
      <c r="A43" s="94" t="s">
        <v>27</v>
      </c>
      <c r="B43" s="95"/>
      <c r="C43" s="95"/>
      <c r="D43" s="95"/>
      <c r="E43" s="95"/>
      <c r="F43" s="95"/>
      <c r="G43" s="95"/>
      <c r="H43" s="95"/>
      <c r="I43" s="95"/>
      <c r="J43" s="96"/>
    </row>
    <row r="44" spans="1:10" ht="60.75" customHeight="1" thickBot="1" x14ac:dyDescent="0.3">
      <c r="A44" s="97" t="s">
        <v>28</v>
      </c>
      <c r="B44" s="98"/>
      <c r="C44" s="98"/>
      <c r="D44" s="98"/>
      <c r="E44" s="98"/>
      <c r="F44" s="98"/>
      <c r="G44" s="98"/>
      <c r="H44" s="98"/>
      <c r="I44" s="98"/>
      <c r="J44" s="99"/>
    </row>
  </sheetData>
  <mergeCells count="46">
    <mergeCell ref="F13:G13"/>
    <mergeCell ref="F14:G14"/>
    <mergeCell ref="F12:G12"/>
    <mergeCell ref="A1:J1"/>
    <mergeCell ref="A2:J2"/>
    <mergeCell ref="A3:J3"/>
    <mergeCell ref="A4:J4"/>
    <mergeCell ref="A5:J5"/>
    <mergeCell ref="A6:J6"/>
    <mergeCell ref="A7:J7"/>
    <mergeCell ref="A8:J8"/>
    <mergeCell ref="F9:G9"/>
    <mergeCell ref="F10:G10"/>
    <mergeCell ref="F11:G11"/>
    <mergeCell ref="F15:G15"/>
    <mergeCell ref="F16:G16"/>
    <mergeCell ref="F17:G17"/>
    <mergeCell ref="F18:G18"/>
    <mergeCell ref="F19:G19"/>
    <mergeCell ref="F20:G20"/>
    <mergeCell ref="F21:G21"/>
    <mergeCell ref="F22:G22"/>
    <mergeCell ref="F23:G23"/>
    <mergeCell ref="F26:G26"/>
    <mergeCell ref="F25:G25"/>
    <mergeCell ref="F24:G24"/>
    <mergeCell ref="F27:G27"/>
    <mergeCell ref="F28:G28"/>
    <mergeCell ref="F29:G29"/>
    <mergeCell ref="A33:B33"/>
    <mergeCell ref="D33:F33"/>
    <mergeCell ref="F30:G30"/>
    <mergeCell ref="F31:G31"/>
    <mergeCell ref="F32:G32"/>
    <mergeCell ref="A34:B34"/>
    <mergeCell ref="D34:F34"/>
    <mergeCell ref="H34:J34"/>
    <mergeCell ref="H33:J33"/>
    <mergeCell ref="A43:J43"/>
    <mergeCell ref="A44:J44"/>
    <mergeCell ref="A38:B38"/>
    <mergeCell ref="D38:F38"/>
    <mergeCell ref="H38:J38"/>
    <mergeCell ref="A39:B39"/>
    <mergeCell ref="D39:F39"/>
    <mergeCell ref="H39:J3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tabSelected="1" topLeftCell="A7" workbookViewId="0">
      <selection activeCell="BB23" sqref="BB23"/>
    </sheetView>
  </sheetViews>
  <sheetFormatPr defaultRowHeight="15" x14ac:dyDescent="0.25"/>
  <cols>
    <col min="1" max="1" width="13.42578125" customWidth="1"/>
    <col min="2" max="2" width="19.140625" customWidth="1"/>
    <col min="3" max="3" width="9.85546875" customWidth="1"/>
    <col min="4" max="4" width="9.5703125" customWidth="1"/>
    <col min="5" max="5" width="11.28515625" customWidth="1"/>
    <col min="6" max="6" width="33" bestFit="1" customWidth="1"/>
    <col min="7" max="7" width="1.28515625" customWidth="1"/>
    <col min="8" max="8" width="11.85546875" customWidth="1"/>
    <col min="9" max="9" width="33.85546875" bestFit="1"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113" t="s">
        <v>0</v>
      </c>
      <c r="B1" s="114"/>
      <c r="C1" s="114"/>
      <c r="D1" s="114"/>
      <c r="E1" s="114"/>
      <c r="F1" s="114"/>
      <c r="G1" s="114"/>
      <c r="H1" s="114"/>
      <c r="I1" s="114"/>
      <c r="J1" s="1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16" t="s">
        <v>1</v>
      </c>
      <c r="B2" s="117"/>
      <c r="C2" s="117"/>
      <c r="D2" s="117"/>
      <c r="E2" s="117"/>
      <c r="F2" s="117"/>
      <c r="G2" s="117"/>
      <c r="H2" s="117"/>
      <c r="I2" s="117"/>
      <c r="J2" s="1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16" t="s">
        <v>2</v>
      </c>
      <c r="B3" s="117"/>
      <c r="C3" s="117"/>
      <c r="D3" s="117"/>
      <c r="E3" s="117"/>
      <c r="F3" s="117"/>
      <c r="G3" s="117"/>
      <c r="H3" s="117"/>
      <c r="I3" s="117"/>
      <c r="J3" s="1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16" t="s">
        <v>37</v>
      </c>
      <c r="B4" s="117"/>
      <c r="C4" s="117"/>
      <c r="D4" s="117"/>
      <c r="E4" s="117"/>
      <c r="F4" s="117"/>
      <c r="G4" s="117"/>
      <c r="H4" s="117"/>
      <c r="I4" s="117"/>
      <c r="J4" s="11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19" t="s">
        <v>174</v>
      </c>
      <c r="B5" s="120"/>
      <c r="C5" s="120"/>
      <c r="D5" s="120"/>
      <c r="E5" s="120"/>
      <c r="F5" s="120"/>
      <c r="G5" s="120"/>
      <c r="H5" s="120"/>
      <c r="I5" s="120"/>
      <c r="J5" s="12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19" t="s">
        <v>3</v>
      </c>
      <c r="B6" s="120"/>
      <c r="C6" s="120"/>
      <c r="D6" s="120"/>
      <c r="E6" s="120"/>
      <c r="F6" s="120"/>
      <c r="G6" s="120"/>
      <c r="H6" s="120"/>
      <c r="I6" s="120"/>
      <c r="J6" s="1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22">
        <v>42035</v>
      </c>
      <c r="B7" s="123"/>
      <c r="C7" s="123"/>
      <c r="D7" s="123"/>
      <c r="E7" s="123"/>
      <c r="F7" s="123"/>
      <c r="G7" s="123"/>
      <c r="H7" s="123"/>
      <c r="I7" s="123"/>
      <c r="J7" s="12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119" t="s">
        <v>66</v>
      </c>
      <c r="B8" s="120"/>
      <c r="C8" s="120"/>
      <c r="D8" s="120"/>
      <c r="E8" s="120"/>
      <c r="F8" s="120"/>
      <c r="G8" s="120"/>
      <c r="H8" s="120"/>
      <c r="I8" s="120"/>
      <c r="J8" s="1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125" t="s">
        <v>10</v>
      </c>
      <c r="G9" s="126"/>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79" t="s">
        <v>210</v>
      </c>
      <c r="B10" s="84" t="s">
        <v>207</v>
      </c>
      <c r="C10" s="88">
        <v>75</v>
      </c>
      <c r="D10" s="82">
        <f t="shared" ref="D10:D32" si="0">IF(H10=" "," ",N10)</f>
        <v>90</v>
      </c>
      <c r="E10" s="89">
        <v>219.5</v>
      </c>
      <c r="F10" s="134" t="s">
        <v>91</v>
      </c>
      <c r="G10" s="135"/>
      <c r="H10" s="90">
        <v>50</v>
      </c>
      <c r="I10" s="86" t="s">
        <v>260</v>
      </c>
      <c r="J10" s="85">
        <f>IF(C10=0," ",IF(H10=0," ",O10))</f>
        <v>2.6055555555555556</v>
      </c>
      <c r="K10" s="14"/>
      <c r="L10" s="14" t="s">
        <v>16</v>
      </c>
      <c r="M10" s="15">
        <f>IF(H10&lt;90,0,IF(H10&lt;=100,4,0))</f>
        <v>0</v>
      </c>
      <c r="N10" s="16">
        <f>IF(H10=" ",C10,(C10+15))</f>
        <v>90</v>
      </c>
      <c r="O10" s="16">
        <f>IF(H10="BAŞARILI",(E10/N10),IF(H10&gt;0,(((AK10*15)+E10)/N10),E10))</f>
        <v>2.6055555555555556</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1</v>
      </c>
      <c r="AH10" s="17">
        <v>0</v>
      </c>
      <c r="AI10" s="17" t="s">
        <v>23</v>
      </c>
      <c r="AJ10" s="18">
        <f>IF(H10&lt;0,0,IF(H10&lt;=49,0,0))</f>
        <v>0</v>
      </c>
      <c r="AK10" s="18">
        <f>SUM(R10,U10,X10,AA10,AD10,AG10,AJ10,M10)</f>
        <v>1</v>
      </c>
      <c r="AL10" s="19" t="str">
        <f>IF(H10=" "," ",IF(AK10&lt;2,"GİREMEZ(AKTS)",IF(N10&lt;89,"GİREMEZ(AKTS)",IF(O10&gt;=AM10,"YETERLİ","GİREMEZ(ORTALAMA)"))))</f>
        <v>GİREMEZ(AKTS)</v>
      </c>
      <c r="AM10" s="18">
        <f>IF(LEFT(A10,1)="0",2,2.5)</f>
        <v>2.5</v>
      </c>
      <c r="AN10" s="18"/>
      <c r="AO10" s="20"/>
      <c r="AP10" s="20" t="s">
        <v>24</v>
      </c>
      <c r="AQ10" s="20"/>
      <c r="AR10" s="21"/>
      <c r="AS10" s="21"/>
      <c r="AT10" s="21"/>
      <c r="AU10" s="21"/>
      <c r="AV10" s="21"/>
      <c r="AW10" s="21"/>
      <c r="AX10" s="21"/>
      <c r="AY10" s="1"/>
    </row>
    <row r="11" spans="1:51" ht="15.75" x14ac:dyDescent="0.25">
      <c r="A11" s="79" t="s">
        <v>211</v>
      </c>
      <c r="B11" s="84" t="s">
        <v>208</v>
      </c>
      <c r="C11" s="88">
        <v>75</v>
      </c>
      <c r="D11" s="82">
        <f t="shared" si="0"/>
        <v>90</v>
      </c>
      <c r="E11" s="83">
        <v>209.5</v>
      </c>
      <c r="F11" s="112" t="s">
        <v>91</v>
      </c>
      <c r="G11" s="112"/>
      <c r="H11" s="82">
        <v>50</v>
      </c>
      <c r="I11" s="86" t="s">
        <v>260</v>
      </c>
      <c r="J11" s="85">
        <f t="shared" ref="J11:J32" si="1">IF(C11=0," ",IF(H11=0," ",O11))</f>
        <v>2.4944444444444445</v>
      </c>
      <c r="K11" s="14"/>
      <c r="L11" s="14" t="s">
        <v>16</v>
      </c>
      <c r="M11" s="15">
        <f t="shared" ref="M11:M32" si="2">IF(H11&lt;90,0,IF(H11&lt;=100,4,0))</f>
        <v>0</v>
      </c>
      <c r="N11" s="16">
        <f t="shared" ref="N11:N32" si="3">IF(H11=" ",C11,(C11+15))</f>
        <v>90</v>
      </c>
      <c r="O11" s="16">
        <f t="shared" ref="O11:O32" si="4">IF(H11="BAŞARILI",(E11/N11),IF(H11&gt;0,(((AK11*15)+E11)/N11),E11))</f>
        <v>2.4944444444444445</v>
      </c>
      <c r="P11" s="17">
        <v>3.5</v>
      </c>
      <c r="Q11" s="17" t="s">
        <v>17</v>
      </c>
      <c r="R11" s="18">
        <f t="shared" ref="R11:R32" si="5">IF(H11&lt;85,0,IF(H11&lt;=89,3.5,0))</f>
        <v>0</v>
      </c>
      <c r="S11" s="17">
        <v>3</v>
      </c>
      <c r="T11" s="17" t="s">
        <v>18</v>
      </c>
      <c r="U11" s="18">
        <f t="shared" ref="U11:U32" si="6">IF(H11&lt;80,0,IF(H11&lt;=84,3,0))</f>
        <v>0</v>
      </c>
      <c r="V11" s="17">
        <v>2.5</v>
      </c>
      <c r="W11" s="17" t="s">
        <v>19</v>
      </c>
      <c r="X11" s="18">
        <f t="shared" ref="X11:X32" si="7">IF(H11&lt;75,0,IF(H11&lt;=79,2.5,0))</f>
        <v>0</v>
      </c>
      <c r="Y11" s="17">
        <v>2</v>
      </c>
      <c r="Z11" s="17" t="s">
        <v>20</v>
      </c>
      <c r="AA11" s="18">
        <f t="shared" ref="AA11:AA32" si="8">IF(H11&lt;65,0,IF(H11&lt;=74,2,0))</f>
        <v>0</v>
      </c>
      <c r="AB11" s="17">
        <v>1.5</v>
      </c>
      <c r="AC11" s="17" t="s">
        <v>21</v>
      </c>
      <c r="AD11" s="18">
        <f t="shared" ref="AD11:AD32" si="9">IF(H11&lt;58,0,IF(H11&lt;=64,1.5,0))</f>
        <v>0</v>
      </c>
      <c r="AE11" s="17">
        <v>1</v>
      </c>
      <c r="AF11" s="17" t="s">
        <v>22</v>
      </c>
      <c r="AG11" s="18">
        <f t="shared" ref="AG11:AG32" si="10">IF(H11&lt;50,0,IF(H11&lt;=57,1,0))</f>
        <v>1</v>
      </c>
      <c r="AH11" s="17">
        <v>0</v>
      </c>
      <c r="AI11" s="17" t="s">
        <v>23</v>
      </c>
      <c r="AJ11" s="18">
        <f t="shared" ref="AJ11:AJ32" si="11">IF(H11&lt;0,0,IF(H11&lt;=49,0,0))</f>
        <v>0</v>
      </c>
      <c r="AK11" s="18">
        <f t="shared" ref="AK11:AK32" si="12">SUM(R11,U11,X11,AA11,AD11,AG11,AJ11,M11)</f>
        <v>1</v>
      </c>
      <c r="AL11" s="19" t="str">
        <f t="shared" ref="AL11:AL32" si="13">IF(H11=" "," ",IF(AK11&lt;2,"GİREMEZ(AKTS)",IF(N11&lt;89,"GİREMEZ(AKTS)",IF(O11&gt;=AM11,"YETERLİ","GİREMEZ(ORTALAMA)"))))</f>
        <v>GİREMEZ(AKTS)</v>
      </c>
      <c r="AM11" s="18">
        <f t="shared" ref="AM11:AM32" si="14">IF(LEFT(A11,1)="0",2,2.5)</f>
        <v>2.5</v>
      </c>
      <c r="AP11" s="20" t="s">
        <v>24</v>
      </c>
    </row>
    <row r="12" spans="1:51" ht="15.75" x14ac:dyDescent="0.25">
      <c r="A12" s="79" t="s">
        <v>212</v>
      </c>
      <c r="B12" s="84" t="s">
        <v>209</v>
      </c>
      <c r="C12" s="88">
        <v>68</v>
      </c>
      <c r="D12" s="82">
        <f t="shared" si="0"/>
        <v>83</v>
      </c>
      <c r="E12" s="83">
        <v>169.5</v>
      </c>
      <c r="F12" s="112" t="s">
        <v>91</v>
      </c>
      <c r="G12" s="112"/>
      <c r="H12" s="82">
        <v>80</v>
      </c>
      <c r="I12" s="86" t="s">
        <v>108</v>
      </c>
      <c r="J12" s="85">
        <f t="shared" si="1"/>
        <v>2.5843373493975905</v>
      </c>
      <c r="K12" s="14"/>
      <c r="L12" s="14" t="s">
        <v>16</v>
      </c>
      <c r="M12" s="15">
        <f t="shared" si="2"/>
        <v>0</v>
      </c>
      <c r="N12" s="16">
        <f t="shared" si="3"/>
        <v>83</v>
      </c>
      <c r="O12" s="16">
        <f t="shared" si="4"/>
        <v>2.5843373493975905</v>
      </c>
      <c r="P12" s="17">
        <v>3.5</v>
      </c>
      <c r="Q12" s="17" t="s">
        <v>17</v>
      </c>
      <c r="R12" s="18">
        <f t="shared" si="5"/>
        <v>0</v>
      </c>
      <c r="S12" s="17">
        <v>3</v>
      </c>
      <c r="T12" s="17" t="s">
        <v>18</v>
      </c>
      <c r="U12" s="18">
        <f t="shared" si="6"/>
        <v>3</v>
      </c>
      <c r="V12" s="17">
        <v>2.5</v>
      </c>
      <c r="W12" s="17" t="s">
        <v>19</v>
      </c>
      <c r="X12" s="18">
        <f t="shared" si="7"/>
        <v>0</v>
      </c>
      <c r="Y12" s="17">
        <v>2</v>
      </c>
      <c r="Z12" s="17" t="s">
        <v>20</v>
      </c>
      <c r="AA12" s="18">
        <f t="shared" si="8"/>
        <v>0</v>
      </c>
      <c r="AB12" s="17">
        <v>1.5</v>
      </c>
      <c r="AC12" s="17" t="s">
        <v>21</v>
      </c>
      <c r="AD12" s="18">
        <f t="shared" si="9"/>
        <v>0</v>
      </c>
      <c r="AE12" s="17">
        <v>1</v>
      </c>
      <c r="AF12" s="17" t="s">
        <v>22</v>
      </c>
      <c r="AG12" s="18">
        <f t="shared" si="10"/>
        <v>0</v>
      </c>
      <c r="AH12" s="17">
        <v>0</v>
      </c>
      <c r="AI12" s="17" t="s">
        <v>23</v>
      </c>
      <c r="AJ12" s="18">
        <f t="shared" si="11"/>
        <v>0</v>
      </c>
      <c r="AK12" s="18">
        <f t="shared" si="12"/>
        <v>3</v>
      </c>
      <c r="AL12" s="19" t="str">
        <f t="shared" si="13"/>
        <v>GİREMEZ(AKTS)</v>
      </c>
      <c r="AM12" s="18">
        <f t="shared" si="14"/>
        <v>2.5</v>
      </c>
      <c r="AP12" s="20" t="s">
        <v>24</v>
      </c>
    </row>
    <row r="13" spans="1:51" ht="15.75" x14ac:dyDescent="0.25">
      <c r="A13" s="38" t="s">
        <v>216</v>
      </c>
      <c r="B13" s="70" t="s">
        <v>213</v>
      </c>
      <c r="C13" s="59">
        <v>75</v>
      </c>
      <c r="D13" s="40">
        <f t="shared" si="0"/>
        <v>90</v>
      </c>
      <c r="E13" s="42">
        <v>205.5</v>
      </c>
      <c r="F13" s="111" t="s">
        <v>114</v>
      </c>
      <c r="G13" s="111"/>
      <c r="H13" s="40">
        <v>80</v>
      </c>
      <c r="I13" s="12" t="str">
        <f t="shared" ref="I13:I32" si="15">IF(C13=0," ",IF(H13=0," ",IF(H13="GR",AP13,AL13)))</f>
        <v>YETERLİ</v>
      </c>
      <c r="J13" s="13">
        <f t="shared" si="1"/>
        <v>2.7833333333333332</v>
      </c>
      <c r="K13" s="14"/>
      <c r="L13" s="14" t="s">
        <v>16</v>
      </c>
      <c r="M13" s="15">
        <f t="shared" si="2"/>
        <v>0</v>
      </c>
      <c r="N13" s="16">
        <f t="shared" si="3"/>
        <v>90</v>
      </c>
      <c r="O13" s="16">
        <f t="shared" si="4"/>
        <v>2.7833333333333332</v>
      </c>
      <c r="P13" s="17">
        <v>3.5</v>
      </c>
      <c r="Q13" s="17" t="s">
        <v>17</v>
      </c>
      <c r="R13" s="18">
        <f t="shared" si="5"/>
        <v>0</v>
      </c>
      <c r="S13" s="17">
        <v>3</v>
      </c>
      <c r="T13" s="17" t="s">
        <v>18</v>
      </c>
      <c r="U13" s="18">
        <f t="shared" si="6"/>
        <v>3</v>
      </c>
      <c r="V13" s="17">
        <v>2.5</v>
      </c>
      <c r="W13" s="17" t="s">
        <v>19</v>
      </c>
      <c r="X13" s="18">
        <f t="shared" si="7"/>
        <v>0</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3</v>
      </c>
      <c r="AL13" s="19" t="str">
        <f t="shared" si="13"/>
        <v>YETERLİ</v>
      </c>
      <c r="AM13" s="18">
        <f t="shared" si="14"/>
        <v>2.5</v>
      </c>
      <c r="AP13" s="20" t="s">
        <v>24</v>
      </c>
    </row>
    <row r="14" spans="1:51" ht="15.75" x14ac:dyDescent="0.25">
      <c r="A14" s="38" t="s">
        <v>217</v>
      </c>
      <c r="B14" s="70" t="s">
        <v>214</v>
      </c>
      <c r="C14" s="59">
        <v>75</v>
      </c>
      <c r="D14" s="40">
        <f t="shared" si="0"/>
        <v>90</v>
      </c>
      <c r="E14" s="42">
        <v>243.5</v>
      </c>
      <c r="F14" s="111" t="s">
        <v>114</v>
      </c>
      <c r="G14" s="111"/>
      <c r="H14" s="40">
        <v>75</v>
      </c>
      <c r="I14" s="12" t="str">
        <f t="shared" si="15"/>
        <v>YETERLİ</v>
      </c>
      <c r="J14" s="13">
        <f t="shared" si="1"/>
        <v>3.1222222222222222</v>
      </c>
      <c r="K14" s="14"/>
      <c r="L14" s="14" t="s">
        <v>16</v>
      </c>
      <c r="M14" s="15">
        <f t="shared" si="2"/>
        <v>0</v>
      </c>
      <c r="N14" s="16">
        <f t="shared" si="3"/>
        <v>90</v>
      </c>
      <c r="O14" s="16">
        <f t="shared" si="4"/>
        <v>3.1222222222222222</v>
      </c>
      <c r="P14" s="17">
        <v>3.5</v>
      </c>
      <c r="Q14" s="17" t="s">
        <v>17</v>
      </c>
      <c r="R14" s="18">
        <f t="shared" si="5"/>
        <v>0</v>
      </c>
      <c r="S14" s="17">
        <v>3</v>
      </c>
      <c r="T14" s="17" t="s">
        <v>18</v>
      </c>
      <c r="U14" s="18">
        <f t="shared" si="6"/>
        <v>0</v>
      </c>
      <c r="V14" s="17">
        <v>2.5</v>
      </c>
      <c r="W14" s="17" t="s">
        <v>19</v>
      </c>
      <c r="X14" s="18">
        <f t="shared" si="7"/>
        <v>2.5</v>
      </c>
      <c r="Y14" s="17">
        <v>2</v>
      </c>
      <c r="Z14" s="17" t="s">
        <v>20</v>
      </c>
      <c r="AA14" s="18">
        <f t="shared" si="8"/>
        <v>0</v>
      </c>
      <c r="AB14" s="17">
        <v>1.5</v>
      </c>
      <c r="AC14" s="17" t="s">
        <v>21</v>
      </c>
      <c r="AD14" s="18">
        <f t="shared" si="9"/>
        <v>0</v>
      </c>
      <c r="AE14" s="17">
        <v>1</v>
      </c>
      <c r="AF14" s="17" t="s">
        <v>22</v>
      </c>
      <c r="AG14" s="18">
        <f t="shared" si="10"/>
        <v>0</v>
      </c>
      <c r="AH14" s="17">
        <v>0</v>
      </c>
      <c r="AI14" s="17" t="s">
        <v>23</v>
      </c>
      <c r="AJ14" s="18">
        <f t="shared" si="11"/>
        <v>0</v>
      </c>
      <c r="AK14" s="18">
        <f t="shared" si="12"/>
        <v>2.5</v>
      </c>
      <c r="AL14" s="19" t="str">
        <f t="shared" si="13"/>
        <v>YETERLİ</v>
      </c>
      <c r="AM14" s="18">
        <f t="shared" si="14"/>
        <v>2.5</v>
      </c>
      <c r="AP14" s="20" t="s">
        <v>24</v>
      </c>
    </row>
    <row r="15" spans="1:51" ht="15.75" x14ac:dyDescent="0.25">
      <c r="A15" s="38" t="s">
        <v>218</v>
      </c>
      <c r="B15" s="70" t="s">
        <v>215</v>
      </c>
      <c r="C15" s="59">
        <v>75</v>
      </c>
      <c r="D15" s="40">
        <f t="shared" si="0"/>
        <v>90</v>
      </c>
      <c r="E15" s="42">
        <v>215.5</v>
      </c>
      <c r="F15" s="111" t="s">
        <v>114</v>
      </c>
      <c r="G15" s="111"/>
      <c r="H15" s="40">
        <v>75</v>
      </c>
      <c r="I15" s="12" t="str">
        <f t="shared" si="15"/>
        <v>YETERLİ</v>
      </c>
      <c r="J15" s="13">
        <f t="shared" si="1"/>
        <v>2.8111111111111109</v>
      </c>
      <c r="K15" s="14"/>
      <c r="L15" s="14" t="s">
        <v>16</v>
      </c>
      <c r="M15" s="15">
        <f t="shared" si="2"/>
        <v>0</v>
      </c>
      <c r="N15" s="16">
        <f t="shared" si="3"/>
        <v>90</v>
      </c>
      <c r="O15" s="16">
        <f t="shared" si="4"/>
        <v>2.8111111111111109</v>
      </c>
      <c r="P15" s="17">
        <v>3.5</v>
      </c>
      <c r="Q15" s="17" t="s">
        <v>17</v>
      </c>
      <c r="R15" s="18">
        <f t="shared" si="5"/>
        <v>0</v>
      </c>
      <c r="S15" s="17">
        <v>3</v>
      </c>
      <c r="T15" s="17" t="s">
        <v>18</v>
      </c>
      <c r="U15" s="18">
        <f t="shared" si="6"/>
        <v>0</v>
      </c>
      <c r="V15" s="17">
        <v>2.5</v>
      </c>
      <c r="W15" s="17" t="s">
        <v>19</v>
      </c>
      <c r="X15" s="18">
        <f t="shared" si="7"/>
        <v>2.5</v>
      </c>
      <c r="Y15" s="17">
        <v>2</v>
      </c>
      <c r="Z15" s="17" t="s">
        <v>20</v>
      </c>
      <c r="AA15" s="18">
        <f t="shared" si="8"/>
        <v>0</v>
      </c>
      <c r="AB15" s="17">
        <v>1.5</v>
      </c>
      <c r="AC15" s="17" t="s">
        <v>21</v>
      </c>
      <c r="AD15" s="18">
        <f t="shared" si="9"/>
        <v>0</v>
      </c>
      <c r="AE15" s="17">
        <v>1</v>
      </c>
      <c r="AF15" s="17" t="s">
        <v>22</v>
      </c>
      <c r="AG15" s="18">
        <f t="shared" si="10"/>
        <v>0</v>
      </c>
      <c r="AH15" s="17">
        <v>0</v>
      </c>
      <c r="AI15" s="17" t="s">
        <v>23</v>
      </c>
      <c r="AJ15" s="18">
        <f t="shared" si="11"/>
        <v>0</v>
      </c>
      <c r="AK15" s="18">
        <f t="shared" si="12"/>
        <v>2.5</v>
      </c>
      <c r="AL15" s="19" t="str">
        <f t="shared" si="13"/>
        <v>YETERLİ</v>
      </c>
      <c r="AM15" s="18">
        <f t="shared" si="14"/>
        <v>2.5</v>
      </c>
      <c r="AP15" s="20" t="s">
        <v>24</v>
      </c>
    </row>
    <row r="16" spans="1:51" ht="15.75" x14ac:dyDescent="0.25">
      <c r="A16" s="38" t="s">
        <v>220</v>
      </c>
      <c r="B16" s="70" t="s">
        <v>219</v>
      </c>
      <c r="C16" s="59">
        <v>75</v>
      </c>
      <c r="D16" s="40">
        <f t="shared" si="0"/>
        <v>90</v>
      </c>
      <c r="E16" s="42">
        <v>252.5</v>
      </c>
      <c r="F16" s="111" t="s">
        <v>114</v>
      </c>
      <c r="G16" s="111"/>
      <c r="H16" s="40">
        <v>65</v>
      </c>
      <c r="I16" s="12" t="str">
        <f t="shared" si="15"/>
        <v>YETERLİ</v>
      </c>
      <c r="J16" s="13">
        <f t="shared" si="1"/>
        <v>3.1388888888888888</v>
      </c>
      <c r="K16" s="14"/>
      <c r="L16" s="14" t="s">
        <v>16</v>
      </c>
      <c r="M16" s="15">
        <f t="shared" si="2"/>
        <v>0</v>
      </c>
      <c r="N16" s="16">
        <f t="shared" si="3"/>
        <v>90</v>
      </c>
      <c r="O16" s="16">
        <f t="shared" si="4"/>
        <v>3.1388888888888888</v>
      </c>
      <c r="P16" s="17">
        <v>3.5</v>
      </c>
      <c r="Q16" s="17" t="s">
        <v>17</v>
      </c>
      <c r="R16" s="18">
        <f t="shared" si="5"/>
        <v>0</v>
      </c>
      <c r="S16" s="17">
        <v>3</v>
      </c>
      <c r="T16" s="17" t="s">
        <v>18</v>
      </c>
      <c r="U16" s="18">
        <f t="shared" si="6"/>
        <v>0</v>
      </c>
      <c r="V16" s="17">
        <v>2.5</v>
      </c>
      <c r="W16" s="17" t="s">
        <v>19</v>
      </c>
      <c r="X16" s="18">
        <f t="shared" si="7"/>
        <v>0</v>
      </c>
      <c r="Y16" s="17">
        <v>2</v>
      </c>
      <c r="Z16" s="17" t="s">
        <v>20</v>
      </c>
      <c r="AA16" s="18">
        <f t="shared" si="8"/>
        <v>2</v>
      </c>
      <c r="AB16" s="17">
        <v>1.5</v>
      </c>
      <c r="AC16" s="17" t="s">
        <v>21</v>
      </c>
      <c r="AD16" s="18">
        <f t="shared" si="9"/>
        <v>0</v>
      </c>
      <c r="AE16" s="17">
        <v>1</v>
      </c>
      <c r="AF16" s="17" t="s">
        <v>22</v>
      </c>
      <c r="AG16" s="18">
        <f t="shared" si="10"/>
        <v>0</v>
      </c>
      <c r="AH16" s="17">
        <v>0</v>
      </c>
      <c r="AI16" s="17" t="s">
        <v>23</v>
      </c>
      <c r="AJ16" s="18">
        <f t="shared" si="11"/>
        <v>0</v>
      </c>
      <c r="AK16" s="18">
        <f t="shared" si="12"/>
        <v>2</v>
      </c>
      <c r="AL16" s="19" t="str">
        <f t="shared" si="13"/>
        <v>YETERLİ</v>
      </c>
      <c r="AM16" s="18">
        <f t="shared" si="14"/>
        <v>2.5</v>
      </c>
      <c r="AP16" s="20" t="s">
        <v>24</v>
      </c>
    </row>
    <row r="17" spans="1:42" ht="15.75" x14ac:dyDescent="0.25">
      <c r="A17" s="79" t="s">
        <v>225</v>
      </c>
      <c r="B17" s="84" t="s">
        <v>221</v>
      </c>
      <c r="C17" s="88">
        <v>82</v>
      </c>
      <c r="D17" s="82">
        <f t="shared" si="0"/>
        <v>97</v>
      </c>
      <c r="E17" s="83">
        <v>233</v>
      </c>
      <c r="F17" s="112" t="s">
        <v>114</v>
      </c>
      <c r="G17" s="112"/>
      <c r="H17" s="82">
        <v>50</v>
      </c>
      <c r="I17" s="86" t="s">
        <v>108</v>
      </c>
      <c r="J17" s="85">
        <f t="shared" si="1"/>
        <v>2.5567010309278349</v>
      </c>
      <c r="K17" s="14"/>
      <c r="L17" s="14" t="s">
        <v>16</v>
      </c>
      <c r="M17" s="15">
        <f t="shared" si="2"/>
        <v>0</v>
      </c>
      <c r="N17" s="16">
        <f t="shared" si="3"/>
        <v>97</v>
      </c>
      <c r="O17" s="16">
        <f t="shared" si="4"/>
        <v>2.5567010309278349</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1</v>
      </c>
      <c r="AH17" s="17">
        <v>0</v>
      </c>
      <c r="AI17" s="17" t="s">
        <v>23</v>
      </c>
      <c r="AJ17" s="18">
        <f t="shared" si="11"/>
        <v>0</v>
      </c>
      <c r="AK17" s="18">
        <f t="shared" si="12"/>
        <v>1</v>
      </c>
      <c r="AL17" s="19" t="str">
        <f t="shared" si="13"/>
        <v>GİREMEZ(AKTS)</v>
      </c>
      <c r="AM17" s="18">
        <f t="shared" si="14"/>
        <v>2.5</v>
      </c>
      <c r="AP17" s="20" t="s">
        <v>24</v>
      </c>
    </row>
    <row r="18" spans="1:42" ht="15.75" x14ac:dyDescent="0.25">
      <c r="A18" s="79" t="s">
        <v>226</v>
      </c>
      <c r="B18" s="84" t="s">
        <v>222</v>
      </c>
      <c r="C18" s="88">
        <v>75</v>
      </c>
      <c r="D18" s="82">
        <f t="shared" si="0"/>
        <v>90</v>
      </c>
      <c r="E18" s="83">
        <v>187</v>
      </c>
      <c r="F18" s="112" t="s">
        <v>114</v>
      </c>
      <c r="G18" s="112"/>
      <c r="H18" s="82">
        <v>50</v>
      </c>
      <c r="I18" s="86" t="s">
        <v>260</v>
      </c>
      <c r="J18" s="85">
        <f t="shared" si="1"/>
        <v>2.2444444444444445</v>
      </c>
      <c r="K18" s="14"/>
      <c r="L18" s="14" t="s">
        <v>16</v>
      </c>
      <c r="M18" s="15">
        <f t="shared" si="2"/>
        <v>0</v>
      </c>
      <c r="N18" s="16">
        <f t="shared" si="3"/>
        <v>90</v>
      </c>
      <c r="O18" s="16">
        <f t="shared" si="4"/>
        <v>2.2444444444444445</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1</v>
      </c>
      <c r="AH18" s="17">
        <v>0</v>
      </c>
      <c r="AI18" s="17" t="s">
        <v>23</v>
      </c>
      <c r="AJ18" s="18">
        <f t="shared" si="11"/>
        <v>0</v>
      </c>
      <c r="AK18" s="18">
        <f t="shared" si="12"/>
        <v>1</v>
      </c>
      <c r="AL18" s="19" t="str">
        <f t="shared" si="13"/>
        <v>GİREMEZ(AKTS)</v>
      </c>
      <c r="AM18" s="18">
        <f t="shared" si="14"/>
        <v>2.5</v>
      </c>
      <c r="AP18" s="20" t="s">
        <v>24</v>
      </c>
    </row>
    <row r="19" spans="1:42" ht="15.75" x14ac:dyDescent="0.25">
      <c r="A19" s="79" t="s">
        <v>228</v>
      </c>
      <c r="B19" s="84" t="s">
        <v>223</v>
      </c>
      <c r="C19" s="88">
        <v>75</v>
      </c>
      <c r="D19" s="82">
        <f t="shared" si="0"/>
        <v>90</v>
      </c>
      <c r="E19" s="83">
        <v>191</v>
      </c>
      <c r="F19" s="112" t="s">
        <v>114</v>
      </c>
      <c r="G19" s="112"/>
      <c r="H19" s="82">
        <v>70</v>
      </c>
      <c r="I19" s="86" t="s">
        <v>108</v>
      </c>
      <c r="J19" s="85">
        <f t="shared" si="1"/>
        <v>2.4555555555555557</v>
      </c>
      <c r="K19" s="14"/>
      <c r="L19" s="14" t="s">
        <v>16</v>
      </c>
      <c r="M19" s="15">
        <f t="shared" si="2"/>
        <v>0</v>
      </c>
      <c r="N19" s="16">
        <f t="shared" si="3"/>
        <v>90</v>
      </c>
      <c r="O19" s="16">
        <f t="shared" si="4"/>
        <v>2.4555555555555557</v>
      </c>
      <c r="P19" s="17">
        <v>3.5</v>
      </c>
      <c r="Q19" s="17" t="s">
        <v>17</v>
      </c>
      <c r="R19" s="18">
        <f t="shared" si="5"/>
        <v>0</v>
      </c>
      <c r="S19" s="17">
        <v>3</v>
      </c>
      <c r="T19" s="17" t="s">
        <v>18</v>
      </c>
      <c r="U19" s="18">
        <f t="shared" si="6"/>
        <v>0</v>
      </c>
      <c r="V19" s="17">
        <v>2.5</v>
      </c>
      <c r="W19" s="17" t="s">
        <v>19</v>
      </c>
      <c r="X19" s="18">
        <f t="shared" si="7"/>
        <v>0</v>
      </c>
      <c r="Y19" s="17">
        <v>2</v>
      </c>
      <c r="Z19" s="17" t="s">
        <v>20</v>
      </c>
      <c r="AA19" s="18">
        <f t="shared" si="8"/>
        <v>2</v>
      </c>
      <c r="AB19" s="17">
        <v>1.5</v>
      </c>
      <c r="AC19" s="17" t="s">
        <v>21</v>
      </c>
      <c r="AD19" s="18">
        <f t="shared" si="9"/>
        <v>0</v>
      </c>
      <c r="AE19" s="17">
        <v>1</v>
      </c>
      <c r="AF19" s="17" t="s">
        <v>22</v>
      </c>
      <c r="AG19" s="18">
        <f t="shared" si="10"/>
        <v>0</v>
      </c>
      <c r="AH19" s="17">
        <v>0</v>
      </c>
      <c r="AI19" s="17" t="s">
        <v>23</v>
      </c>
      <c r="AJ19" s="18">
        <f t="shared" si="11"/>
        <v>0</v>
      </c>
      <c r="AK19" s="18">
        <f t="shared" si="12"/>
        <v>2</v>
      </c>
      <c r="AL19" s="19" t="str">
        <f t="shared" si="13"/>
        <v>GİREMEZ(ORTALAMA)</v>
      </c>
      <c r="AM19" s="18">
        <f t="shared" si="14"/>
        <v>2.5</v>
      </c>
      <c r="AP19" s="20" t="s">
        <v>24</v>
      </c>
    </row>
    <row r="20" spans="1:42" ht="15.75" x14ac:dyDescent="0.25">
      <c r="A20" s="38" t="s">
        <v>227</v>
      </c>
      <c r="B20" s="70" t="s">
        <v>224</v>
      </c>
      <c r="C20" s="59">
        <v>75</v>
      </c>
      <c r="D20" s="40">
        <f t="shared" si="0"/>
        <v>90</v>
      </c>
      <c r="E20" s="42">
        <v>195</v>
      </c>
      <c r="F20" s="111" t="s">
        <v>114</v>
      </c>
      <c r="G20" s="111"/>
      <c r="H20" s="40">
        <v>80</v>
      </c>
      <c r="I20" s="12" t="str">
        <f t="shared" si="15"/>
        <v>YETERLİ</v>
      </c>
      <c r="J20" s="13">
        <f t="shared" si="1"/>
        <v>2.6666666666666665</v>
      </c>
      <c r="K20" s="14"/>
      <c r="L20" s="14" t="s">
        <v>16</v>
      </c>
      <c r="M20" s="15">
        <f t="shared" si="2"/>
        <v>0</v>
      </c>
      <c r="N20" s="16">
        <f t="shared" si="3"/>
        <v>90</v>
      </c>
      <c r="O20" s="16">
        <f t="shared" si="4"/>
        <v>2.6666666666666665</v>
      </c>
      <c r="P20" s="17">
        <v>3.5</v>
      </c>
      <c r="Q20" s="17" t="s">
        <v>17</v>
      </c>
      <c r="R20" s="18">
        <f t="shared" si="5"/>
        <v>0</v>
      </c>
      <c r="S20" s="17">
        <v>3</v>
      </c>
      <c r="T20" s="17" t="s">
        <v>18</v>
      </c>
      <c r="U20" s="18">
        <f t="shared" si="6"/>
        <v>3</v>
      </c>
      <c r="V20" s="17">
        <v>2.5</v>
      </c>
      <c r="W20" s="17" t="s">
        <v>19</v>
      </c>
      <c r="X20" s="18">
        <f t="shared" si="7"/>
        <v>0</v>
      </c>
      <c r="Y20" s="17">
        <v>2</v>
      </c>
      <c r="Z20" s="17" t="s">
        <v>20</v>
      </c>
      <c r="AA20" s="18">
        <f t="shared" si="8"/>
        <v>0</v>
      </c>
      <c r="AB20" s="17">
        <v>1.5</v>
      </c>
      <c r="AC20" s="17" t="s">
        <v>21</v>
      </c>
      <c r="AD20" s="18">
        <f t="shared" si="9"/>
        <v>0</v>
      </c>
      <c r="AE20" s="17">
        <v>1</v>
      </c>
      <c r="AF20" s="17" t="s">
        <v>22</v>
      </c>
      <c r="AG20" s="18">
        <f t="shared" si="10"/>
        <v>0</v>
      </c>
      <c r="AH20" s="17">
        <v>0</v>
      </c>
      <c r="AI20" s="17" t="s">
        <v>23</v>
      </c>
      <c r="AJ20" s="18">
        <f t="shared" si="11"/>
        <v>0</v>
      </c>
      <c r="AK20" s="18">
        <f t="shared" si="12"/>
        <v>3</v>
      </c>
      <c r="AL20" s="19" t="str">
        <f t="shared" si="13"/>
        <v>YETERLİ</v>
      </c>
      <c r="AM20" s="18">
        <f t="shared" si="14"/>
        <v>2.5</v>
      </c>
      <c r="AP20" s="20" t="s">
        <v>24</v>
      </c>
    </row>
    <row r="21" spans="1:42" ht="15.75" x14ac:dyDescent="0.25">
      <c r="A21" s="38" t="s">
        <v>230</v>
      </c>
      <c r="B21" s="70" t="s">
        <v>229</v>
      </c>
      <c r="C21" s="59">
        <v>75</v>
      </c>
      <c r="D21" s="40">
        <f t="shared" si="0"/>
        <v>90</v>
      </c>
      <c r="E21" s="42">
        <v>238</v>
      </c>
      <c r="F21" s="111" t="s">
        <v>151</v>
      </c>
      <c r="G21" s="111"/>
      <c r="H21" s="40">
        <v>75</v>
      </c>
      <c r="I21" s="12" t="str">
        <f t="shared" si="15"/>
        <v>YETERLİ</v>
      </c>
      <c r="J21" s="13">
        <f t="shared" si="1"/>
        <v>3.0611111111111109</v>
      </c>
      <c r="K21" s="14"/>
      <c r="L21" s="14" t="s">
        <v>16</v>
      </c>
      <c r="M21" s="15">
        <f t="shared" si="2"/>
        <v>0</v>
      </c>
      <c r="N21" s="16">
        <f t="shared" si="3"/>
        <v>90</v>
      </c>
      <c r="O21" s="16">
        <f t="shared" si="4"/>
        <v>3.0611111111111109</v>
      </c>
      <c r="P21" s="17">
        <v>3.5</v>
      </c>
      <c r="Q21" s="17" t="s">
        <v>17</v>
      </c>
      <c r="R21" s="18">
        <f t="shared" si="5"/>
        <v>0</v>
      </c>
      <c r="S21" s="17">
        <v>3</v>
      </c>
      <c r="T21" s="17" t="s">
        <v>18</v>
      </c>
      <c r="U21" s="18">
        <f t="shared" si="6"/>
        <v>0</v>
      </c>
      <c r="V21" s="17">
        <v>2.5</v>
      </c>
      <c r="W21" s="17" t="s">
        <v>19</v>
      </c>
      <c r="X21" s="18">
        <f t="shared" si="7"/>
        <v>2.5</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2.5</v>
      </c>
      <c r="AL21" s="19" t="str">
        <f t="shared" si="13"/>
        <v>YETERLİ</v>
      </c>
      <c r="AM21" s="18">
        <f t="shared" si="14"/>
        <v>2.5</v>
      </c>
      <c r="AP21" s="20" t="s">
        <v>24</v>
      </c>
    </row>
    <row r="22" spans="1:42" ht="15.75" x14ac:dyDescent="0.25">
      <c r="A22" s="38" t="s">
        <v>234</v>
      </c>
      <c r="B22" s="70" t="s">
        <v>233</v>
      </c>
      <c r="C22" s="59">
        <v>75</v>
      </c>
      <c r="D22" s="77">
        <f t="shared" si="0"/>
        <v>90</v>
      </c>
      <c r="E22" s="76">
        <v>256.5</v>
      </c>
      <c r="F22" s="111" t="s">
        <v>151</v>
      </c>
      <c r="G22" s="111"/>
      <c r="H22" s="77">
        <v>70</v>
      </c>
      <c r="I22" s="12" t="str">
        <f t="shared" si="15"/>
        <v>YETERLİ</v>
      </c>
      <c r="J22" s="13">
        <f t="shared" si="1"/>
        <v>3.1833333333333331</v>
      </c>
      <c r="K22" s="14"/>
      <c r="L22" s="14" t="s">
        <v>16</v>
      </c>
      <c r="M22" s="15">
        <f t="shared" si="2"/>
        <v>0</v>
      </c>
      <c r="N22" s="16">
        <f t="shared" si="3"/>
        <v>90</v>
      </c>
      <c r="O22" s="16">
        <f t="shared" si="4"/>
        <v>3.1833333333333331</v>
      </c>
      <c r="P22" s="17">
        <v>3.5</v>
      </c>
      <c r="Q22" s="17" t="s">
        <v>17</v>
      </c>
      <c r="R22" s="18">
        <f t="shared" si="5"/>
        <v>0</v>
      </c>
      <c r="S22" s="17">
        <v>3</v>
      </c>
      <c r="T22" s="17" t="s">
        <v>18</v>
      </c>
      <c r="U22" s="18">
        <f t="shared" si="6"/>
        <v>0</v>
      </c>
      <c r="V22" s="17">
        <v>2.5</v>
      </c>
      <c r="W22" s="17" t="s">
        <v>19</v>
      </c>
      <c r="X22" s="18">
        <f t="shared" si="7"/>
        <v>0</v>
      </c>
      <c r="Y22" s="17">
        <v>2</v>
      </c>
      <c r="Z22" s="17" t="s">
        <v>20</v>
      </c>
      <c r="AA22" s="18">
        <f t="shared" si="8"/>
        <v>2</v>
      </c>
      <c r="AB22" s="17">
        <v>1.5</v>
      </c>
      <c r="AC22" s="17" t="s">
        <v>21</v>
      </c>
      <c r="AD22" s="18">
        <f t="shared" si="9"/>
        <v>0</v>
      </c>
      <c r="AE22" s="17">
        <v>1</v>
      </c>
      <c r="AF22" s="17" t="s">
        <v>22</v>
      </c>
      <c r="AG22" s="18">
        <f t="shared" si="10"/>
        <v>0</v>
      </c>
      <c r="AH22" s="17">
        <v>0</v>
      </c>
      <c r="AI22" s="17" t="s">
        <v>23</v>
      </c>
      <c r="AJ22" s="18">
        <f t="shared" si="11"/>
        <v>0</v>
      </c>
      <c r="AK22" s="18">
        <f t="shared" si="12"/>
        <v>2</v>
      </c>
      <c r="AL22" s="19" t="str">
        <f t="shared" si="13"/>
        <v>YETERLİ</v>
      </c>
      <c r="AM22" s="18">
        <f t="shared" si="14"/>
        <v>2.5</v>
      </c>
      <c r="AP22" s="20" t="s">
        <v>24</v>
      </c>
    </row>
    <row r="23" spans="1:42" ht="15.75" x14ac:dyDescent="0.25">
      <c r="A23" s="38" t="s">
        <v>236</v>
      </c>
      <c r="B23" s="70" t="s">
        <v>235</v>
      </c>
      <c r="C23" s="59">
        <v>75</v>
      </c>
      <c r="D23" s="40">
        <f t="shared" si="0"/>
        <v>90</v>
      </c>
      <c r="E23" s="42">
        <v>269</v>
      </c>
      <c r="F23" s="111" t="s">
        <v>151</v>
      </c>
      <c r="G23" s="111"/>
      <c r="H23" s="40">
        <v>85</v>
      </c>
      <c r="I23" s="12" t="str">
        <f t="shared" si="15"/>
        <v>YETERLİ</v>
      </c>
      <c r="J23" s="13">
        <f t="shared" si="1"/>
        <v>3.5722222222222224</v>
      </c>
      <c r="K23" s="14"/>
      <c r="L23" s="14" t="s">
        <v>16</v>
      </c>
      <c r="M23" s="15">
        <f t="shared" si="2"/>
        <v>0</v>
      </c>
      <c r="N23" s="16">
        <f t="shared" si="3"/>
        <v>90</v>
      </c>
      <c r="O23" s="16">
        <f t="shared" si="4"/>
        <v>3.5722222222222224</v>
      </c>
      <c r="P23" s="17">
        <v>3.5</v>
      </c>
      <c r="Q23" s="17" t="s">
        <v>17</v>
      </c>
      <c r="R23" s="18">
        <f t="shared" si="5"/>
        <v>3.5</v>
      </c>
      <c r="S23" s="17">
        <v>3</v>
      </c>
      <c r="T23" s="17" t="s">
        <v>18</v>
      </c>
      <c r="U23" s="18">
        <f t="shared" si="6"/>
        <v>0</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3.5</v>
      </c>
      <c r="AL23" s="19" t="str">
        <f t="shared" si="13"/>
        <v>YETERLİ</v>
      </c>
      <c r="AM23" s="18">
        <f t="shared" si="14"/>
        <v>2.5</v>
      </c>
      <c r="AP23" s="20" t="s">
        <v>24</v>
      </c>
    </row>
    <row r="24" spans="1:42" ht="15.75" x14ac:dyDescent="0.25">
      <c r="A24" s="38" t="s">
        <v>238</v>
      </c>
      <c r="B24" s="70" t="s">
        <v>237</v>
      </c>
      <c r="C24" s="59">
        <v>75</v>
      </c>
      <c r="D24" s="40">
        <f t="shared" si="0"/>
        <v>90</v>
      </c>
      <c r="E24" s="42">
        <v>273</v>
      </c>
      <c r="F24" s="111" t="s">
        <v>151</v>
      </c>
      <c r="G24" s="111"/>
      <c r="H24" s="40">
        <v>80</v>
      </c>
      <c r="I24" s="12" t="str">
        <f t="shared" si="15"/>
        <v>YETERLİ</v>
      </c>
      <c r="J24" s="13">
        <f t="shared" si="1"/>
        <v>3.5333333333333332</v>
      </c>
      <c r="K24" s="14"/>
      <c r="L24" s="14" t="s">
        <v>16</v>
      </c>
      <c r="M24" s="15">
        <f t="shared" si="2"/>
        <v>0</v>
      </c>
      <c r="N24" s="16">
        <f t="shared" si="3"/>
        <v>90</v>
      </c>
      <c r="O24" s="16">
        <f t="shared" si="4"/>
        <v>3.5333333333333332</v>
      </c>
      <c r="P24" s="17">
        <v>3.5</v>
      </c>
      <c r="Q24" s="17" t="s">
        <v>17</v>
      </c>
      <c r="R24" s="18">
        <f t="shared" si="5"/>
        <v>0</v>
      </c>
      <c r="S24" s="17">
        <v>3</v>
      </c>
      <c r="T24" s="17" t="s">
        <v>18</v>
      </c>
      <c r="U24" s="18">
        <f t="shared" si="6"/>
        <v>3</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3</v>
      </c>
      <c r="AL24" s="19" t="str">
        <f t="shared" si="13"/>
        <v>YETERLİ</v>
      </c>
      <c r="AM24" s="18">
        <f t="shared" si="14"/>
        <v>2.5</v>
      </c>
      <c r="AP24" s="20" t="s">
        <v>24</v>
      </c>
    </row>
    <row r="25" spans="1:42" ht="15.75" x14ac:dyDescent="0.25">
      <c r="A25" s="79" t="s">
        <v>232</v>
      </c>
      <c r="B25" s="84" t="s">
        <v>231</v>
      </c>
      <c r="C25" s="88">
        <v>67</v>
      </c>
      <c r="D25" s="82">
        <f t="shared" si="0"/>
        <v>82</v>
      </c>
      <c r="E25" s="83">
        <v>204</v>
      </c>
      <c r="F25" s="112" t="s">
        <v>151</v>
      </c>
      <c r="G25" s="112"/>
      <c r="H25" s="82" t="s">
        <v>258</v>
      </c>
      <c r="I25" s="86" t="s">
        <v>24</v>
      </c>
      <c r="J25" s="85">
        <f t="shared" si="1"/>
        <v>2.4878048780487805</v>
      </c>
      <c r="K25" s="14"/>
      <c r="L25" s="14" t="s">
        <v>16</v>
      </c>
      <c r="M25" s="15">
        <f t="shared" si="2"/>
        <v>0</v>
      </c>
      <c r="N25" s="16">
        <f t="shared" si="3"/>
        <v>82</v>
      </c>
      <c r="O25" s="16">
        <f t="shared" si="4"/>
        <v>2.4878048780487805</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0</v>
      </c>
      <c r="AL25" s="19" t="str">
        <f t="shared" si="13"/>
        <v>GİREMEZ(AKTS)</v>
      </c>
      <c r="AM25" s="18">
        <f t="shared" si="14"/>
        <v>2.5</v>
      </c>
      <c r="AP25" s="20" t="s">
        <v>24</v>
      </c>
    </row>
    <row r="26" spans="1:42" ht="15.75" x14ac:dyDescent="0.25">
      <c r="A26" s="8" t="s">
        <v>15</v>
      </c>
      <c r="B26" s="45" t="s">
        <v>15</v>
      </c>
      <c r="C26" s="10"/>
      <c r="D26" s="11" t="str">
        <f t="shared" si="0"/>
        <v xml:space="preserve"> </v>
      </c>
      <c r="E26" s="35"/>
      <c r="F26" s="107"/>
      <c r="G26" s="107"/>
      <c r="H26" s="40" t="s">
        <v>15</v>
      </c>
      <c r="I26" s="12" t="str">
        <f t="shared" si="15"/>
        <v xml:space="preserve"> </v>
      </c>
      <c r="J26" s="13" t="str">
        <f t="shared" si="1"/>
        <v xml:space="preserve"> </v>
      </c>
      <c r="K26" s="14"/>
      <c r="L26" s="14" t="s">
        <v>16</v>
      </c>
      <c r="M26" s="15">
        <f t="shared" si="2"/>
        <v>0</v>
      </c>
      <c r="N26" s="16">
        <f t="shared" si="3"/>
        <v>0</v>
      </c>
      <c r="O26" s="16" t="e">
        <f t="shared" si="4"/>
        <v>#DIV/0!</v>
      </c>
      <c r="P26" s="17">
        <v>3.5</v>
      </c>
      <c r="Q26" s="17" t="s">
        <v>17</v>
      </c>
      <c r="R26" s="18">
        <f t="shared" si="5"/>
        <v>0</v>
      </c>
      <c r="S26" s="17">
        <v>3</v>
      </c>
      <c r="T26" s="17" t="s">
        <v>18</v>
      </c>
      <c r="U26" s="18">
        <f t="shared" si="6"/>
        <v>0</v>
      </c>
      <c r="V26" s="17">
        <v>2.5</v>
      </c>
      <c r="W26" s="17" t="s">
        <v>19</v>
      </c>
      <c r="X26" s="18">
        <f t="shared" si="7"/>
        <v>0</v>
      </c>
      <c r="Y26" s="17">
        <v>2</v>
      </c>
      <c r="Z26" s="17" t="s">
        <v>20</v>
      </c>
      <c r="AA26" s="18">
        <f t="shared" si="8"/>
        <v>0</v>
      </c>
      <c r="AB26" s="17">
        <v>1.5</v>
      </c>
      <c r="AC26" s="17" t="s">
        <v>21</v>
      </c>
      <c r="AD26" s="18">
        <f t="shared" si="9"/>
        <v>0</v>
      </c>
      <c r="AE26" s="17">
        <v>1</v>
      </c>
      <c r="AF26" s="17" t="s">
        <v>22</v>
      </c>
      <c r="AG26" s="18">
        <f t="shared" si="10"/>
        <v>0</v>
      </c>
      <c r="AH26" s="17">
        <v>0</v>
      </c>
      <c r="AI26" s="17" t="s">
        <v>23</v>
      </c>
      <c r="AJ26" s="18">
        <f t="shared" si="11"/>
        <v>0</v>
      </c>
      <c r="AK26" s="18">
        <f t="shared" si="12"/>
        <v>0</v>
      </c>
      <c r="AL26" s="19" t="str">
        <f t="shared" si="13"/>
        <v xml:space="preserve"> </v>
      </c>
      <c r="AM26" s="18">
        <f t="shared" si="14"/>
        <v>2.5</v>
      </c>
      <c r="AP26" s="20" t="s">
        <v>24</v>
      </c>
    </row>
    <row r="27" spans="1:42" ht="15.75" x14ac:dyDescent="0.25">
      <c r="A27" s="8" t="s">
        <v>15</v>
      </c>
      <c r="B27" s="45" t="s">
        <v>15</v>
      </c>
      <c r="C27" s="10"/>
      <c r="D27" s="11" t="str">
        <f t="shared" si="0"/>
        <v xml:space="preserve"> </v>
      </c>
      <c r="E27" s="35"/>
      <c r="F27" s="107"/>
      <c r="G27" s="107"/>
      <c r="H27" s="11" t="s">
        <v>15</v>
      </c>
      <c r="I27" s="12" t="str">
        <f t="shared" si="15"/>
        <v xml:space="preserve"> </v>
      </c>
      <c r="J27" s="13" t="str">
        <f t="shared" si="1"/>
        <v xml:space="preserve"> </v>
      </c>
      <c r="K27" s="14"/>
      <c r="L27" s="14" t="s">
        <v>16</v>
      </c>
      <c r="M27" s="15">
        <f t="shared" si="2"/>
        <v>0</v>
      </c>
      <c r="N27" s="16">
        <f t="shared" si="3"/>
        <v>0</v>
      </c>
      <c r="O27" s="16" t="e">
        <f t="shared" si="4"/>
        <v>#DIV/0!</v>
      </c>
      <c r="P27" s="17">
        <v>3.5</v>
      </c>
      <c r="Q27" s="17" t="s">
        <v>17</v>
      </c>
      <c r="R27" s="18">
        <f t="shared" si="5"/>
        <v>0</v>
      </c>
      <c r="S27" s="17">
        <v>3</v>
      </c>
      <c r="T27" s="17" t="s">
        <v>18</v>
      </c>
      <c r="U27" s="18">
        <f t="shared" si="6"/>
        <v>0</v>
      </c>
      <c r="V27" s="17">
        <v>2.5</v>
      </c>
      <c r="W27" s="17" t="s">
        <v>19</v>
      </c>
      <c r="X27" s="18">
        <f t="shared" si="7"/>
        <v>0</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0</v>
      </c>
      <c r="AL27" s="19" t="str">
        <f t="shared" si="13"/>
        <v xml:space="preserve"> </v>
      </c>
      <c r="AM27" s="18">
        <f t="shared" si="14"/>
        <v>2.5</v>
      </c>
      <c r="AP27" s="20" t="s">
        <v>24</v>
      </c>
    </row>
    <row r="28" spans="1:42" ht="15.75" x14ac:dyDescent="0.25">
      <c r="A28" s="8" t="s">
        <v>15</v>
      </c>
      <c r="B28" s="45" t="s">
        <v>15</v>
      </c>
      <c r="C28" s="10"/>
      <c r="D28" s="11" t="str">
        <f t="shared" si="0"/>
        <v xml:space="preserve"> </v>
      </c>
      <c r="E28" s="35"/>
      <c r="F28" s="107"/>
      <c r="G28" s="107"/>
      <c r="H28" s="11" t="s">
        <v>15</v>
      </c>
      <c r="I28" s="12" t="str">
        <f t="shared" si="15"/>
        <v xml:space="preserve"> </v>
      </c>
      <c r="J28" s="13" t="str">
        <f t="shared" si="1"/>
        <v xml:space="preserve"> </v>
      </c>
      <c r="K28" s="14"/>
      <c r="L28" s="14" t="s">
        <v>16</v>
      </c>
      <c r="M28" s="15">
        <f t="shared" si="2"/>
        <v>0</v>
      </c>
      <c r="N28" s="16">
        <f t="shared" si="3"/>
        <v>0</v>
      </c>
      <c r="O28" s="16" t="e">
        <f t="shared" si="4"/>
        <v>#DIV/0!</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0</v>
      </c>
      <c r="AL28" s="19" t="str">
        <f t="shared" si="13"/>
        <v xml:space="preserve"> </v>
      </c>
      <c r="AM28" s="18">
        <f t="shared" si="14"/>
        <v>2.5</v>
      </c>
      <c r="AP28" s="20" t="s">
        <v>24</v>
      </c>
    </row>
    <row r="29" spans="1:42" ht="15.75" x14ac:dyDescent="0.25">
      <c r="A29" s="8" t="s">
        <v>15</v>
      </c>
      <c r="B29" s="9" t="s">
        <v>15</v>
      </c>
      <c r="C29" s="10"/>
      <c r="D29" s="11" t="str">
        <f t="shared" si="0"/>
        <v xml:space="preserve"> </v>
      </c>
      <c r="E29" s="35"/>
      <c r="F29" s="107"/>
      <c r="G29" s="107"/>
      <c r="H29" s="11"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8" t="s">
        <v>15</v>
      </c>
      <c r="B30" s="9" t="s">
        <v>15</v>
      </c>
      <c r="C30" s="10"/>
      <c r="D30" s="11" t="str">
        <f t="shared" si="0"/>
        <v xml:space="preserve"> </v>
      </c>
      <c r="E30" s="35"/>
      <c r="F30" s="107"/>
      <c r="G30" s="107"/>
      <c r="H30" s="11"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8" t="s">
        <v>15</v>
      </c>
      <c r="B31" s="9" t="s">
        <v>15</v>
      </c>
      <c r="C31" s="10"/>
      <c r="D31" s="11" t="str">
        <f t="shared" si="0"/>
        <v xml:space="preserve"> </v>
      </c>
      <c r="E31" s="35"/>
      <c r="F31" s="107"/>
      <c r="G31" s="107"/>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6.5" thickBot="1" x14ac:dyDescent="0.3">
      <c r="A32" s="8" t="s">
        <v>15</v>
      </c>
      <c r="B32" s="9" t="s">
        <v>15</v>
      </c>
      <c r="C32" s="10"/>
      <c r="D32" s="11" t="str">
        <f t="shared" si="0"/>
        <v xml:space="preserve"> </v>
      </c>
      <c r="E32" s="36"/>
      <c r="F32" s="105"/>
      <c r="G32" s="106"/>
      <c r="H32" s="37"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10" x14ac:dyDescent="0.25">
      <c r="A33" s="108" t="s">
        <v>25</v>
      </c>
      <c r="B33" s="109"/>
      <c r="C33" s="22"/>
      <c r="D33" s="109" t="s">
        <v>25</v>
      </c>
      <c r="E33" s="101"/>
      <c r="F33" s="101"/>
      <c r="G33" s="23"/>
      <c r="H33" s="101" t="s">
        <v>25</v>
      </c>
      <c r="I33" s="109"/>
      <c r="J33" s="110"/>
    </row>
    <row r="34" spans="1:10" x14ac:dyDescent="0.25">
      <c r="A34" s="91" t="s">
        <v>91</v>
      </c>
      <c r="B34" s="91"/>
      <c r="C34" s="67"/>
      <c r="D34" s="92" t="s">
        <v>114</v>
      </c>
      <c r="E34" s="92"/>
      <c r="F34" s="92"/>
      <c r="G34" s="25"/>
      <c r="H34" s="92" t="s">
        <v>151</v>
      </c>
      <c r="I34" s="92"/>
      <c r="J34" s="93"/>
    </row>
    <row r="35" spans="1:10" x14ac:dyDescent="0.25">
      <c r="A35" s="26"/>
      <c r="B35" s="67"/>
      <c r="C35" s="67"/>
      <c r="D35" s="27"/>
      <c r="E35" s="27"/>
      <c r="F35" s="27"/>
      <c r="G35" s="67"/>
      <c r="H35" s="67"/>
      <c r="I35" s="67"/>
      <c r="J35" s="68"/>
    </row>
    <row r="36" spans="1:10" x14ac:dyDescent="0.25">
      <c r="A36" s="26"/>
      <c r="B36" s="67"/>
      <c r="C36" s="67"/>
      <c r="D36" s="27"/>
      <c r="E36" s="27"/>
      <c r="F36" s="27"/>
      <c r="G36" s="67"/>
      <c r="H36" s="67"/>
      <c r="I36" s="67"/>
      <c r="J36" s="68"/>
    </row>
    <row r="37" spans="1:10" x14ac:dyDescent="0.25">
      <c r="A37" s="26"/>
      <c r="B37" s="67"/>
      <c r="C37" s="67"/>
      <c r="D37" s="27"/>
      <c r="E37" s="27"/>
      <c r="F37" s="27"/>
      <c r="G37" s="67"/>
      <c r="H37" s="67"/>
      <c r="I37" s="67"/>
      <c r="J37" s="68"/>
    </row>
    <row r="38" spans="1:10" x14ac:dyDescent="0.25">
      <c r="A38" s="100"/>
      <c r="B38" s="100"/>
      <c r="C38" s="67"/>
      <c r="D38" s="101" t="s">
        <v>26</v>
      </c>
      <c r="E38" s="101"/>
      <c r="F38" s="101"/>
      <c r="G38" s="67"/>
      <c r="H38" s="102"/>
      <c r="I38" s="102"/>
      <c r="J38" s="103"/>
    </row>
    <row r="39" spans="1:10" x14ac:dyDescent="0.25">
      <c r="A39" s="100"/>
      <c r="B39" s="100"/>
      <c r="C39" s="67"/>
      <c r="D39" s="92" t="s">
        <v>124</v>
      </c>
      <c r="E39" s="92"/>
      <c r="F39" s="92"/>
      <c r="G39" s="67"/>
      <c r="H39" s="100"/>
      <c r="I39" s="100"/>
      <c r="J39" s="104"/>
    </row>
    <row r="40" spans="1:10" x14ac:dyDescent="0.25">
      <c r="A40" s="66"/>
      <c r="B40" s="66"/>
      <c r="C40" s="25"/>
      <c r="D40" s="66"/>
      <c r="E40" s="66"/>
      <c r="F40" s="66"/>
      <c r="G40" s="25"/>
      <c r="H40" s="66"/>
      <c r="I40" s="66"/>
      <c r="J40" s="69"/>
    </row>
    <row r="41" spans="1:10" x14ac:dyDescent="0.25">
      <c r="A41" s="66"/>
      <c r="B41" s="66"/>
      <c r="C41" s="25"/>
      <c r="D41" s="66"/>
      <c r="E41" s="66"/>
      <c r="F41" s="66"/>
      <c r="G41" s="25"/>
      <c r="H41" s="66"/>
      <c r="I41" s="66"/>
      <c r="J41" s="69"/>
    </row>
    <row r="42" spans="1:10" x14ac:dyDescent="0.25">
      <c r="A42" s="66"/>
      <c r="B42" s="66"/>
      <c r="C42" s="25"/>
      <c r="D42" s="66"/>
      <c r="E42" s="66"/>
      <c r="F42" s="66"/>
      <c r="G42" s="25"/>
      <c r="H42" s="66"/>
      <c r="I42" s="66"/>
      <c r="J42" s="69"/>
    </row>
    <row r="43" spans="1:10" ht="24.75" customHeight="1" x14ac:dyDescent="0.25">
      <c r="A43" s="94" t="s">
        <v>27</v>
      </c>
      <c r="B43" s="95"/>
      <c r="C43" s="95"/>
      <c r="D43" s="95"/>
      <c r="E43" s="95"/>
      <c r="F43" s="95"/>
      <c r="G43" s="95"/>
      <c r="H43" s="95"/>
      <c r="I43" s="95"/>
      <c r="J43" s="96"/>
    </row>
    <row r="44" spans="1:10" ht="73.5" customHeight="1" thickBot="1" x14ac:dyDescent="0.3">
      <c r="A44" s="97" t="s">
        <v>28</v>
      </c>
      <c r="B44" s="98"/>
      <c r="C44" s="98"/>
      <c r="D44" s="98"/>
      <c r="E44" s="98"/>
      <c r="F44" s="98"/>
      <c r="G44" s="98"/>
      <c r="H44" s="98"/>
      <c r="I44" s="98"/>
      <c r="J44" s="99"/>
    </row>
  </sheetData>
  <mergeCells count="46">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A34:B34"/>
    <mergeCell ref="D34:F34"/>
    <mergeCell ref="H34:J34"/>
    <mergeCell ref="F25:G25"/>
    <mergeCell ref="F26:G26"/>
    <mergeCell ref="F27:G27"/>
    <mergeCell ref="F28:G28"/>
    <mergeCell ref="F29:G29"/>
    <mergeCell ref="F30:G30"/>
    <mergeCell ref="F31:G31"/>
    <mergeCell ref="F32:G32"/>
    <mergeCell ref="A33:B33"/>
    <mergeCell ref="D33:F33"/>
    <mergeCell ref="H33:J33"/>
    <mergeCell ref="A43:J43"/>
    <mergeCell ref="A44:J44"/>
    <mergeCell ref="A38:B38"/>
    <mergeCell ref="D38:F38"/>
    <mergeCell ref="H38:J38"/>
    <mergeCell ref="A39:B39"/>
    <mergeCell ref="D39:F39"/>
    <mergeCell ref="H39:J3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KAMU YÖNETİMİ 1. GRUP</vt:lpstr>
      <vt:lpstr>KAMU YÖNETİMİ 2. GRUP</vt:lpstr>
      <vt:lpstr>KAMU YÖNETİMİ 3. GRUP</vt:lpstr>
      <vt:lpstr>KAMU YÖNETİMİ 4. GRUP</vt:lpstr>
      <vt:lpstr>MAHALLİ İDARELER 1. GRUP</vt:lpstr>
      <vt:lpstr>MAHALLİ İDARELER 2. GRUP</vt:lpstr>
      <vt:lpstr>MAHALLİ İDARELER 3. GRUP</vt:lpstr>
      <vt:lpstr>MAHALLİ İDARELER TBB 1. GRUP</vt:lpstr>
      <vt:lpstr>MAHALLİ İDARELER TBB 2. GRUP</vt:lpstr>
      <vt:lpstr>MAHALLİ İDARELER TBB 3. GRUP</vt:lpstr>
      <vt:lpstr>MAHALLİ İDARELER TBB 4. GRUP</vt:lpstr>
      <vt:lpstr>MAHALLİ İDARELER TBB 5. GRUP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2015-02-06T08:43:09Z</dcterms:modified>
</cp:coreProperties>
</file>