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570" windowHeight="8175"/>
  </bookViews>
  <sheets>
    <sheet name="KAMU YÖNETİMİ 1. GRUP" sheetId="1" r:id="rId1"/>
    <sheet name="MAHALLİ İDARELER 1. GRUP" sheetId="6" r:id="rId2"/>
    <sheet name="MAHALLİ İDARELER 2. GRUP" sheetId="10" r:id="rId3"/>
    <sheet name="MAHALLİ İDARELER TBB 1. GRUP" sheetId="14" r:id="rId4"/>
    <sheet name="MAHALLİ İDARELER TBB 2. GRUP" sheetId="16" r:id="rId5"/>
  </sheets>
  <calcPr calcId="152511"/>
</workbook>
</file>

<file path=xl/calcChain.xml><?xml version="1.0" encoding="utf-8"?>
<calcChain xmlns="http://schemas.openxmlformats.org/spreadsheetml/2006/main">
  <c r="D11" i="16" l="1"/>
  <c r="D12" i="16"/>
  <c r="D13" i="16"/>
  <c r="AM32" i="16" l="1"/>
  <c r="AL32" i="16"/>
  <c r="AJ32" i="16"/>
  <c r="AG32" i="16"/>
  <c r="AD32" i="16"/>
  <c r="AA32" i="16"/>
  <c r="X32" i="16"/>
  <c r="U32" i="16"/>
  <c r="R32" i="16"/>
  <c r="N32" i="16"/>
  <c r="M32" i="16"/>
  <c r="J32" i="16"/>
  <c r="D32" i="16"/>
  <c r="AM31" i="16"/>
  <c r="AL31" i="16"/>
  <c r="AJ31" i="16"/>
  <c r="AG31" i="16"/>
  <c r="AD31" i="16"/>
  <c r="AA31" i="16"/>
  <c r="X31" i="16"/>
  <c r="U31" i="16"/>
  <c r="R31" i="16"/>
  <c r="N31" i="16"/>
  <c r="M31" i="16"/>
  <c r="J31" i="16"/>
  <c r="D31" i="16"/>
  <c r="AM30" i="16"/>
  <c r="AL30" i="16"/>
  <c r="AJ30" i="16"/>
  <c r="AG30" i="16"/>
  <c r="AD30" i="16"/>
  <c r="AA30" i="16"/>
  <c r="X30" i="16"/>
  <c r="U30" i="16"/>
  <c r="R30" i="16"/>
  <c r="N30" i="16"/>
  <c r="M30" i="16"/>
  <c r="J30" i="16"/>
  <c r="D30" i="16"/>
  <c r="AM29" i="16"/>
  <c r="AL29" i="16"/>
  <c r="AJ29" i="16"/>
  <c r="AG29" i="16"/>
  <c r="AD29" i="16"/>
  <c r="AA29" i="16"/>
  <c r="X29" i="16"/>
  <c r="U29" i="16"/>
  <c r="R29" i="16"/>
  <c r="N29" i="16"/>
  <c r="M29" i="16"/>
  <c r="J29" i="16"/>
  <c r="D29" i="16"/>
  <c r="AM28" i="16"/>
  <c r="AL28" i="16"/>
  <c r="AJ28" i="16"/>
  <c r="AG28" i="16"/>
  <c r="AD28" i="16"/>
  <c r="AA28" i="16"/>
  <c r="X28" i="16"/>
  <c r="U28" i="16"/>
  <c r="AK28" i="16" s="1"/>
  <c r="O28" i="16" s="1"/>
  <c r="R28" i="16"/>
  <c r="N28" i="16"/>
  <c r="M28" i="16"/>
  <c r="J28" i="16"/>
  <c r="D28" i="16"/>
  <c r="AM27" i="16"/>
  <c r="AL27" i="16"/>
  <c r="AJ27" i="16"/>
  <c r="AG27" i="16"/>
  <c r="AD27" i="16"/>
  <c r="AA27" i="16"/>
  <c r="X27" i="16"/>
  <c r="U27" i="16"/>
  <c r="R27" i="16"/>
  <c r="N27" i="16"/>
  <c r="M27" i="16"/>
  <c r="J27" i="16"/>
  <c r="D27" i="16"/>
  <c r="AM26" i="16"/>
  <c r="AL26" i="16"/>
  <c r="AJ26" i="16"/>
  <c r="AG26" i="16"/>
  <c r="AD26" i="16"/>
  <c r="AA26" i="16"/>
  <c r="X26" i="16"/>
  <c r="U26" i="16"/>
  <c r="R26" i="16"/>
  <c r="N26" i="16"/>
  <c r="M26" i="16"/>
  <c r="J26" i="16"/>
  <c r="D26" i="16"/>
  <c r="AM25" i="16"/>
  <c r="AL25" i="16"/>
  <c r="AJ25" i="16"/>
  <c r="AG25" i="16"/>
  <c r="AD25" i="16"/>
  <c r="AA25" i="16"/>
  <c r="X25" i="16"/>
  <c r="U25" i="16"/>
  <c r="R25" i="16"/>
  <c r="AK25" i="16" s="1"/>
  <c r="O25" i="16" s="1"/>
  <c r="J25" i="16" s="1"/>
  <c r="N25" i="16"/>
  <c r="M25" i="16"/>
  <c r="D25" i="16"/>
  <c r="AM24" i="16"/>
  <c r="AL24" i="16"/>
  <c r="AJ24" i="16"/>
  <c r="AG24" i="16"/>
  <c r="AD24" i="16"/>
  <c r="AA24" i="16"/>
  <c r="X24" i="16"/>
  <c r="U24" i="16"/>
  <c r="R24" i="16"/>
  <c r="AK24" i="16" s="1"/>
  <c r="N24" i="16"/>
  <c r="M24" i="16"/>
  <c r="D24" i="16"/>
  <c r="AM23" i="16"/>
  <c r="AL23" i="16"/>
  <c r="AJ23" i="16"/>
  <c r="AG23" i="16"/>
  <c r="AD23" i="16"/>
  <c r="AA23" i="16"/>
  <c r="X23" i="16"/>
  <c r="U23" i="16"/>
  <c r="R23" i="16"/>
  <c r="AK23" i="16" s="1"/>
  <c r="N23" i="16"/>
  <c r="M23" i="16"/>
  <c r="D23" i="16"/>
  <c r="AM22" i="16"/>
  <c r="AL22" i="16"/>
  <c r="AJ22" i="16"/>
  <c r="AG22" i="16"/>
  <c r="AD22" i="16"/>
  <c r="AA22" i="16"/>
  <c r="X22" i="16"/>
  <c r="U22" i="16"/>
  <c r="R22" i="16"/>
  <c r="AK22" i="16" s="1"/>
  <c r="N22" i="16"/>
  <c r="M22" i="16"/>
  <c r="D22" i="16"/>
  <c r="AM21" i="16"/>
  <c r="AL21" i="16"/>
  <c r="AJ21" i="16"/>
  <c r="AG21" i="16"/>
  <c r="AD21" i="16"/>
  <c r="AA21" i="16"/>
  <c r="X21" i="16"/>
  <c r="U21" i="16"/>
  <c r="R21" i="16"/>
  <c r="AK21" i="16" s="1"/>
  <c r="N21" i="16"/>
  <c r="M21" i="16"/>
  <c r="D21" i="16"/>
  <c r="AM20" i="16"/>
  <c r="AL20" i="16"/>
  <c r="AJ20" i="16"/>
  <c r="AG20" i="16"/>
  <c r="AD20" i="16"/>
  <c r="AA20" i="16"/>
  <c r="X20" i="16"/>
  <c r="U20" i="16"/>
  <c r="R20" i="16"/>
  <c r="AK20" i="16" s="1"/>
  <c r="N20" i="16"/>
  <c r="M20" i="16"/>
  <c r="D20" i="16"/>
  <c r="AM19" i="16"/>
  <c r="AL19" i="16"/>
  <c r="AJ19" i="16"/>
  <c r="AG19" i="16"/>
  <c r="AD19" i="16"/>
  <c r="AA19" i="16"/>
  <c r="X19" i="16"/>
  <c r="U19" i="16"/>
  <c r="R19" i="16"/>
  <c r="AK19" i="16" s="1"/>
  <c r="O19" i="16" s="1"/>
  <c r="J19" i="16" s="1"/>
  <c r="N19" i="16"/>
  <c r="M19" i="16"/>
  <c r="D19" i="16"/>
  <c r="AM18" i="16"/>
  <c r="AL18" i="16"/>
  <c r="AJ18" i="16"/>
  <c r="AG18" i="16"/>
  <c r="AD18" i="16"/>
  <c r="AA18" i="16"/>
  <c r="X18" i="16"/>
  <c r="U18" i="16"/>
  <c r="R18" i="16"/>
  <c r="AK18" i="16" s="1"/>
  <c r="N18" i="16"/>
  <c r="M18" i="16"/>
  <c r="D18" i="16"/>
  <c r="AM17" i="16"/>
  <c r="AL17" i="16"/>
  <c r="AJ17" i="16"/>
  <c r="AG17" i="16"/>
  <c r="AD17" i="16"/>
  <c r="AA17" i="16"/>
  <c r="X17" i="16"/>
  <c r="U17" i="16"/>
  <c r="R17" i="16"/>
  <c r="AK17" i="16" s="1"/>
  <c r="N17" i="16"/>
  <c r="M17" i="16"/>
  <c r="D17" i="16"/>
  <c r="AM16" i="16"/>
  <c r="AL16" i="16"/>
  <c r="AJ16" i="16"/>
  <c r="AG16" i="16"/>
  <c r="AD16" i="16"/>
  <c r="AA16" i="16"/>
  <c r="X16" i="16"/>
  <c r="U16" i="16"/>
  <c r="R16" i="16"/>
  <c r="AK16" i="16" s="1"/>
  <c r="N16" i="16"/>
  <c r="M16" i="16"/>
  <c r="D16" i="16"/>
  <c r="AM15" i="16"/>
  <c r="AL15" i="16"/>
  <c r="AJ15" i="16"/>
  <c r="AG15" i="16"/>
  <c r="AD15" i="16"/>
  <c r="AA15" i="16"/>
  <c r="X15" i="16"/>
  <c r="U15" i="16"/>
  <c r="R15" i="16"/>
  <c r="AK15" i="16" s="1"/>
  <c r="N15" i="16"/>
  <c r="M15" i="16"/>
  <c r="D15" i="16"/>
  <c r="AM14" i="16"/>
  <c r="AL14" i="16"/>
  <c r="AJ14" i="16"/>
  <c r="AG14" i="16"/>
  <c r="AD14" i="16"/>
  <c r="AA14" i="16"/>
  <c r="X14" i="16"/>
  <c r="U14" i="16"/>
  <c r="R14" i="16"/>
  <c r="AK14" i="16" s="1"/>
  <c r="O14" i="16" s="1"/>
  <c r="J14" i="16" s="1"/>
  <c r="N14" i="16"/>
  <c r="M14" i="16"/>
  <c r="D14" i="16"/>
  <c r="AM13" i="16"/>
  <c r="AJ13" i="16"/>
  <c r="AG13" i="16"/>
  <c r="AD13" i="16"/>
  <c r="AA13" i="16"/>
  <c r="X13" i="16"/>
  <c r="U13" i="16"/>
  <c r="R13" i="16"/>
  <c r="N13" i="16"/>
  <c r="M13" i="16"/>
  <c r="AM12" i="16"/>
  <c r="AJ12" i="16"/>
  <c r="AG12" i="16"/>
  <c r="AD12" i="16"/>
  <c r="AA12" i="16"/>
  <c r="X12" i="16"/>
  <c r="U12" i="16"/>
  <c r="R12" i="16"/>
  <c r="N12" i="16"/>
  <c r="M12" i="16"/>
  <c r="AM11" i="16"/>
  <c r="AJ11" i="16"/>
  <c r="AG11" i="16"/>
  <c r="AD11" i="16"/>
  <c r="AA11" i="16"/>
  <c r="X11" i="16"/>
  <c r="U11" i="16"/>
  <c r="R11" i="16"/>
  <c r="N11" i="16"/>
  <c r="M11" i="16"/>
  <c r="AM10" i="16"/>
  <c r="AJ10" i="16"/>
  <c r="AG10" i="16"/>
  <c r="AD10" i="16"/>
  <c r="AA10" i="16"/>
  <c r="X10" i="16"/>
  <c r="U10" i="16"/>
  <c r="R10" i="16"/>
  <c r="N10" i="16"/>
  <c r="M10" i="16"/>
  <c r="AK27" i="16" l="1"/>
  <c r="O27" i="16" s="1"/>
  <c r="AK31" i="16"/>
  <c r="O31" i="16" s="1"/>
  <c r="AK32" i="16"/>
  <c r="O32" i="16" s="1"/>
  <c r="AK29" i="16"/>
  <c r="O29" i="16" s="1"/>
  <c r="AK26" i="16"/>
  <c r="O26" i="16" s="1"/>
  <c r="AK30" i="16"/>
  <c r="O30" i="16" s="1"/>
  <c r="O15" i="16"/>
  <c r="J15" i="16" s="1"/>
  <c r="O16" i="16"/>
  <c r="J16" i="16" s="1"/>
  <c r="O17" i="16"/>
  <c r="J17" i="16" s="1"/>
  <c r="O18" i="16"/>
  <c r="J18" i="16" s="1"/>
  <c r="O20" i="16"/>
  <c r="J20" i="16" s="1"/>
  <c r="O21" i="16"/>
  <c r="J21" i="16" s="1"/>
  <c r="O22" i="16"/>
  <c r="J22" i="16" s="1"/>
  <c r="O23" i="16"/>
  <c r="J23" i="16" s="1"/>
  <c r="O24" i="16"/>
  <c r="J24" i="16" s="1"/>
  <c r="AK13" i="16"/>
  <c r="O13" i="16" s="1"/>
  <c r="J13" i="16" s="1"/>
  <c r="AK12" i="16"/>
  <c r="AK11" i="16"/>
  <c r="O11" i="16" s="1"/>
  <c r="J11" i="16" s="1"/>
  <c r="AL11" i="16"/>
  <c r="AK10" i="16"/>
  <c r="O10" i="16" s="1"/>
  <c r="J10" i="16" s="1"/>
  <c r="AL10" i="16" l="1"/>
  <c r="AL13" i="16"/>
  <c r="O12" i="16"/>
  <c r="J12" i="16" s="1"/>
  <c r="AN32" i="14"/>
  <c r="AM32" i="14"/>
  <c r="AK32" i="14"/>
  <c r="AH32" i="14"/>
  <c r="AE32" i="14"/>
  <c r="AB32" i="14"/>
  <c r="Y32" i="14"/>
  <c r="V32" i="14"/>
  <c r="S32" i="14"/>
  <c r="O32" i="14"/>
  <c r="N32" i="14"/>
  <c r="K32" i="14"/>
  <c r="J32" i="14"/>
  <c r="D32" i="14"/>
  <c r="AN31" i="14"/>
  <c r="AM31" i="14"/>
  <c r="AK31" i="14"/>
  <c r="AH31" i="14"/>
  <c r="AE31" i="14"/>
  <c r="AB31" i="14"/>
  <c r="Y31" i="14"/>
  <c r="V31" i="14"/>
  <c r="S31" i="14"/>
  <c r="O31" i="14"/>
  <c r="N31" i="14"/>
  <c r="K31" i="14"/>
  <c r="J31" i="14"/>
  <c r="D31" i="14"/>
  <c r="AN30" i="14"/>
  <c r="AM30" i="14"/>
  <c r="AK30" i="14"/>
  <c r="AH30" i="14"/>
  <c r="AE30" i="14"/>
  <c r="AB30" i="14"/>
  <c r="Y30" i="14"/>
  <c r="V30" i="14"/>
  <c r="S30" i="14"/>
  <c r="O30" i="14"/>
  <c r="N30" i="14"/>
  <c r="K30" i="14"/>
  <c r="J30" i="14"/>
  <c r="D30" i="14"/>
  <c r="AN29" i="14"/>
  <c r="AM29" i="14"/>
  <c r="AK29" i="14"/>
  <c r="AH29" i="14"/>
  <c r="AE29" i="14"/>
  <c r="AB29" i="14"/>
  <c r="Y29" i="14"/>
  <c r="V29" i="14"/>
  <c r="S29" i="14"/>
  <c r="O29" i="14"/>
  <c r="N29" i="14"/>
  <c r="K29" i="14"/>
  <c r="J29" i="14"/>
  <c r="D29" i="14"/>
  <c r="AN28" i="14"/>
  <c r="AM28" i="14"/>
  <c r="AK28" i="14"/>
  <c r="AH28" i="14"/>
  <c r="AE28" i="14"/>
  <c r="AB28" i="14"/>
  <c r="Y28" i="14"/>
  <c r="V28" i="14"/>
  <c r="S28" i="14"/>
  <c r="O28" i="14"/>
  <c r="N28" i="14"/>
  <c r="K28" i="14"/>
  <c r="J28" i="14"/>
  <c r="D28" i="14"/>
  <c r="AN27" i="14"/>
  <c r="AK27" i="14"/>
  <c r="AH27" i="14"/>
  <c r="AE27" i="14"/>
  <c r="AB27" i="14"/>
  <c r="Y27" i="14"/>
  <c r="V27" i="14"/>
  <c r="S27" i="14"/>
  <c r="O27" i="14"/>
  <c r="N27" i="14"/>
  <c r="AN26" i="14"/>
  <c r="AK26" i="14"/>
  <c r="AH26" i="14"/>
  <c r="AE26" i="14"/>
  <c r="AB26" i="14"/>
  <c r="Y26" i="14"/>
  <c r="V26" i="14"/>
  <c r="S26" i="14"/>
  <c r="O26" i="14"/>
  <c r="N26" i="14"/>
  <c r="AN25" i="14"/>
  <c r="AK25" i="14"/>
  <c r="AH25" i="14"/>
  <c r="AE25" i="14"/>
  <c r="AB25" i="14"/>
  <c r="Y25" i="14"/>
  <c r="V25" i="14"/>
  <c r="S25" i="14"/>
  <c r="O25" i="14"/>
  <c r="N25" i="14"/>
  <c r="AN24" i="14"/>
  <c r="AK24" i="14"/>
  <c r="AH24" i="14"/>
  <c r="AE24" i="14"/>
  <c r="AB24" i="14"/>
  <c r="Y24" i="14"/>
  <c r="V24" i="14"/>
  <c r="S24" i="14"/>
  <c r="O24" i="14"/>
  <c r="N24" i="14"/>
  <c r="AN23" i="14"/>
  <c r="AK23" i="14"/>
  <c r="AH23" i="14"/>
  <c r="AE23" i="14"/>
  <c r="AB23" i="14"/>
  <c r="Y23" i="14"/>
  <c r="V23" i="14"/>
  <c r="S23" i="14"/>
  <c r="O23" i="14"/>
  <c r="N23" i="14"/>
  <c r="AN22" i="14"/>
  <c r="AK22" i="14"/>
  <c r="AH22" i="14"/>
  <c r="AE22" i="14"/>
  <c r="AB22" i="14"/>
  <c r="Y22" i="14"/>
  <c r="V22" i="14"/>
  <c r="S22" i="14"/>
  <c r="O22" i="14"/>
  <c r="N22" i="14"/>
  <c r="AN21" i="14"/>
  <c r="AK21" i="14"/>
  <c r="AH21" i="14"/>
  <c r="AE21" i="14"/>
  <c r="AB21" i="14"/>
  <c r="Y21" i="14"/>
  <c r="V21" i="14"/>
  <c r="S21" i="14"/>
  <c r="O21" i="14"/>
  <c r="N21" i="14"/>
  <c r="AN20" i="14"/>
  <c r="AK20" i="14"/>
  <c r="AH20" i="14"/>
  <c r="AE20" i="14"/>
  <c r="AB20" i="14"/>
  <c r="Y20" i="14"/>
  <c r="V20" i="14"/>
  <c r="S20" i="14"/>
  <c r="O20" i="14"/>
  <c r="N20" i="14"/>
  <c r="AN19" i="14"/>
  <c r="AK19" i="14"/>
  <c r="AH19" i="14"/>
  <c r="AE19" i="14"/>
  <c r="AB19" i="14"/>
  <c r="Y19" i="14"/>
  <c r="V19" i="14"/>
  <c r="S19" i="14"/>
  <c r="O19" i="14"/>
  <c r="N19" i="14"/>
  <c r="AN18" i="14"/>
  <c r="AK18" i="14"/>
  <c r="AH18" i="14"/>
  <c r="AE18" i="14"/>
  <c r="AB18" i="14"/>
  <c r="Y18" i="14"/>
  <c r="V18" i="14"/>
  <c r="S18" i="14"/>
  <c r="O18" i="14"/>
  <c r="N18" i="14"/>
  <c r="AN17" i="14"/>
  <c r="AK17" i="14"/>
  <c r="AH17" i="14"/>
  <c r="AE17" i="14"/>
  <c r="AB17" i="14"/>
  <c r="Y17" i="14"/>
  <c r="V17" i="14"/>
  <c r="S17" i="14"/>
  <c r="O17" i="14"/>
  <c r="N17" i="14"/>
  <c r="AN16" i="14"/>
  <c r="AK16" i="14"/>
  <c r="AH16" i="14"/>
  <c r="AE16" i="14"/>
  <c r="AB16" i="14"/>
  <c r="Y16" i="14"/>
  <c r="V16" i="14"/>
  <c r="S16" i="14"/>
  <c r="O16" i="14"/>
  <c r="N16" i="14"/>
  <c r="AN15" i="14"/>
  <c r="AK15" i="14"/>
  <c r="AH15" i="14"/>
  <c r="AE15" i="14"/>
  <c r="AB15" i="14"/>
  <c r="Y15" i="14"/>
  <c r="V15" i="14"/>
  <c r="S15" i="14"/>
  <c r="O15" i="14"/>
  <c r="N15" i="14"/>
  <c r="AN14" i="14"/>
  <c r="AK14" i="14"/>
  <c r="AH14" i="14"/>
  <c r="AE14" i="14"/>
  <c r="AB14" i="14"/>
  <c r="Y14" i="14"/>
  <c r="V14" i="14"/>
  <c r="S14" i="14"/>
  <c r="O14" i="14"/>
  <c r="N14" i="14"/>
  <c r="AN13" i="14"/>
  <c r="AK13" i="14"/>
  <c r="AH13" i="14"/>
  <c r="AE13" i="14"/>
  <c r="AB13" i="14"/>
  <c r="Y13" i="14"/>
  <c r="V13" i="14"/>
  <c r="S13" i="14"/>
  <c r="O13" i="14"/>
  <c r="N13" i="14"/>
  <c r="AN12" i="14"/>
  <c r="AK12" i="14"/>
  <c r="AH12" i="14"/>
  <c r="AE12" i="14"/>
  <c r="AB12" i="14"/>
  <c r="Y12" i="14"/>
  <c r="V12" i="14"/>
  <c r="S12" i="14"/>
  <c r="O12" i="14"/>
  <c r="N12" i="14"/>
  <c r="AN11" i="14"/>
  <c r="AK11" i="14"/>
  <c r="AH11" i="14"/>
  <c r="AE11" i="14"/>
  <c r="AB11" i="14"/>
  <c r="Y11" i="14"/>
  <c r="V11" i="14"/>
  <c r="S11" i="14"/>
  <c r="O11" i="14"/>
  <c r="N11" i="14"/>
  <c r="AN10" i="14"/>
  <c r="AK10" i="14"/>
  <c r="AH10" i="14"/>
  <c r="AE10" i="14"/>
  <c r="AB10" i="14"/>
  <c r="Y10" i="14"/>
  <c r="V10" i="14"/>
  <c r="S10" i="14"/>
  <c r="O10" i="14"/>
  <c r="N10" i="14"/>
  <c r="AL12" i="16" l="1"/>
  <c r="AL25" i="14"/>
  <c r="P25" i="14" s="1"/>
  <c r="AL23" i="14"/>
  <c r="AL27" i="14"/>
  <c r="AL29" i="14"/>
  <c r="P29" i="14" s="1"/>
  <c r="AL31" i="14"/>
  <c r="P31" i="14" s="1"/>
  <c r="AL26" i="14"/>
  <c r="AL28" i="14"/>
  <c r="P28" i="14" s="1"/>
  <c r="AL22" i="14"/>
  <c r="AL24" i="14"/>
  <c r="AL30" i="14"/>
  <c r="P30" i="14" s="1"/>
  <c r="AL32" i="14"/>
  <c r="P32" i="14" s="1"/>
  <c r="AL21" i="14"/>
  <c r="AL20" i="14"/>
  <c r="AL19" i="14"/>
  <c r="P19" i="14" s="1"/>
  <c r="AL17" i="14"/>
  <c r="P17" i="14" s="1"/>
  <c r="AL18" i="14"/>
  <c r="P18" i="14" s="1"/>
  <c r="AL16" i="14"/>
  <c r="P16" i="14" s="1"/>
  <c r="AL15" i="14"/>
  <c r="P15" i="14" s="1"/>
  <c r="AL14" i="14"/>
  <c r="AL13" i="14"/>
  <c r="AL12" i="14"/>
  <c r="P12" i="14" s="1"/>
  <c r="K12" i="14" s="1"/>
  <c r="AL11" i="14"/>
  <c r="AL10" i="14"/>
  <c r="P10" i="14" s="1"/>
  <c r="K10" i="14" s="1"/>
  <c r="AM28" i="10"/>
  <c r="AL28" i="10"/>
  <c r="AJ28" i="10"/>
  <c r="AG28" i="10"/>
  <c r="AD28" i="10"/>
  <c r="AA28" i="10"/>
  <c r="X28" i="10"/>
  <c r="U28" i="10"/>
  <c r="R28" i="10"/>
  <c r="N28" i="10"/>
  <c r="M28" i="10"/>
  <c r="J28" i="10"/>
  <c r="D28" i="10"/>
  <c r="AM27" i="10"/>
  <c r="AL27" i="10"/>
  <c r="AJ27" i="10"/>
  <c r="AG27" i="10"/>
  <c r="AD27" i="10"/>
  <c r="AA27" i="10"/>
  <c r="X27" i="10"/>
  <c r="U27" i="10"/>
  <c r="R27" i="10"/>
  <c r="N27" i="10"/>
  <c r="M27" i="10"/>
  <c r="J27" i="10"/>
  <c r="D27" i="10"/>
  <c r="AM26" i="10"/>
  <c r="AL26" i="10"/>
  <c r="AJ26" i="10"/>
  <c r="AG26" i="10"/>
  <c r="AD26" i="10"/>
  <c r="AA26" i="10"/>
  <c r="X26" i="10"/>
  <c r="U26" i="10"/>
  <c r="R26" i="10"/>
  <c r="N26" i="10"/>
  <c r="M26" i="10"/>
  <c r="J26" i="10"/>
  <c r="D26" i="10"/>
  <c r="AM25" i="10"/>
  <c r="AL25" i="10"/>
  <c r="AJ25" i="10"/>
  <c r="AG25" i="10"/>
  <c r="AD25" i="10"/>
  <c r="AA25" i="10"/>
  <c r="X25" i="10"/>
  <c r="U25" i="10"/>
  <c r="R25" i="10"/>
  <c r="M25" i="10"/>
  <c r="J25" i="10"/>
  <c r="D25" i="10"/>
  <c r="AM24" i="10"/>
  <c r="AL24" i="10"/>
  <c r="AJ24" i="10"/>
  <c r="AG24" i="10"/>
  <c r="AD24" i="10"/>
  <c r="AA24" i="10"/>
  <c r="X24" i="10"/>
  <c r="U24" i="10"/>
  <c r="R24" i="10"/>
  <c r="N24" i="10"/>
  <c r="M24" i="10"/>
  <c r="J24" i="10"/>
  <c r="D24" i="10"/>
  <c r="AM23" i="10"/>
  <c r="AL23" i="10"/>
  <c r="AJ23" i="10"/>
  <c r="AG23" i="10"/>
  <c r="AD23" i="10"/>
  <c r="AA23" i="10"/>
  <c r="X23" i="10"/>
  <c r="U23" i="10"/>
  <c r="R23" i="10"/>
  <c r="N23" i="10"/>
  <c r="M23" i="10"/>
  <c r="J23" i="10"/>
  <c r="D23" i="10"/>
  <c r="AM22" i="10"/>
  <c r="AL22" i="10"/>
  <c r="AJ22" i="10"/>
  <c r="AG22" i="10"/>
  <c r="AD22" i="10"/>
  <c r="AA22" i="10"/>
  <c r="X22" i="10"/>
  <c r="U22" i="10"/>
  <c r="R22" i="10"/>
  <c r="N22" i="10"/>
  <c r="M22" i="10"/>
  <c r="D22" i="10"/>
  <c r="AM21" i="10"/>
  <c r="AL21" i="10"/>
  <c r="AJ21" i="10"/>
  <c r="AG21" i="10"/>
  <c r="AD21" i="10"/>
  <c r="AA21" i="10"/>
  <c r="X21" i="10"/>
  <c r="U21" i="10"/>
  <c r="R21" i="10"/>
  <c r="N21" i="10"/>
  <c r="M21" i="10"/>
  <c r="J21" i="10"/>
  <c r="D21" i="10"/>
  <c r="AM20" i="10"/>
  <c r="AL20" i="10"/>
  <c r="AJ20" i="10"/>
  <c r="AG20" i="10"/>
  <c r="AD20" i="10"/>
  <c r="AA20" i="10"/>
  <c r="X20" i="10"/>
  <c r="U20" i="10"/>
  <c r="R20" i="10"/>
  <c r="N20" i="10"/>
  <c r="M20" i="10"/>
  <c r="J20" i="10"/>
  <c r="D20" i="10"/>
  <c r="AM19" i="10"/>
  <c r="AL19" i="10"/>
  <c r="AJ19" i="10"/>
  <c r="AG19" i="10"/>
  <c r="AD19" i="10"/>
  <c r="AA19" i="10"/>
  <c r="X19" i="10"/>
  <c r="U19" i="10"/>
  <c r="R19" i="10"/>
  <c r="N19" i="10"/>
  <c r="M19" i="10"/>
  <c r="D19" i="10"/>
  <c r="AM18" i="10"/>
  <c r="AL18" i="10"/>
  <c r="AJ18" i="10"/>
  <c r="AG18" i="10"/>
  <c r="AD18" i="10"/>
  <c r="AA18" i="10"/>
  <c r="X18" i="10"/>
  <c r="U18" i="10"/>
  <c r="R18" i="10"/>
  <c r="N18" i="10"/>
  <c r="M18" i="10"/>
  <c r="D18" i="10"/>
  <c r="AM17" i="10"/>
  <c r="AL17" i="10"/>
  <c r="AJ17" i="10"/>
  <c r="AG17" i="10"/>
  <c r="AD17" i="10"/>
  <c r="AA17" i="10"/>
  <c r="X17" i="10"/>
  <c r="U17" i="10"/>
  <c r="R17" i="10"/>
  <c r="N17" i="10"/>
  <c r="M17" i="10"/>
  <c r="D17" i="10"/>
  <c r="AM16" i="10"/>
  <c r="AL16" i="10"/>
  <c r="AJ16" i="10"/>
  <c r="AG16" i="10"/>
  <c r="AD16" i="10"/>
  <c r="AA16" i="10"/>
  <c r="X16" i="10"/>
  <c r="U16" i="10"/>
  <c r="R16" i="10"/>
  <c r="N16" i="10"/>
  <c r="M16" i="10"/>
  <c r="D16" i="10"/>
  <c r="AM15" i="10"/>
  <c r="AJ15" i="10"/>
  <c r="AG15" i="10"/>
  <c r="AD15" i="10"/>
  <c r="AA15" i="10"/>
  <c r="X15" i="10"/>
  <c r="U15" i="10"/>
  <c r="R15" i="10"/>
  <c r="N15" i="10"/>
  <c r="D15" i="10" s="1"/>
  <c r="M15" i="10"/>
  <c r="AM14" i="10"/>
  <c r="AJ14" i="10"/>
  <c r="AG14" i="10"/>
  <c r="AD14" i="10"/>
  <c r="AA14" i="10"/>
  <c r="X14" i="10"/>
  <c r="U14" i="10"/>
  <c r="R14" i="10"/>
  <c r="N14" i="10"/>
  <c r="D14" i="10" s="1"/>
  <c r="M14" i="10"/>
  <c r="AM13" i="10"/>
  <c r="AJ13" i="10"/>
  <c r="AG13" i="10"/>
  <c r="AD13" i="10"/>
  <c r="AA13" i="10"/>
  <c r="X13" i="10"/>
  <c r="U13" i="10"/>
  <c r="R13" i="10"/>
  <c r="N13" i="10"/>
  <c r="D13" i="10" s="1"/>
  <c r="M13" i="10"/>
  <c r="AM12" i="10"/>
  <c r="AJ12" i="10"/>
  <c r="AG12" i="10"/>
  <c r="AD12" i="10"/>
  <c r="AA12" i="10"/>
  <c r="X12" i="10"/>
  <c r="U12" i="10"/>
  <c r="R12" i="10"/>
  <c r="N12" i="10"/>
  <c r="M12" i="10"/>
  <c r="D12" i="10"/>
  <c r="AM11" i="10"/>
  <c r="AJ11" i="10"/>
  <c r="AG11" i="10"/>
  <c r="AD11" i="10"/>
  <c r="AA11" i="10"/>
  <c r="X11" i="10"/>
  <c r="U11" i="10"/>
  <c r="R11" i="10"/>
  <c r="N11" i="10"/>
  <c r="D11" i="10" s="1"/>
  <c r="M11" i="10"/>
  <c r="AM10" i="10"/>
  <c r="AJ10" i="10"/>
  <c r="AG10" i="10"/>
  <c r="AD10" i="10"/>
  <c r="AA10" i="10"/>
  <c r="X10" i="10"/>
  <c r="U10" i="10"/>
  <c r="R10" i="10"/>
  <c r="N10" i="10"/>
  <c r="M10" i="10"/>
  <c r="AM33" i="6"/>
  <c r="AL33" i="6"/>
  <c r="AJ33" i="6"/>
  <c r="AG33" i="6"/>
  <c r="AD33" i="6"/>
  <c r="AA33" i="6"/>
  <c r="X33" i="6"/>
  <c r="U33" i="6"/>
  <c r="R33" i="6"/>
  <c r="N33" i="6"/>
  <c r="M33" i="6"/>
  <c r="J33" i="6"/>
  <c r="D33" i="6"/>
  <c r="AM32" i="6"/>
  <c r="AL32" i="6"/>
  <c r="AJ32" i="6"/>
  <c r="AG32" i="6"/>
  <c r="AD32" i="6"/>
  <c r="AA32" i="6"/>
  <c r="X32" i="6"/>
  <c r="U32" i="6"/>
  <c r="R32" i="6"/>
  <c r="N32" i="6"/>
  <c r="M32" i="6"/>
  <c r="J32" i="6"/>
  <c r="D32" i="6"/>
  <c r="AM31" i="6"/>
  <c r="AL31" i="6"/>
  <c r="AJ31" i="6"/>
  <c r="AG31" i="6"/>
  <c r="AD31" i="6"/>
  <c r="AA31" i="6"/>
  <c r="X31" i="6"/>
  <c r="U31" i="6"/>
  <c r="R31" i="6"/>
  <c r="N31" i="6"/>
  <c r="M31" i="6"/>
  <c r="J31" i="6"/>
  <c r="D31" i="6"/>
  <c r="AM30" i="6"/>
  <c r="AL30" i="6"/>
  <c r="AJ30" i="6"/>
  <c r="AG30" i="6"/>
  <c r="AD30" i="6"/>
  <c r="AA30" i="6"/>
  <c r="X30" i="6"/>
  <c r="U30" i="6"/>
  <c r="R30" i="6"/>
  <c r="N30" i="6"/>
  <c r="M30" i="6"/>
  <c r="J30" i="6"/>
  <c r="D30" i="6"/>
  <c r="AM29" i="6"/>
  <c r="AL29" i="6"/>
  <c r="AJ29" i="6"/>
  <c r="AG29" i="6"/>
  <c r="AD29" i="6"/>
  <c r="AA29" i="6"/>
  <c r="X29" i="6"/>
  <c r="U29" i="6"/>
  <c r="R29" i="6"/>
  <c r="N29" i="6"/>
  <c r="M29" i="6"/>
  <c r="J29" i="6"/>
  <c r="D29" i="6"/>
  <c r="AM28" i="6"/>
  <c r="AL28" i="6"/>
  <c r="AJ28" i="6"/>
  <c r="AG28" i="6"/>
  <c r="AD28" i="6"/>
  <c r="AA28" i="6"/>
  <c r="X28" i="6"/>
  <c r="U28" i="6"/>
  <c r="R28" i="6"/>
  <c r="N28" i="6"/>
  <c r="M28" i="6"/>
  <c r="J28" i="6"/>
  <c r="D28" i="6"/>
  <c r="AM27" i="6"/>
  <c r="AL27" i="6"/>
  <c r="AJ27" i="6"/>
  <c r="AG27" i="6"/>
  <c r="AD27" i="6"/>
  <c r="AA27" i="6"/>
  <c r="X27" i="6"/>
  <c r="U27" i="6"/>
  <c r="R27" i="6"/>
  <c r="N27" i="6"/>
  <c r="M27" i="6"/>
  <c r="J27" i="6"/>
  <c r="D27" i="6"/>
  <c r="AM26" i="6"/>
  <c r="AL26" i="6"/>
  <c r="AJ26" i="6"/>
  <c r="AG26" i="6"/>
  <c r="AD26" i="6"/>
  <c r="AA26" i="6"/>
  <c r="X26" i="6"/>
  <c r="U26" i="6"/>
  <c r="R26" i="6"/>
  <c r="N26" i="6"/>
  <c r="M26" i="6"/>
  <c r="J26" i="6"/>
  <c r="D26" i="6"/>
  <c r="AM25" i="6"/>
  <c r="AL25" i="6"/>
  <c r="AJ25" i="6"/>
  <c r="AG25" i="6"/>
  <c r="AD25" i="6"/>
  <c r="AA25" i="6"/>
  <c r="X25" i="6"/>
  <c r="U25" i="6"/>
  <c r="R25" i="6"/>
  <c r="M25" i="6"/>
  <c r="J25" i="6"/>
  <c r="D25" i="6"/>
  <c r="AM24" i="6"/>
  <c r="AL24" i="6"/>
  <c r="AJ24" i="6"/>
  <c r="AG24" i="6"/>
  <c r="AD24" i="6"/>
  <c r="AA24" i="6"/>
  <c r="X24" i="6"/>
  <c r="U24" i="6"/>
  <c r="R24" i="6"/>
  <c r="N24" i="6"/>
  <c r="M24" i="6"/>
  <c r="J24" i="6"/>
  <c r="D24" i="6"/>
  <c r="AM23" i="6"/>
  <c r="AL23" i="6"/>
  <c r="AJ23" i="6"/>
  <c r="AG23" i="6"/>
  <c r="AD23" i="6"/>
  <c r="AA23" i="6"/>
  <c r="X23" i="6"/>
  <c r="U23" i="6"/>
  <c r="R23" i="6"/>
  <c r="N23" i="6"/>
  <c r="M23" i="6"/>
  <c r="J23" i="6"/>
  <c r="D23" i="6"/>
  <c r="AM22" i="6"/>
  <c r="AL22" i="6"/>
  <c r="AJ22" i="6"/>
  <c r="AG22" i="6"/>
  <c r="AD22" i="6"/>
  <c r="AA22" i="6"/>
  <c r="X22" i="6"/>
  <c r="U22" i="6"/>
  <c r="R22" i="6"/>
  <c r="N22" i="6"/>
  <c r="M22" i="6"/>
  <c r="D22" i="6"/>
  <c r="AM21" i="6"/>
  <c r="AL21" i="6"/>
  <c r="AJ21" i="6"/>
  <c r="AG21" i="6"/>
  <c r="AD21" i="6"/>
  <c r="AA21" i="6"/>
  <c r="X21" i="6"/>
  <c r="U21" i="6"/>
  <c r="R21" i="6"/>
  <c r="N21" i="6"/>
  <c r="M21" i="6"/>
  <c r="J21" i="6"/>
  <c r="D21" i="6"/>
  <c r="AM20" i="6"/>
  <c r="AL20" i="6"/>
  <c r="AJ20" i="6"/>
  <c r="AG20" i="6"/>
  <c r="AD20" i="6"/>
  <c r="AA20" i="6"/>
  <c r="X20" i="6"/>
  <c r="U20" i="6"/>
  <c r="R20" i="6"/>
  <c r="N20" i="6"/>
  <c r="M20" i="6"/>
  <c r="J20" i="6"/>
  <c r="D20" i="6"/>
  <c r="AM19" i="6"/>
  <c r="AL19" i="6"/>
  <c r="AJ19" i="6"/>
  <c r="AG19" i="6"/>
  <c r="AD19" i="6"/>
  <c r="AA19" i="6"/>
  <c r="X19" i="6"/>
  <c r="U19" i="6"/>
  <c r="R19" i="6"/>
  <c r="N19" i="6"/>
  <c r="M19" i="6"/>
  <c r="D19" i="6"/>
  <c r="AM18" i="6"/>
  <c r="AJ18" i="6"/>
  <c r="AG18" i="6"/>
  <c r="AD18" i="6"/>
  <c r="AA18" i="6"/>
  <c r="X18" i="6"/>
  <c r="U18" i="6"/>
  <c r="R18" i="6"/>
  <c r="N18" i="6"/>
  <c r="M18" i="6"/>
  <c r="AM17" i="6"/>
  <c r="AJ17" i="6"/>
  <c r="AG17" i="6"/>
  <c r="AD17" i="6"/>
  <c r="AA17" i="6"/>
  <c r="X17" i="6"/>
  <c r="U17" i="6"/>
  <c r="R17" i="6"/>
  <c r="N17" i="6"/>
  <c r="D17" i="6" s="1"/>
  <c r="M17" i="6"/>
  <c r="AM16" i="6"/>
  <c r="AJ16" i="6"/>
  <c r="AG16" i="6"/>
  <c r="AD16" i="6"/>
  <c r="AA16" i="6"/>
  <c r="X16" i="6"/>
  <c r="U16" i="6"/>
  <c r="R16" i="6"/>
  <c r="N16" i="6"/>
  <c r="M16" i="6"/>
  <c r="D16" i="6"/>
  <c r="AM15" i="6"/>
  <c r="AJ15" i="6"/>
  <c r="AG15" i="6"/>
  <c r="AD15" i="6"/>
  <c r="AA15" i="6"/>
  <c r="X15" i="6"/>
  <c r="U15" i="6"/>
  <c r="R15" i="6"/>
  <c r="N15" i="6"/>
  <c r="D15" i="6" s="1"/>
  <c r="M15" i="6"/>
  <c r="AM14" i="6"/>
  <c r="AJ14" i="6"/>
  <c r="AG14" i="6"/>
  <c r="AD14" i="6"/>
  <c r="AA14" i="6"/>
  <c r="X14" i="6"/>
  <c r="U14" i="6"/>
  <c r="R14" i="6"/>
  <c r="N14" i="6"/>
  <c r="D14" i="6" s="1"/>
  <c r="M14" i="6"/>
  <c r="AM13" i="6"/>
  <c r="AJ13" i="6"/>
  <c r="AG13" i="6"/>
  <c r="AD13" i="6"/>
  <c r="AA13" i="6"/>
  <c r="X13" i="6"/>
  <c r="U13" i="6"/>
  <c r="R13" i="6"/>
  <c r="N13" i="6"/>
  <c r="M13" i="6"/>
  <c r="AM12" i="6"/>
  <c r="AJ12" i="6"/>
  <c r="AG12" i="6"/>
  <c r="AD12" i="6"/>
  <c r="AA12" i="6"/>
  <c r="X12" i="6"/>
  <c r="U12" i="6"/>
  <c r="R12" i="6"/>
  <c r="N12" i="6"/>
  <c r="M12" i="6"/>
  <c r="AM11" i="6"/>
  <c r="AJ11" i="6"/>
  <c r="AG11" i="6"/>
  <c r="AD11" i="6"/>
  <c r="AA11" i="6"/>
  <c r="X11" i="6"/>
  <c r="U11" i="6"/>
  <c r="R11" i="6"/>
  <c r="N11" i="6"/>
  <c r="M11" i="6"/>
  <c r="AM10" i="6"/>
  <c r="AJ10" i="6"/>
  <c r="AG10" i="6"/>
  <c r="AD10" i="6"/>
  <c r="AA10" i="6"/>
  <c r="X10" i="6"/>
  <c r="U10" i="6"/>
  <c r="R10" i="6"/>
  <c r="N10" i="6"/>
  <c r="M10" i="6"/>
  <c r="AK20" i="10" l="1"/>
  <c r="O20" i="10" s="1"/>
  <c r="AK27" i="10"/>
  <c r="O27" i="10" s="1"/>
  <c r="AK19" i="6"/>
  <c r="O19" i="6" s="1"/>
  <c r="J19" i="6" s="1"/>
  <c r="AK26" i="6"/>
  <c r="O26" i="6" s="1"/>
  <c r="AK30" i="6"/>
  <c r="O30" i="6" s="1"/>
  <c r="AK21" i="10"/>
  <c r="O21" i="10" s="1"/>
  <c r="AK22" i="10"/>
  <c r="O22" i="10" s="1"/>
  <c r="J22" i="10" s="1"/>
  <c r="AK23" i="10"/>
  <c r="O23" i="10" s="1"/>
  <c r="AK25" i="10"/>
  <c r="O25" i="10" s="1"/>
  <c r="AK28" i="10"/>
  <c r="O28" i="10" s="1"/>
  <c r="AK16" i="10"/>
  <c r="AK17" i="10"/>
  <c r="O17" i="10" s="1"/>
  <c r="J17" i="10" s="1"/>
  <c r="AK18" i="10"/>
  <c r="AK19" i="10"/>
  <c r="O19" i="10" s="1"/>
  <c r="J19" i="10" s="1"/>
  <c r="AK24" i="10"/>
  <c r="O24" i="10" s="1"/>
  <c r="AK26" i="10"/>
  <c r="O26" i="10" s="1"/>
  <c r="AK21" i="6"/>
  <c r="O21" i="6" s="1"/>
  <c r="AK24" i="6"/>
  <c r="O24" i="6" s="1"/>
  <c r="AK28" i="6"/>
  <c r="O28" i="6" s="1"/>
  <c r="AK32" i="6"/>
  <c r="O32" i="6" s="1"/>
  <c r="AK25" i="6"/>
  <c r="O25" i="6" s="1"/>
  <c r="AK29" i="6"/>
  <c r="O29" i="6" s="1"/>
  <c r="AK33" i="6"/>
  <c r="O33" i="6" s="1"/>
  <c r="AK16" i="6"/>
  <c r="AK20" i="6"/>
  <c r="O20" i="6" s="1"/>
  <c r="AK22" i="6"/>
  <c r="O22" i="6" s="1"/>
  <c r="J22" i="6" s="1"/>
  <c r="AK23" i="6"/>
  <c r="O23" i="6" s="1"/>
  <c r="AK27" i="6"/>
  <c r="O27" i="6" s="1"/>
  <c r="AK31" i="6"/>
  <c r="O31" i="6" s="1"/>
  <c r="P27" i="14"/>
  <c r="AM27" i="14"/>
  <c r="AK12" i="10"/>
  <c r="O12" i="10" s="1"/>
  <c r="J12" i="10" s="1"/>
  <c r="AK10" i="10"/>
  <c r="AM16" i="14"/>
  <c r="O16" i="10"/>
  <c r="J16" i="10" s="1"/>
  <c r="O18" i="10"/>
  <c r="J18" i="10" s="1"/>
  <c r="P26" i="14"/>
  <c r="P24" i="14"/>
  <c r="AM24" i="14"/>
  <c r="P23" i="14"/>
  <c r="AM23" i="14"/>
  <c r="P22" i="14"/>
  <c r="AM25" i="14"/>
  <c r="P21" i="14"/>
  <c r="P20" i="14"/>
  <c r="AM19" i="14"/>
  <c r="AM17" i="14"/>
  <c r="AM18" i="14"/>
  <c r="AM15" i="14"/>
  <c r="P14" i="14"/>
  <c r="P13" i="14"/>
  <c r="K13" i="14" s="1"/>
  <c r="AM13" i="14"/>
  <c r="J13" i="14" s="1"/>
  <c r="AM12" i="14"/>
  <c r="J12" i="14" s="1"/>
  <c r="P11" i="14"/>
  <c r="K11" i="14" s="1"/>
  <c r="AM10" i="14"/>
  <c r="J10" i="14" s="1"/>
  <c r="AK15" i="10"/>
  <c r="O15" i="10" s="1"/>
  <c r="J15" i="10" s="1"/>
  <c r="AK14" i="10"/>
  <c r="O14" i="10" s="1"/>
  <c r="J14" i="10" s="1"/>
  <c r="AK13" i="10"/>
  <c r="O13" i="10" s="1"/>
  <c r="J13" i="10" s="1"/>
  <c r="AK11" i="10"/>
  <c r="O11" i="10" s="1"/>
  <c r="J11" i="10" s="1"/>
  <c r="AK18" i="6"/>
  <c r="O18" i="6" s="1"/>
  <c r="J18" i="6" s="1"/>
  <c r="AK17" i="6"/>
  <c r="O17" i="6" s="1"/>
  <c r="J17" i="6" s="1"/>
  <c r="O16" i="6"/>
  <c r="J16" i="6" s="1"/>
  <c r="AK15" i="6"/>
  <c r="AK14" i="6"/>
  <c r="AK13" i="6"/>
  <c r="O13" i="6" s="1"/>
  <c r="J13" i="6" s="1"/>
  <c r="AK12" i="6"/>
  <c r="AK11" i="6"/>
  <c r="AK10" i="6"/>
  <c r="O10" i="6" s="1"/>
  <c r="J10" i="6" s="1"/>
  <c r="AM11" i="14" l="1"/>
  <c r="J11" i="14" s="1"/>
  <c r="AL17" i="6"/>
  <c r="O10" i="10"/>
  <c r="J10" i="10" s="1"/>
  <c r="AM14" i="14"/>
  <c r="AM26" i="14"/>
  <c r="AM22" i="14"/>
  <c r="AM21" i="14"/>
  <c r="AM20" i="14"/>
  <c r="AL15" i="10"/>
  <c r="AL14" i="10"/>
  <c r="AL13" i="10"/>
  <c r="AL12" i="10"/>
  <c r="AL11" i="10"/>
  <c r="AL18" i="6"/>
  <c r="AL16" i="6"/>
  <c r="O15" i="6"/>
  <c r="J15" i="6" s="1"/>
  <c r="O14" i="6"/>
  <c r="J14" i="6" s="1"/>
  <c r="AL14" i="6"/>
  <c r="AL13" i="6"/>
  <c r="O12" i="6"/>
  <c r="J12" i="6" s="1"/>
  <c r="O11" i="6"/>
  <c r="J11" i="6" s="1"/>
  <c r="AL10" i="6"/>
  <c r="AM25" i="1"/>
  <c r="AL25" i="1"/>
  <c r="AJ25" i="1"/>
  <c r="AG25" i="1"/>
  <c r="AD25" i="1"/>
  <c r="AA25" i="1"/>
  <c r="X25" i="1"/>
  <c r="U25" i="1"/>
  <c r="R25" i="1"/>
  <c r="N25" i="1"/>
  <c r="M25" i="1"/>
  <c r="J25" i="1"/>
  <c r="D25" i="1"/>
  <c r="AM24" i="1"/>
  <c r="AL24" i="1"/>
  <c r="AJ24" i="1"/>
  <c r="AG24" i="1"/>
  <c r="AD24" i="1"/>
  <c r="AA24" i="1"/>
  <c r="X24" i="1"/>
  <c r="U24" i="1"/>
  <c r="R24" i="1"/>
  <c r="N24" i="1"/>
  <c r="M24" i="1"/>
  <c r="J24" i="1"/>
  <c r="D24" i="1"/>
  <c r="AM23" i="1"/>
  <c r="AL23" i="1"/>
  <c r="AJ23" i="1"/>
  <c r="AG23" i="1"/>
  <c r="AD23" i="1"/>
  <c r="AA23" i="1"/>
  <c r="X23" i="1"/>
  <c r="U23" i="1"/>
  <c r="R23" i="1"/>
  <c r="N23" i="1"/>
  <c r="M23" i="1"/>
  <c r="J23" i="1"/>
  <c r="D23" i="1"/>
  <c r="AM22" i="1"/>
  <c r="AL22" i="1"/>
  <c r="AJ22" i="1"/>
  <c r="AG22" i="1"/>
  <c r="AD22" i="1"/>
  <c r="AA22" i="1"/>
  <c r="X22" i="1"/>
  <c r="U22" i="1"/>
  <c r="R22" i="1"/>
  <c r="N22" i="1"/>
  <c r="M22" i="1"/>
  <c r="J22" i="1"/>
  <c r="D22" i="1"/>
  <c r="AM21" i="1"/>
  <c r="AL21" i="1"/>
  <c r="AJ21" i="1"/>
  <c r="AG21" i="1"/>
  <c r="AD21" i="1"/>
  <c r="AA21" i="1"/>
  <c r="X21" i="1"/>
  <c r="U21" i="1"/>
  <c r="R21" i="1"/>
  <c r="N21" i="1"/>
  <c r="M21" i="1"/>
  <c r="J21" i="1"/>
  <c r="D21" i="1"/>
  <c r="AM20" i="1"/>
  <c r="AL20" i="1"/>
  <c r="AJ20" i="1"/>
  <c r="AG20" i="1"/>
  <c r="AD20" i="1"/>
  <c r="AA20" i="1"/>
  <c r="X20" i="1"/>
  <c r="U20" i="1"/>
  <c r="R20" i="1"/>
  <c r="N20" i="1"/>
  <c r="M20" i="1"/>
  <c r="J20" i="1"/>
  <c r="D20" i="1"/>
  <c r="AM19" i="1"/>
  <c r="AL19" i="1"/>
  <c r="AJ19" i="1"/>
  <c r="AG19" i="1"/>
  <c r="AD19" i="1"/>
  <c r="AA19" i="1"/>
  <c r="X19" i="1"/>
  <c r="U19" i="1"/>
  <c r="R19" i="1"/>
  <c r="N19" i="1"/>
  <c r="M19" i="1"/>
  <c r="J19" i="1"/>
  <c r="D19" i="1"/>
  <c r="AM18" i="1"/>
  <c r="AL18" i="1"/>
  <c r="AJ18" i="1"/>
  <c r="AG18" i="1"/>
  <c r="AD18" i="1"/>
  <c r="AA18" i="1"/>
  <c r="X18" i="1"/>
  <c r="U18" i="1"/>
  <c r="R18" i="1"/>
  <c r="N18" i="1"/>
  <c r="M18" i="1"/>
  <c r="J18" i="1"/>
  <c r="D18" i="1"/>
  <c r="AM17" i="1"/>
  <c r="AL17" i="1"/>
  <c r="AJ17" i="1"/>
  <c r="AG17" i="1"/>
  <c r="AD17" i="1"/>
  <c r="AA17" i="1"/>
  <c r="X17" i="1"/>
  <c r="U17" i="1"/>
  <c r="R17" i="1"/>
  <c r="M17" i="1"/>
  <c r="J17" i="1"/>
  <c r="D17" i="1"/>
  <c r="AM16" i="1"/>
  <c r="AL16" i="1"/>
  <c r="AJ16" i="1"/>
  <c r="AG16" i="1"/>
  <c r="AD16" i="1"/>
  <c r="AA16" i="1"/>
  <c r="X16" i="1"/>
  <c r="U16" i="1"/>
  <c r="R16" i="1"/>
  <c r="N16" i="1"/>
  <c r="M16" i="1"/>
  <c r="J16" i="1"/>
  <c r="D16" i="1"/>
  <c r="AM15" i="1"/>
  <c r="AJ15" i="1"/>
  <c r="AG15" i="1"/>
  <c r="AD15" i="1"/>
  <c r="AA15" i="1"/>
  <c r="X15" i="1"/>
  <c r="U15" i="1"/>
  <c r="R15" i="1"/>
  <c r="N15" i="1"/>
  <c r="M15" i="1"/>
  <c r="AM14" i="1"/>
  <c r="AJ14" i="1"/>
  <c r="AG14" i="1"/>
  <c r="AD14" i="1"/>
  <c r="AA14" i="1"/>
  <c r="X14" i="1"/>
  <c r="U14" i="1"/>
  <c r="R14" i="1"/>
  <c r="N14" i="1"/>
  <c r="M14" i="1"/>
  <c r="AM13" i="1"/>
  <c r="AJ13" i="1"/>
  <c r="AG13" i="1"/>
  <c r="AD13" i="1"/>
  <c r="AA13" i="1"/>
  <c r="X13" i="1"/>
  <c r="U13" i="1"/>
  <c r="R13" i="1"/>
  <c r="N13" i="1"/>
  <c r="M13" i="1"/>
  <c r="AM12" i="1"/>
  <c r="AJ12" i="1"/>
  <c r="AG12" i="1"/>
  <c r="AD12" i="1"/>
  <c r="AA12" i="1"/>
  <c r="X12" i="1"/>
  <c r="U12" i="1"/>
  <c r="R12" i="1"/>
  <c r="N12" i="1"/>
  <c r="M12" i="1"/>
  <c r="AM11" i="1"/>
  <c r="AJ11" i="1"/>
  <c r="AG11" i="1"/>
  <c r="AD11" i="1"/>
  <c r="AA11" i="1"/>
  <c r="X11" i="1"/>
  <c r="U11" i="1"/>
  <c r="R11" i="1"/>
  <c r="N11" i="1"/>
  <c r="M11" i="1"/>
  <c r="AM10" i="1"/>
  <c r="AJ10" i="1"/>
  <c r="AG10" i="1"/>
  <c r="AD10" i="1"/>
  <c r="AA10" i="1"/>
  <c r="X10" i="1"/>
  <c r="U10" i="1"/>
  <c r="R10" i="1"/>
  <c r="N10" i="1"/>
  <c r="M10" i="1"/>
  <c r="AL10" i="10" l="1"/>
  <c r="AL15" i="6"/>
  <c r="AL12" i="6"/>
  <c r="AL11" i="6"/>
  <c r="AK18" i="1"/>
  <c r="O18" i="1" s="1"/>
  <c r="AK10" i="1"/>
  <c r="AK11" i="1"/>
  <c r="AK12" i="1"/>
  <c r="AK13" i="1"/>
  <c r="AK14" i="1"/>
  <c r="AK15" i="1"/>
  <c r="AK16" i="1"/>
  <c r="O16" i="1" s="1"/>
  <c r="AK17" i="1"/>
  <c r="O17" i="1" s="1"/>
  <c r="AK19" i="1"/>
  <c r="O19" i="1" s="1"/>
  <c r="AK20" i="1"/>
  <c r="O20" i="1" s="1"/>
  <c r="AK21" i="1"/>
  <c r="O21" i="1" s="1"/>
  <c r="AK22" i="1"/>
  <c r="O22" i="1" s="1"/>
  <c r="AK23" i="1"/>
  <c r="O23" i="1" s="1"/>
  <c r="AK24" i="1"/>
  <c r="O24" i="1" s="1"/>
  <c r="AK25" i="1"/>
  <c r="O25" i="1" s="1"/>
  <c r="O11" i="1" l="1"/>
  <c r="J11" i="1" s="1"/>
  <c r="O15" i="1"/>
  <c r="O14" i="1"/>
  <c r="J14" i="1" s="1"/>
  <c r="AL14" i="1"/>
  <c r="O12" i="1"/>
  <c r="J12" i="1" s="1"/>
  <c r="O13" i="1"/>
  <c r="J13" i="1" s="1"/>
  <c r="O10" i="1"/>
  <c r="J10" i="1" s="1"/>
  <c r="AL12" i="1" l="1"/>
  <c r="AL11" i="1"/>
  <c r="AL10" i="1"/>
  <c r="AL15" i="1"/>
  <c r="AL13" i="1"/>
</calcChain>
</file>

<file path=xl/sharedStrings.xml><?xml version="1.0" encoding="utf-8"?>
<sst xmlns="http://schemas.openxmlformats.org/spreadsheetml/2006/main" count="1294" uniqueCount="75">
  <si>
    <t>T.C.</t>
  </si>
  <si>
    <t>SAKARYA ÜNİVERSİTESİ</t>
  </si>
  <si>
    <t>SOSYAL BİLİMLER ENSTİTÜSÜ</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</si>
  <si>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</si>
  <si>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</si>
  <si>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</si>
  <si>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</si>
  <si>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</si>
  <si>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</si>
  <si>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</si>
  <si>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</si>
  <si>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</si>
  <si>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</si>
  <si>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</si>
  <si>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</si>
  <si>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</si>
  <si>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</si>
  <si>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</si>
  <si>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</si>
  <si>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</si>
  <si>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</si>
  <si>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</si>
  <si>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</si>
  <si>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</si>
  <si>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</si>
  <si>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Yrd. Doç. Dr. Hale BİRİCİKOĞLU</t>
  </si>
  <si>
    <t>1160E40005</t>
  </si>
  <si>
    <t>Doç. Dr. İrfan HAŞLAK</t>
  </si>
  <si>
    <t>Yrd. Doç. Dr. Köksal ŞAHİN</t>
  </si>
  <si>
    <t>Yrd. Doç. Dr. Mustafa Lütfi ŞEN</t>
  </si>
  <si>
    <t>UZAKTAN EĞİTİM KAMU YÖNETİMİ TEZSİZ YÜKSEK LİSANS</t>
  </si>
  <si>
    <t>Doç. Dr. Bünyamin BEZCİ</t>
  </si>
  <si>
    <t>Prof. Dr. Musa EKEN</t>
  </si>
  <si>
    <t>Prof. Dr. Halil İbrahim AYDINLI</t>
  </si>
  <si>
    <t>1360E40015</t>
  </si>
  <si>
    <t>Yrd. Doç. Dr. Mustafa KÖMÜRCÜOĞLU</t>
  </si>
  <si>
    <t>Yrd. Doç. Dr. Hasan Hüseyin TAYLAN</t>
  </si>
  <si>
    <t>UZAKTAN EĞİTİM MAHALLİ İDARELER VE ŞEHİRCİLİK TEZSİZ YÜKSEK LİSANS</t>
  </si>
  <si>
    <t>1160E44004</t>
  </si>
  <si>
    <t>UZAKTAN EĞİTİM MAHALLİ İDARELER VE ŞEHİRCLİK / TBB TEZSİZ YÜKSEK LİSANS</t>
  </si>
  <si>
    <t>1360E45038</t>
  </si>
  <si>
    <t>Raşit KOCAMAZ</t>
  </si>
  <si>
    <t>1360E45027</t>
  </si>
  <si>
    <t>2014-2015 / BAHAR YARIYILI SONU</t>
  </si>
  <si>
    <t>PROJE SAVUNMA SINAVI BAŞARI LİSTESİ</t>
  </si>
  <si>
    <t>1. GRUP</t>
  </si>
  <si>
    <t>2. GRUP</t>
  </si>
  <si>
    <t xml:space="preserve">Not:1) Öğrencinin danışmanı Proje Savunma Sınavına girmek zorundadır.          
</t>
  </si>
  <si>
    <t xml:space="preserve">(2) Proje Savunma sınavı aşağıdaki esaslara göre yürütülür: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öğrencilerin, öğrencilik haklarından yararlandırılmaksızın, proje hazırlama hakkı verilerek öğrencilik statüsü devam eder.
</t>
  </si>
  <si>
    <t>AÇIKLAMA</t>
  </si>
  <si>
    <t>DERSTEN BAŞARISIZ</t>
  </si>
  <si>
    <t>1360E40018</t>
  </si>
  <si>
    <t>1360E40043</t>
  </si>
  <si>
    <t>1360E40014</t>
  </si>
  <si>
    <t>1160E45001</t>
  </si>
  <si>
    <t>YUSUF ERDAL ERDOĞDU</t>
  </si>
  <si>
    <t>MEHMET DİNÇ</t>
  </si>
  <si>
    <t>ALİM TURAN</t>
  </si>
  <si>
    <t>MURAT ALTUNTAŞ</t>
  </si>
  <si>
    <t>AHMET ÇOLAK</t>
  </si>
  <si>
    <t>Not:2) PROJE SAVUNMA SINAVINDA EN AZ GEÇER NOT 65 (CC) DİR.</t>
  </si>
  <si>
    <t>AYŞEGÜL ÖZKAR YILDIRIM</t>
  </si>
  <si>
    <t>HALİL KAYHAN</t>
  </si>
  <si>
    <t>HASAN KORUCU</t>
  </si>
  <si>
    <t>CENK KADIOĞLU</t>
  </si>
  <si>
    <t>1360E44014</t>
  </si>
  <si>
    <t>OLCAY BİLGİÇ</t>
  </si>
  <si>
    <t>1160E44016</t>
  </si>
  <si>
    <t>ÖMER KÜÇEK</t>
  </si>
  <si>
    <t>1260E44006</t>
  </si>
  <si>
    <t>ŞEBNEM FULYA EKSİLMEZ</t>
  </si>
  <si>
    <t>MÜYESSER BAŞAK ÖZLÜK</t>
  </si>
  <si>
    <t>1360E45036</t>
  </si>
  <si>
    <t>1360E45010</t>
  </si>
  <si>
    <t>GR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</si>
</sst>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0"/>
      <color rgb="FFFF0000"/>
      <name val="Times New Roman"/>
      <family val="1"/>
      <charset val="162"/>
    </font>
    <font>
      <sz val="10"/>
      <color theme="0"/>
      <name val="Times New Roman"/>
      <family val="1"/>
      <charset val="162"/>
    </font>
    <font>
      <sz val="9"/>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00B0F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48">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4" fillId="0" borderId="0" xfId="0" applyFont="1" applyBorder="1" applyProtection="1">
      <protection hidden="1"/>
    </xf>
    <xf numFmtId="11" fontId="3" fillId="2" borderId="11" xfId="0" applyNumberFormat="1" applyFont="1" applyFill="1" applyBorder="1" applyAlignment="1">
      <alignment horizontal="center" vertical="center"/>
    </xf>
    <xf numFmtId="0" fontId="3" fillId="2" borderId="11" xfId="0" applyFont="1" applyFill="1" applyBorder="1" applyAlignment="1">
      <alignment horizontal="left"/>
    </xf>
    <xf numFmtId="0" fontId="3" fillId="2" borderId="11" xfId="0" applyFont="1" applyFill="1" applyBorder="1" applyAlignment="1" applyProtection="1">
      <alignment horizontal="center"/>
      <protection hidden="1"/>
    </xf>
    <xf numFmtId="0" fontId="4" fillId="2" borderId="11" xfId="0" applyFont="1" applyFill="1" applyBorder="1" applyAlignment="1" applyProtection="1">
      <alignment horizontal="center" vertical="center" wrapText="1"/>
      <protection hidden="1"/>
    </xf>
    <xf numFmtId="164" fontId="6" fillId="2" borderId="11" xfId="0" applyNumberFormat="1" applyFont="1" applyFill="1" applyBorder="1" applyAlignment="1" applyProtection="1">
      <alignment horizontal="center"/>
      <protection hidden="1"/>
    </xf>
    <xf numFmtId="164" fontId="6" fillId="2" borderId="12"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4" fillId="2" borderId="11" xfId="0" applyNumberFormat="1" applyFont="1" applyFill="1" applyBorder="1" applyAlignment="1" applyProtection="1">
      <alignment horizontal="center" vertical="center" wrapText="1"/>
      <protection hidden="1"/>
    </xf>
    <xf numFmtId="0" fontId="4" fillId="2" borderId="19" xfId="0" applyNumberFormat="1"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11" fontId="12" fillId="2" borderId="11" xfId="0" applyNumberFormat="1" applyFont="1" applyFill="1" applyBorder="1" applyAlignment="1">
      <alignment horizontal="center" vertical="center"/>
    </xf>
    <xf numFmtId="0" fontId="12" fillId="2" borderId="11" xfId="0" applyFont="1" applyFill="1" applyBorder="1" applyAlignment="1" applyProtection="1">
      <alignment horizontal="center"/>
      <protection hidden="1"/>
    </xf>
    <xf numFmtId="0" fontId="6" fillId="2" borderId="11" xfId="0" applyFont="1" applyFill="1" applyBorder="1" applyAlignment="1" applyProtection="1">
      <alignment horizontal="center" vertical="center" wrapText="1"/>
      <protection hidden="1"/>
    </xf>
    <xf numFmtId="0" fontId="6" fillId="2" borderId="16" xfId="0" applyNumberFormat="1" applyFont="1" applyFill="1" applyBorder="1" applyAlignment="1" applyProtection="1">
      <alignment horizontal="center" vertical="center" wrapText="1"/>
      <protection hidden="1"/>
    </xf>
    <xf numFmtId="0" fontId="6" fillId="2" borderId="11" xfId="0" applyNumberFormat="1"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wrapText="1"/>
      <protection hidden="1"/>
    </xf>
    <xf numFmtId="0" fontId="12" fillId="2" borderId="11" xfId="0" applyFont="1" applyFill="1" applyBorder="1" applyAlignment="1">
      <alignment horizontal="left" vertical="center"/>
    </xf>
    <xf numFmtId="0" fontId="3" fillId="2" borderId="11" xfId="0" applyFont="1" applyFill="1" applyBorder="1" applyAlignment="1">
      <alignment horizontal="left" vertical="center"/>
    </xf>
    <xf numFmtId="11" fontId="14" fillId="2" borderId="11" xfId="0" applyNumberFormat="1" applyFont="1" applyFill="1" applyBorder="1" applyAlignment="1">
      <alignment horizontal="center" vertical="center"/>
    </xf>
    <xf numFmtId="0" fontId="14" fillId="2" borderId="11" xfId="0" applyFont="1" applyFill="1" applyBorder="1" applyAlignment="1" applyProtection="1">
      <alignment horizontal="center"/>
      <protection hidden="1"/>
    </xf>
    <xf numFmtId="0" fontId="14" fillId="2" borderId="11" xfId="0" applyFont="1" applyFill="1" applyBorder="1" applyAlignment="1" applyProtection="1">
      <alignment horizontal="center" vertical="center" wrapText="1"/>
      <protection hidden="1"/>
    </xf>
    <xf numFmtId="0" fontId="14" fillId="2" borderId="11" xfId="0" applyNumberFormat="1" applyFont="1" applyFill="1" applyBorder="1" applyAlignment="1" applyProtection="1">
      <alignment horizontal="center" vertical="center" wrapText="1"/>
      <protection hidden="1"/>
    </xf>
    <xf numFmtId="164" fontId="14" fillId="2" borderId="12" xfId="0" applyNumberFormat="1" applyFont="1" applyFill="1" applyBorder="1" applyAlignment="1" applyProtection="1">
      <alignment horizontal="center"/>
      <protection hidden="1"/>
    </xf>
    <xf numFmtId="0" fontId="12" fillId="2" borderId="11"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5" xfId="0" applyFont="1" applyFill="1" applyBorder="1" applyAlignment="1" applyProtection="1">
      <alignment horizontal="center"/>
      <protection locked="0"/>
    </xf>
    <xf numFmtId="0" fontId="12" fillId="2" borderId="11" xfId="0" applyFont="1" applyFill="1" applyBorder="1" applyAlignment="1">
      <alignment horizontal="left" vertical="center"/>
    </xf>
    <xf numFmtId="0" fontId="14" fillId="2" borderId="11" xfId="0" applyFont="1" applyFill="1" applyBorder="1" applyAlignment="1">
      <alignment horizontal="left" vertical="center"/>
    </xf>
    <xf numFmtId="0" fontId="12" fillId="2" borderId="11" xfId="0" applyFont="1" applyFill="1" applyBorder="1" applyAlignment="1">
      <alignment horizontal="left" vertical="center"/>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5" xfId="0" applyFont="1" applyFill="1" applyBorder="1" applyAlignment="1" applyProtection="1">
      <alignment horizontal="center"/>
      <protection locked="0"/>
    </xf>
    <xf numFmtId="0" fontId="12" fillId="2" borderId="11" xfId="0" applyNumberFormat="1"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11" fontId="12" fillId="3" borderId="11" xfId="0" applyNumberFormat="1" applyFont="1" applyFill="1" applyBorder="1" applyAlignment="1">
      <alignment horizontal="center" vertical="center"/>
    </xf>
    <xf numFmtId="0" fontId="12" fillId="3" borderId="11" xfId="0" applyFont="1" applyFill="1" applyBorder="1" applyAlignment="1" applyProtection="1">
      <alignment horizontal="center"/>
      <protection hidden="1"/>
    </xf>
    <xf numFmtId="0" fontId="6" fillId="3" borderId="11" xfId="0" applyFont="1" applyFill="1" applyBorder="1" applyAlignment="1" applyProtection="1">
      <alignment horizontal="center" vertical="center" wrapText="1"/>
      <protection hidden="1"/>
    </xf>
    <xf numFmtId="0" fontId="6" fillId="3" borderId="11" xfId="0" applyNumberFormat="1" applyFont="1" applyFill="1" applyBorder="1" applyAlignment="1" applyProtection="1">
      <alignment horizontal="center" vertical="center" wrapText="1"/>
      <protection hidden="1"/>
    </xf>
    <xf numFmtId="164" fontId="6" fillId="3" borderId="11" xfId="0" applyNumberFormat="1" applyFont="1" applyFill="1" applyBorder="1" applyAlignment="1" applyProtection="1">
      <alignment horizontal="center"/>
      <protection hidden="1"/>
    </xf>
    <xf numFmtId="164" fontId="6" fillId="3" borderId="12" xfId="0" applyNumberFormat="1" applyFont="1" applyFill="1" applyBorder="1" applyAlignment="1" applyProtection="1">
      <alignment horizontal="center"/>
      <protection hidden="1"/>
    </xf>
    <xf numFmtId="0" fontId="6" fillId="3" borderId="16" xfId="0" applyNumberFormat="1" applyFont="1" applyFill="1" applyBorder="1" applyAlignment="1" applyProtection="1">
      <alignment horizontal="center" vertical="center" wrapText="1"/>
      <protection hidden="1"/>
    </xf>
    <xf numFmtId="0" fontId="6" fillId="3" borderId="16" xfId="0" applyFont="1" applyFill="1" applyBorder="1" applyAlignment="1" applyProtection="1">
      <alignment horizontal="center" vertical="center" wrapText="1"/>
      <protection hidden="1"/>
    </xf>
    <xf numFmtId="0" fontId="1" fillId="0" borderId="0" xfId="0" applyFont="1" applyBorder="1" applyAlignment="1" applyProtection="1">
      <alignment horizontal="center"/>
      <protection hidden="1"/>
    </xf>
    <xf numFmtId="0" fontId="3" fillId="2" borderId="21" xfId="0" applyFont="1" applyFill="1" applyBorder="1" applyAlignment="1">
      <alignment horizontal="center" vertical="center"/>
    </xf>
    <xf numFmtId="0" fontId="3" fillId="2" borderId="11" xfId="0" applyFont="1" applyFill="1" applyBorder="1" applyAlignment="1">
      <alignment horizontal="center" vertical="center"/>
    </xf>
    <xf numFmtId="0" fontId="12" fillId="2" borderId="11" xfId="0" applyFont="1" applyFill="1" applyBorder="1" applyAlignment="1">
      <alignment horizontal="left" vertical="center"/>
    </xf>
    <xf numFmtId="0" fontId="12" fillId="2" borderId="11" xfId="0" applyFont="1" applyFill="1" applyBorder="1" applyAlignment="1">
      <alignment horizontal="left" vertical="center"/>
    </xf>
    <xf numFmtId="0" fontId="12" fillId="2" borderId="18" xfId="0" applyFont="1" applyFill="1" applyBorder="1" applyAlignment="1">
      <alignment horizontal="left" vertical="center"/>
    </xf>
    <xf numFmtId="0" fontId="12" fillId="3" borderId="11"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21" xfId="0" applyFont="1" applyFill="1" applyBorder="1" applyAlignment="1">
      <alignment horizontal="center" vertical="center"/>
    </xf>
    <xf numFmtId="0" fontId="1" fillId="0" borderId="0" xfId="0" applyFont="1" applyBorder="1" applyAlignment="1" applyProtection="1">
      <alignment horizontal="center"/>
      <protection hidden="1"/>
    </xf>
    <xf numFmtId="0" fontId="11" fillId="3" borderId="11" xfId="0" applyFont="1" applyFill="1" applyBorder="1" applyAlignment="1">
      <alignment horizontal="left" vertical="center"/>
    </xf>
    <xf numFmtId="164" fontId="6" fillId="2" borderId="12" xfId="0" applyNumberFormat="1"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3" fillId="2" borderId="21" xfId="0" applyFont="1" applyFill="1" applyBorder="1" applyAlignment="1">
      <alignment horizontal="center" vertical="center"/>
    </xf>
    <xf numFmtId="0" fontId="3" fillId="2" borderId="11" xfId="0" applyFont="1" applyFill="1" applyBorder="1" applyAlignment="1">
      <alignment horizontal="center" vertical="center"/>
    </xf>
    <xf numFmtId="0" fontId="12" fillId="2" borderId="11" xfId="0" applyFont="1" applyFill="1" applyBorder="1" applyAlignment="1">
      <alignment horizontal="left" vertical="center"/>
    </xf>
    <xf numFmtId="0" fontId="12" fillId="3" borderId="11" xfId="0" applyFont="1" applyFill="1" applyBorder="1" applyAlignment="1">
      <alignment horizontal="left" vertical="center"/>
    </xf>
    <xf numFmtId="0" fontId="14" fillId="2" borderId="11" xfId="0" applyFont="1" applyFill="1" applyBorder="1" applyAlignment="1">
      <alignment horizontal="left" vertical="center"/>
    </xf>
    <xf numFmtId="164" fontId="13" fillId="2" borderId="11" xfId="0" applyNumberFormat="1" applyFont="1" applyFill="1" applyBorder="1" applyAlignment="1" applyProtection="1">
      <alignment horizontal="center"/>
      <protection hidden="1"/>
    </xf>
    <xf numFmtId="0" fontId="11" fillId="3" borderId="18"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8" xfId="0" applyFont="1" applyFill="1" applyBorder="1" applyAlignment="1">
      <alignment horizontal="left" vertical="center"/>
    </xf>
    <xf numFmtId="0" fontId="11" fillId="2" borderId="11" xfId="0" applyFont="1" applyFill="1" applyBorder="1" applyAlignment="1">
      <alignment horizontal="left" vertical="center"/>
    </xf>
    <xf numFmtId="0" fontId="0" fillId="0" borderId="4" xfId="0" applyBorder="1"/>
    <xf numFmtId="0" fontId="12" fillId="3" borderId="11" xfId="0" applyFont="1" applyFill="1" applyBorder="1" applyAlignment="1">
      <alignment horizontal="center" vertical="center"/>
    </xf>
    <xf numFmtId="0" fontId="12" fillId="3" borderId="11" xfId="0" applyFont="1" applyFill="1" applyBorder="1" applyAlignment="1">
      <alignment vertical="center"/>
    </xf>
    <xf numFmtId="0" fontId="12" fillId="3" borderId="11" xfId="0" applyFont="1" applyFill="1" applyBorder="1" applyAlignment="1" applyProtection="1">
      <alignment horizontal="center" vertical="center"/>
      <protection hidden="1"/>
    </xf>
    <xf numFmtId="164" fontId="6" fillId="3" borderId="12" xfId="0" applyNumberFormat="1" applyFont="1" applyFill="1" applyBorder="1" applyAlignment="1" applyProtection="1">
      <alignment horizontal="center" vertical="center"/>
      <protection hidden="1"/>
    </xf>
    <xf numFmtId="0" fontId="12" fillId="3" borderId="18" xfId="0" applyFont="1" applyFill="1" applyBorder="1" applyAlignment="1">
      <alignment horizontal="left" vertical="center"/>
    </xf>
    <xf numFmtId="0" fontId="12" fillId="3" borderId="11" xfId="0" applyFont="1" applyFill="1" applyBorder="1" applyAlignment="1">
      <alignment horizontal="left" vertical="center"/>
    </xf>
    <xf numFmtId="0" fontId="11" fillId="3" borderId="16"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protection hidden="1"/>
    </xf>
    <xf numFmtId="0" fontId="0" fillId="0" borderId="9" xfId="0" applyBorder="1"/>
    <xf numFmtId="0" fontId="12" fillId="3" borderId="24" xfId="0" applyFont="1" applyFill="1" applyBorder="1" applyAlignment="1">
      <alignment horizontal="left" vertical="center"/>
    </xf>
    <xf numFmtId="0" fontId="12" fillId="3" borderId="25" xfId="0" applyFont="1" applyFill="1" applyBorder="1" applyAlignment="1">
      <alignment horizontal="left"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12" fillId="2" borderId="11" xfId="0" applyFont="1" applyFill="1" applyBorder="1" applyAlignment="1">
      <alignment horizontal="left" vertical="center"/>
    </xf>
    <xf numFmtId="0" fontId="12" fillId="3" borderId="11"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5" xfId="0" applyFont="1" applyFill="1" applyBorder="1" applyAlignment="1" applyProtection="1">
      <alignment horizontal="center"/>
      <protection locked="0"/>
    </xf>
    <xf numFmtId="0" fontId="15" fillId="6" borderId="4"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5" xfId="0" applyFont="1" applyFill="1" applyBorder="1" applyAlignment="1">
      <alignment horizontal="left" vertical="top" wrapText="1"/>
    </xf>
    <xf numFmtId="0" fontId="12" fillId="3" borderId="17" xfId="0" applyFont="1" applyFill="1" applyBorder="1" applyAlignment="1">
      <alignment horizontal="left" vertical="center"/>
    </xf>
    <xf numFmtId="0" fontId="12" fillId="3" borderId="18" xfId="0" applyFont="1" applyFill="1" applyBorder="1" applyAlignment="1">
      <alignment horizontal="left" vertical="center"/>
    </xf>
    <xf numFmtId="0" fontId="14" fillId="2" borderId="11"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18"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8"/>
  <sheetViews>
    <sheetView tabSelected="1" workbookViewId="0">
      <selection activeCell="J10" sqref="A10:J10"/>
    </sheetView>
  </sheetViews>
  <sheetFormatPr defaultRowHeight="15" x14ac:dyDescent="0.25"/>
  <cols>
    <col min="1" max="1" width="13.42578125" customWidth="1"/>
    <col min="2" max="2" width="22.28515625" customWidth="1"/>
    <col min="3" max="3" width="9.85546875" customWidth="1"/>
    <col min="4" max="4" width="9.5703125" customWidth="1"/>
    <col min="5" max="5" width="11.28515625" customWidth="1"/>
    <col min="6" max="6" width="33" bestFit="1" customWidth="1"/>
    <col min="7" max="7" width="1.28515625" customWidth="1"/>
    <col min="8" max="8" width="18" customWidth="1"/>
    <col min="9" max="9" width="11.85546875" customWidth="1"/>
    <col min="10" max="10" width="16.28515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2" t="s">
        <v>0</v>
      </c>
      <c r="B1" s="113"/>
      <c r="C1" s="113"/>
      <c r="D1" s="113"/>
      <c r="E1" s="113"/>
      <c r="F1" s="113"/>
      <c r="G1" s="113"/>
      <c r="H1" s="113"/>
      <c r="I1" s="113"/>
      <c r="J1" s="11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5" t="s">
        <v>1</v>
      </c>
      <c r="B2" s="116"/>
      <c r="C2" s="116"/>
      <c r="D2" s="116"/>
      <c r="E2" s="116"/>
      <c r="F2" s="116"/>
      <c r="G2" s="116"/>
      <c r="H2" s="116"/>
      <c r="I2" s="116"/>
      <c r="J2" s="1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5" t="s">
        <v>2</v>
      </c>
      <c r="B3" s="116"/>
      <c r="C3" s="116"/>
      <c r="D3" s="116"/>
      <c r="E3" s="116"/>
      <c r="F3" s="116"/>
      <c r="G3" s="116"/>
      <c r="H3" s="116"/>
      <c r="I3" s="116"/>
      <c r="J3" s="11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5" t="s">
        <v>43</v>
      </c>
      <c r="B4" s="116"/>
      <c r="C4" s="116"/>
      <c r="D4" s="116"/>
      <c r="E4" s="116"/>
      <c r="F4" s="116"/>
      <c r="G4" s="116"/>
      <c r="H4" s="116"/>
      <c r="I4" s="116"/>
      <c r="J4" s="11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02" t="s">
        <v>30</v>
      </c>
      <c r="B5" s="103"/>
      <c r="C5" s="103"/>
      <c r="D5" s="103"/>
      <c r="E5" s="103"/>
      <c r="F5" s="103"/>
      <c r="G5" s="103"/>
      <c r="H5" s="103"/>
      <c r="I5" s="103"/>
      <c r="J5" s="10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02" t="s">
        <v>44</v>
      </c>
      <c r="B6" s="103"/>
      <c r="C6" s="103"/>
      <c r="D6" s="103"/>
      <c r="E6" s="103"/>
      <c r="F6" s="103"/>
      <c r="G6" s="103"/>
      <c r="H6" s="103"/>
      <c r="I6" s="103"/>
      <c r="J6" s="10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05">
        <v>42182</v>
      </c>
      <c r="B7" s="106"/>
      <c r="C7" s="106"/>
      <c r="D7" s="106"/>
      <c r="E7" s="106"/>
      <c r="F7" s="106"/>
      <c r="G7" s="106"/>
      <c r="H7" s="106"/>
      <c r="I7" s="106"/>
      <c r="J7" s="10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02" t="s">
        <v>45</v>
      </c>
      <c r="B8" s="103"/>
      <c r="C8" s="103"/>
      <c r="D8" s="103"/>
      <c r="E8" s="103"/>
      <c r="F8" s="103"/>
      <c r="G8" s="103"/>
      <c r="H8" s="103"/>
      <c r="I8" s="103"/>
      <c r="J8" s="10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3</v>
      </c>
      <c r="B9" s="5" t="s">
        <v>4</v>
      </c>
      <c r="C9" s="5" t="s">
        <v>5</v>
      </c>
      <c r="D9" s="5" t="s">
        <v>6</v>
      </c>
      <c r="E9" s="5" t="s">
        <v>7</v>
      </c>
      <c r="F9" s="108" t="s">
        <v>8</v>
      </c>
      <c r="G9" s="109"/>
      <c r="H9" s="5" t="s">
        <v>49</v>
      </c>
      <c r="I9" s="5" t="s">
        <v>9</v>
      </c>
      <c r="J9" s="6" t="s">
        <v>11</v>
      </c>
      <c r="K9" s="7"/>
      <c r="L9" s="7"/>
      <c r="M9" s="7"/>
      <c r="N9" s="7"/>
      <c r="O9" s="7"/>
      <c r="P9" s="7"/>
      <c r="Q9" s="7"/>
      <c r="R9" s="7"/>
      <c r="S9" s="7"/>
      <c r="T9" s="7"/>
      <c r="U9" s="7"/>
      <c r="V9" s="7"/>
      <c r="W9" s="7"/>
      <c r="X9" s="7"/>
      <c r="Y9" s="7"/>
      <c r="Z9" s="7"/>
      <c r="AA9" s="7"/>
      <c r="AB9" s="7"/>
      <c r="AC9" s="7"/>
      <c r="AD9" s="7"/>
      <c r="AE9" s="7"/>
      <c r="AF9" s="7"/>
      <c r="AG9" s="7"/>
      <c r="AH9" s="7"/>
      <c r="AI9" s="7"/>
      <c r="AJ9" s="7"/>
      <c r="AK9" s="7" t="s">
        <v>12</v>
      </c>
      <c r="AL9" s="7"/>
      <c r="AM9" s="7"/>
      <c r="AN9" s="7"/>
      <c r="AO9" s="3"/>
      <c r="AP9" s="3"/>
      <c r="AQ9" s="3"/>
      <c r="AR9" s="1"/>
      <c r="AS9" s="1"/>
      <c r="AT9" s="1"/>
      <c r="AU9" s="1"/>
      <c r="AV9" s="1"/>
      <c r="AW9" s="1"/>
      <c r="AX9" s="1"/>
      <c r="AY9" s="1"/>
    </row>
    <row r="10" spans="1:51" s="2" customFormat="1" ht="20.100000000000001" customHeight="1" x14ac:dyDescent="0.25">
      <c r="A10" s="61" t="s">
        <v>26</v>
      </c>
      <c r="B10" s="98" t="s">
        <v>55</v>
      </c>
      <c r="C10" s="95">
        <v>84</v>
      </c>
      <c r="D10" s="63"/>
      <c r="E10" s="67">
        <v>202</v>
      </c>
      <c r="F10" s="110" t="s">
        <v>33</v>
      </c>
      <c r="G10" s="111"/>
      <c r="H10" s="99" t="s">
        <v>13</v>
      </c>
      <c r="I10" s="68">
        <v>30</v>
      </c>
      <c r="J10" s="96">
        <f>IF(C10=0," ",IF(I10=0," ",O10))</f>
        <v>2.0404040404040402</v>
      </c>
      <c r="K10" s="14"/>
      <c r="L10" s="14" t="s">
        <v>14</v>
      </c>
      <c r="M10" s="15">
        <f t="shared" ref="M10:M25" si="0">IF(I10&lt;90,0,IF(I10&lt;=100,4,0))</f>
        <v>0</v>
      </c>
      <c r="N10" s="16">
        <f t="shared" ref="N10:N16" si="1">IF(I10=" ",C10,(C10+15))</f>
        <v>99</v>
      </c>
      <c r="O10" s="16">
        <f t="shared" ref="O10:O25" si="2">IF(I10="BAŞARILI",(E10/N10),IF(I10&gt;0,(((AK10*15)+E10)/N10),E10))</f>
        <v>2.0404040404040402</v>
      </c>
      <c r="P10" s="17">
        <v>3.5</v>
      </c>
      <c r="Q10" s="17" t="s">
        <v>15</v>
      </c>
      <c r="R10" s="18">
        <f t="shared" ref="R10:R25" si="3">IF(I10&lt;85,0,IF(I10&lt;=89,3.5,0))</f>
        <v>0</v>
      </c>
      <c r="S10" s="17">
        <v>3</v>
      </c>
      <c r="T10" s="17" t="s">
        <v>16</v>
      </c>
      <c r="U10" s="18">
        <f t="shared" ref="U10:U25" si="4">IF(I10&lt;80,0,IF(I10&lt;=84,3,0))</f>
        <v>0</v>
      </c>
      <c r="V10" s="17">
        <v>2.5</v>
      </c>
      <c r="W10" s="17" t="s">
        <v>17</v>
      </c>
      <c r="X10" s="18">
        <f t="shared" ref="X10:X25" si="5">IF(I10&lt;75,0,IF(I10&lt;=79,2.5,0))</f>
        <v>0</v>
      </c>
      <c r="Y10" s="17">
        <v>2</v>
      </c>
      <c r="Z10" s="17" t="s">
        <v>18</v>
      </c>
      <c r="AA10" s="18">
        <f t="shared" ref="AA10:AA25" si="6">IF(I10&lt;65,0,IF(I10&lt;=74,2,0))</f>
        <v>0</v>
      </c>
      <c r="AB10" s="17">
        <v>1.5</v>
      </c>
      <c r="AC10" s="17" t="s">
        <v>19</v>
      </c>
      <c r="AD10" s="18">
        <f t="shared" ref="AD10:AD25" si="7">IF(I10&lt;58,0,IF(I10&lt;=64,1.5,0))</f>
        <v>0</v>
      </c>
      <c r="AE10" s="17">
        <v>1</v>
      </c>
      <c r="AF10" s="17" t="s">
        <v>20</v>
      </c>
      <c r="AG10" s="18">
        <f t="shared" ref="AG10:AG25" si="8">IF(I10&lt;50,0,IF(I10&lt;=57,1,0))</f>
        <v>0</v>
      </c>
      <c r="AH10" s="17">
        <v>0</v>
      </c>
      <c r="AI10" s="17" t="s">
        <v>21</v>
      </c>
      <c r="AJ10" s="18">
        <f t="shared" ref="AJ10:AJ25" si="9">IF(I10&lt;0,0,IF(I10&lt;=49,0,0))</f>
        <v>0</v>
      </c>
      <c r="AK10" s="18">
        <f>SUM(R10,U10,X10,AA10,AD10,AG10,AJ10,M10)</f>
        <v>0</v>
      </c>
      <c r="AL10" s="19" t="str">
        <f t="shared" ref="AL10:AL25" si="10">IF(I10=" "," ",IF(AK10&lt;2,"GİREMEZ(AKTS)",IF(N10&lt;89,"GİREMEZ(AKTS)",IF(O10&gt;=AM10,"YETERLİ","GİREMEZ(ORTALAMA)"))))</f>
        <v>GİREMEZ(AKTS)</v>
      </c>
      <c r="AM10" s="18">
        <f t="shared" ref="AM10:AM25" si="11">IF(LEFT(A10,1)="0",2,2.5)</f>
        <v>2.5</v>
      </c>
      <c r="AN10" s="18"/>
      <c r="AO10" s="20"/>
      <c r="AP10" s="20" t="s">
        <v>22</v>
      </c>
      <c r="AQ10" s="20"/>
      <c r="AR10" s="21"/>
      <c r="AS10" s="21"/>
      <c r="AT10" s="21"/>
      <c r="AU10" s="21"/>
      <c r="AV10" s="21"/>
      <c r="AW10" s="21"/>
      <c r="AX10" s="21"/>
      <c r="AY10" s="1"/>
    </row>
    <row r="11" spans="1:51" ht="15.75" x14ac:dyDescent="0.25">
      <c r="A11" s="34" t="s">
        <v>34</v>
      </c>
      <c r="B11" s="84" t="s">
        <v>56</v>
      </c>
      <c r="C11" s="35">
        <v>77</v>
      </c>
      <c r="D11" s="36"/>
      <c r="E11" s="38">
        <v>203.5</v>
      </c>
      <c r="F11" s="100" t="s">
        <v>33</v>
      </c>
      <c r="G11" s="101"/>
      <c r="H11" s="91" t="s">
        <v>13</v>
      </c>
      <c r="I11" s="36">
        <v>85</v>
      </c>
      <c r="J11" s="13">
        <f>IF(C11=0," ",IF(I11=0," ",O11))</f>
        <v>2.7826086956521738</v>
      </c>
      <c r="K11" s="14"/>
      <c r="L11" s="14" t="s">
        <v>14</v>
      </c>
      <c r="M11" s="15">
        <f t="shared" si="0"/>
        <v>0</v>
      </c>
      <c r="N11" s="16">
        <f t="shared" si="1"/>
        <v>92</v>
      </c>
      <c r="O11" s="16">
        <f t="shared" si="2"/>
        <v>2.7826086956521738</v>
      </c>
      <c r="P11" s="17">
        <v>3.5</v>
      </c>
      <c r="Q11" s="17" t="s">
        <v>15</v>
      </c>
      <c r="R11" s="18">
        <f t="shared" si="3"/>
        <v>3.5</v>
      </c>
      <c r="S11" s="17">
        <v>3</v>
      </c>
      <c r="T11" s="17" t="s">
        <v>16</v>
      </c>
      <c r="U11" s="18">
        <f t="shared" si="4"/>
        <v>0</v>
      </c>
      <c r="V11" s="17">
        <v>2.5</v>
      </c>
      <c r="W11" s="17" t="s">
        <v>17</v>
      </c>
      <c r="X11" s="18">
        <f t="shared" si="5"/>
        <v>0</v>
      </c>
      <c r="Y11" s="17">
        <v>2</v>
      </c>
      <c r="Z11" s="17" t="s">
        <v>18</v>
      </c>
      <c r="AA11" s="18">
        <f t="shared" si="6"/>
        <v>0</v>
      </c>
      <c r="AB11" s="17">
        <v>1.5</v>
      </c>
      <c r="AC11" s="17" t="s">
        <v>19</v>
      </c>
      <c r="AD11" s="18">
        <f t="shared" si="7"/>
        <v>0</v>
      </c>
      <c r="AE11" s="17">
        <v>1</v>
      </c>
      <c r="AF11" s="17" t="s">
        <v>20</v>
      </c>
      <c r="AG11" s="18">
        <f t="shared" si="8"/>
        <v>0</v>
      </c>
      <c r="AH11" s="17">
        <v>0</v>
      </c>
      <c r="AI11" s="17" t="s">
        <v>21</v>
      </c>
      <c r="AJ11" s="18">
        <f t="shared" si="9"/>
        <v>0</v>
      </c>
      <c r="AK11" s="18">
        <f t="shared" ref="AK11:AK25" si="12">SUM(R11,U11,X11,AA11,AD11,AG11,AJ11,M11)</f>
        <v>3.5</v>
      </c>
      <c r="AL11" s="19" t="str">
        <f t="shared" si="10"/>
        <v>YETERLİ</v>
      </c>
      <c r="AM11" s="18">
        <f t="shared" si="11"/>
        <v>2.5</v>
      </c>
      <c r="AP11" s="20" t="s">
        <v>22</v>
      </c>
    </row>
    <row r="12" spans="1:51" ht="15.75" x14ac:dyDescent="0.25">
      <c r="A12" s="34" t="s">
        <v>51</v>
      </c>
      <c r="B12" s="84" t="s">
        <v>57</v>
      </c>
      <c r="C12" s="47">
        <v>84</v>
      </c>
      <c r="D12" s="36"/>
      <c r="E12" s="38">
        <v>195.5</v>
      </c>
      <c r="F12" s="118" t="s">
        <v>27</v>
      </c>
      <c r="G12" s="118"/>
      <c r="H12" s="84" t="s">
        <v>13</v>
      </c>
      <c r="I12" s="36">
        <v>85</v>
      </c>
      <c r="J12" s="80">
        <f>IF(C12=0," ",IF(I12=0," ",O12))</f>
        <v>2.5050505050505052</v>
      </c>
      <c r="K12" s="14"/>
      <c r="L12" s="14" t="s">
        <v>14</v>
      </c>
      <c r="M12" s="15">
        <f t="shared" si="0"/>
        <v>0</v>
      </c>
      <c r="N12" s="16">
        <f t="shared" si="1"/>
        <v>99</v>
      </c>
      <c r="O12" s="16">
        <f t="shared" si="2"/>
        <v>2.5050505050505052</v>
      </c>
      <c r="P12" s="17">
        <v>3.5</v>
      </c>
      <c r="Q12" s="17" t="s">
        <v>15</v>
      </c>
      <c r="R12" s="18">
        <f t="shared" si="3"/>
        <v>3.5</v>
      </c>
      <c r="S12" s="17">
        <v>3</v>
      </c>
      <c r="T12" s="17" t="s">
        <v>16</v>
      </c>
      <c r="U12" s="18">
        <f t="shared" si="4"/>
        <v>0</v>
      </c>
      <c r="V12" s="17">
        <v>2.5</v>
      </c>
      <c r="W12" s="17" t="s">
        <v>17</v>
      </c>
      <c r="X12" s="18">
        <f t="shared" si="5"/>
        <v>0</v>
      </c>
      <c r="Y12" s="17">
        <v>2</v>
      </c>
      <c r="Z12" s="17" t="s">
        <v>18</v>
      </c>
      <c r="AA12" s="18">
        <f t="shared" si="6"/>
        <v>0</v>
      </c>
      <c r="AB12" s="17">
        <v>1.5</v>
      </c>
      <c r="AC12" s="17" t="s">
        <v>19</v>
      </c>
      <c r="AD12" s="18">
        <f t="shared" si="7"/>
        <v>0</v>
      </c>
      <c r="AE12" s="17">
        <v>1</v>
      </c>
      <c r="AF12" s="17" t="s">
        <v>20</v>
      </c>
      <c r="AG12" s="18">
        <f t="shared" si="8"/>
        <v>0</v>
      </c>
      <c r="AH12" s="17">
        <v>0</v>
      </c>
      <c r="AI12" s="17" t="s">
        <v>21</v>
      </c>
      <c r="AJ12" s="18">
        <f t="shared" si="9"/>
        <v>0</v>
      </c>
      <c r="AK12" s="18">
        <f t="shared" si="12"/>
        <v>3.5</v>
      </c>
      <c r="AL12" s="19" t="str">
        <f t="shared" si="10"/>
        <v>YETERLİ</v>
      </c>
      <c r="AM12" s="18">
        <f t="shared" si="11"/>
        <v>2.5</v>
      </c>
      <c r="AP12" s="20" t="s">
        <v>22</v>
      </c>
    </row>
    <row r="13" spans="1:51" ht="15.75" x14ac:dyDescent="0.25">
      <c r="A13" s="34" t="s">
        <v>52</v>
      </c>
      <c r="B13" s="84" t="s">
        <v>58</v>
      </c>
      <c r="C13" s="47">
        <v>77</v>
      </c>
      <c r="D13" s="36"/>
      <c r="E13" s="38">
        <v>196.5</v>
      </c>
      <c r="F13" s="118" t="s">
        <v>27</v>
      </c>
      <c r="G13" s="118"/>
      <c r="H13" s="84"/>
      <c r="I13" s="36">
        <v>80</v>
      </c>
      <c r="J13" s="80">
        <f>IF(C13=0," ",IF(I13=0," ",O13))</f>
        <v>2.625</v>
      </c>
      <c r="K13" s="14"/>
      <c r="L13" s="14" t="s">
        <v>14</v>
      </c>
      <c r="M13" s="15">
        <f t="shared" si="0"/>
        <v>0</v>
      </c>
      <c r="N13" s="16">
        <f t="shared" si="1"/>
        <v>92</v>
      </c>
      <c r="O13" s="16">
        <f t="shared" si="2"/>
        <v>2.625</v>
      </c>
      <c r="P13" s="17">
        <v>3.5</v>
      </c>
      <c r="Q13" s="17" t="s">
        <v>15</v>
      </c>
      <c r="R13" s="18">
        <f t="shared" si="3"/>
        <v>0</v>
      </c>
      <c r="S13" s="17">
        <v>3</v>
      </c>
      <c r="T13" s="17" t="s">
        <v>16</v>
      </c>
      <c r="U13" s="18">
        <f t="shared" si="4"/>
        <v>3</v>
      </c>
      <c r="V13" s="17">
        <v>2.5</v>
      </c>
      <c r="W13" s="17" t="s">
        <v>17</v>
      </c>
      <c r="X13" s="18">
        <f t="shared" si="5"/>
        <v>0</v>
      </c>
      <c r="Y13" s="17">
        <v>2</v>
      </c>
      <c r="Z13" s="17" t="s">
        <v>18</v>
      </c>
      <c r="AA13" s="18">
        <f t="shared" si="6"/>
        <v>0</v>
      </c>
      <c r="AB13" s="17">
        <v>1.5</v>
      </c>
      <c r="AC13" s="17" t="s">
        <v>19</v>
      </c>
      <c r="AD13" s="18">
        <f t="shared" si="7"/>
        <v>0</v>
      </c>
      <c r="AE13" s="17">
        <v>1</v>
      </c>
      <c r="AF13" s="17" t="s">
        <v>20</v>
      </c>
      <c r="AG13" s="18">
        <f t="shared" si="8"/>
        <v>0</v>
      </c>
      <c r="AH13" s="17">
        <v>0</v>
      </c>
      <c r="AI13" s="17" t="s">
        <v>21</v>
      </c>
      <c r="AJ13" s="18">
        <f t="shared" si="9"/>
        <v>0</v>
      </c>
      <c r="AK13" s="18">
        <f t="shared" si="12"/>
        <v>3</v>
      </c>
      <c r="AL13" s="19" t="str">
        <f t="shared" si="10"/>
        <v>YETERLİ</v>
      </c>
      <c r="AM13" s="18">
        <f t="shared" si="11"/>
        <v>2.5</v>
      </c>
      <c r="AP13" s="20" t="s">
        <v>22</v>
      </c>
    </row>
    <row r="14" spans="1:51" ht="15.75" x14ac:dyDescent="0.25">
      <c r="A14" s="61" t="s">
        <v>53</v>
      </c>
      <c r="B14" s="98" t="s">
        <v>59</v>
      </c>
      <c r="C14" s="95">
        <v>84</v>
      </c>
      <c r="D14" s="63"/>
      <c r="E14" s="64">
        <v>187.5</v>
      </c>
      <c r="F14" s="119" t="s">
        <v>28</v>
      </c>
      <c r="G14" s="119"/>
      <c r="H14" s="79" t="s">
        <v>13</v>
      </c>
      <c r="I14" s="63">
        <v>50</v>
      </c>
      <c r="J14" s="96">
        <f>IF(C14=0," ",IF(I14=0," ",O14))</f>
        <v>2.0454545454545454</v>
      </c>
      <c r="K14" s="14"/>
      <c r="L14" s="14" t="s">
        <v>14</v>
      </c>
      <c r="M14" s="15">
        <f t="shared" si="0"/>
        <v>0</v>
      </c>
      <c r="N14" s="16">
        <f t="shared" si="1"/>
        <v>99</v>
      </c>
      <c r="O14" s="16">
        <f t="shared" si="2"/>
        <v>2.0454545454545454</v>
      </c>
      <c r="P14" s="17">
        <v>3.5</v>
      </c>
      <c r="Q14" s="17" t="s">
        <v>15</v>
      </c>
      <c r="R14" s="18">
        <f t="shared" si="3"/>
        <v>0</v>
      </c>
      <c r="S14" s="17">
        <v>3</v>
      </c>
      <c r="T14" s="17" t="s">
        <v>16</v>
      </c>
      <c r="U14" s="18">
        <f t="shared" si="4"/>
        <v>0</v>
      </c>
      <c r="V14" s="17">
        <v>2.5</v>
      </c>
      <c r="W14" s="17" t="s">
        <v>17</v>
      </c>
      <c r="X14" s="18">
        <f t="shared" si="5"/>
        <v>0</v>
      </c>
      <c r="Y14" s="17">
        <v>2</v>
      </c>
      <c r="Z14" s="17" t="s">
        <v>18</v>
      </c>
      <c r="AA14" s="18">
        <f t="shared" si="6"/>
        <v>0</v>
      </c>
      <c r="AB14" s="17">
        <v>1.5</v>
      </c>
      <c r="AC14" s="17" t="s">
        <v>19</v>
      </c>
      <c r="AD14" s="18">
        <f t="shared" si="7"/>
        <v>0</v>
      </c>
      <c r="AE14" s="17">
        <v>1</v>
      </c>
      <c r="AF14" s="17" t="s">
        <v>20</v>
      </c>
      <c r="AG14" s="18">
        <f t="shared" si="8"/>
        <v>1</v>
      </c>
      <c r="AH14" s="17">
        <v>0</v>
      </c>
      <c r="AI14" s="17" t="s">
        <v>21</v>
      </c>
      <c r="AJ14" s="18">
        <f t="shared" si="9"/>
        <v>0</v>
      </c>
      <c r="AK14" s="18">
        <f t="shared" si="12"/>
        <v>1</v>
      </c>
      <c r="AL14" s="19" t="str">
        <f t="shared" si="10"/>
        <v>GİREMEZ(AKTS)</v>
      </c>
      <c r="AM14" s="18">
        <f t="shared" si="11"/>
        <v>2.5</v>
      </c>
      <c r="AP14" s="20" t="s">
        <v>22</v>
      </c>
    </row>
    <row r="15" spans="1:51" ht="15.75" x14ac:dyDescent="0.25">
      <c r="A15" s="34"/>
      <c r="B15" s="72"/>
      <c r="C15" s="35"/>
      <c r="D15" s="36"/>
      <c r="E15" s="38"/>
      <c r="F15" s="118"/>
      <c r="G15" s="118"/>
      <c r="H15" s="72"/>
      <c r="I15" s="36"/>
      <c r="J15" s="13"/>
      <c r="K15" s="14"/>
      <c r="L15" s="14" t="s">
        <v>14</v>
      </c>
      <c r="M15" s="15">
        <f t="shared" si="0"/>
        <v>0</v>
      </c>
      <c r="N15" s="16">
        <f t="shared" si="1"/>
        <v>15</v>
      </c>
      <c r="O15" s="16">
        <f t="shared" si="2"/>
        <v>0</v>
      </c>
      <c r="P15" s="17">
        <v>3.5</v>
      </c>
      <c r="Q15" s="17" t="s">
        <v>15</v>
      </c>
      <c r="R15" s="18">
        <f t="shared" si="3"/>
        <v>0</v>
      </c>
      <c r="S15" s="17">
        <v>3</v>
      </c>
      <c r="T15" s="17" t="s">
        <v>16</v>
      </c>
      <c r="U15" s="18">
        <f t="shared" si="4"/>
        <v>0</v>
      </c>
      <c r="V15" s="17">
        <v>2.5</v>
      </c>
      <c r="W15" s="17" t="s">
        <v>17</v>
      </c>
      <c r="X15" s="18">
        <f t="shared" si="5"/>
        <v>0</v>
      </c>
      <c r="Y15" s="17">
        <v>2</v>
      </c>
      <c r="Z15" s="17" t="s">
        <v>18</v>
      </c>
      <c r="AA15" s="18">
        <f t="shared" si="6"/>
        <v>0</v>
      </c>
      <c r="AB15" s="17">
        <v>1.5</v>
      </c>
      <c r="AC15" s="17" t="s">
        <v>19</v>
      </c>
      <c r="AD15" s="18">
        <f t="shared" si="7"/>
        <v>0</v>
      </c>
      <c r="AE15" s="17">
        <v>1</v>
      </c>
      <c r="AF15" s="17" t="s">
        <v>20</v>
      </c>
      <c r="AG15" s="18">
        <f t="shared" si="8"/>
        <v>0</v>
      </c>
      <c r="AH15" s="17">
        <v>0</v>
      </c>
      <c r="AI15" s="17" t="s">
        <v>21</v>
      </c>
      <c r="AJ15" s="18">
        <f t="shared" si="9"/>
        <v>0</v>
      </c>
      <c r="AK15" s="18">
        <f t="shared" si="12"/>
        <v>0</v>
      </c>
      <c r="AL15" s="19" t="str">
        <f t="shared" si="10"/>
        <v>GİREMEZ(AKTS)</v>
      </c>
      <c r="AM15" s="18">
        <f t="shared" si="11"/>
        <v>2.5</v>
      </c>
      <c r="AP15" s="20" t="s">
        <v>22</v>
      </c>
    </row>
    <row r="16" spans="1:51" ht="15.75" x14ac:dyDescent="0.25">
      <c r="A16" s="34" t="s">
        <v>13</v>
      </c>
      <c r="B16" s="40" t="s">
        <v>13</v>
      </c>
      <c r="C16" s="35"/>
      <c r="D16" s="36" t="str">
        <f t="shared" ref="D16:D25" si="13">IF(I16=" "," ",N16)</f>
        <v xml:space="preserve"> </v>
      </c>
      <c r="E16" s="38"/>
      <c r="F16" s="118"/>
      <c r="G16" s="118"/>
      <c r="H16" s="72"/>
      <c r="I16" s="36" t="s">
        <v>13</v>
      </c>
      <c r="J16" s="13" t="str">
        <f t="shared" ref="J16:J25" si="14">IF(C16=0," ",IF(I16=0," ",O16))</f>
        <v xml:space="preserve"> </v>
      </c>
      <c r="K16" s="14"/>
      <c r="L16" s="14" t="s">
        <v>14</v>
      </c>
      <c r="M16" s="15">
        <f t="shared" si="0"/>
        <v>0</v>
      </c>
      <c r="N16" s="16">
        <f t="shared" si="1"/>
        <v>0</v>
      </c>
      <c r="O16" s="16" t="e">
        <f t="shared" si="2"/>
        <v>#DIV/0!</v>
      </c>
      <c r="P16" s="17">
        <v>3.5</v>
      </c>
      <c r="Q16" s="17" t="s">
        <v>15</v>
      </c>
      <c r="R16" s="18">
        <f t="shared" si="3"/>
        <v>0</v>
      </c>
      <c r="S16" s="17">
        <v>3</v>
      </c>
      <c r="T16" s="17" t="s">
        <v>16</v>
      </c>
      <c r="U16" s="18">
        <f t="shared" si="4"/>
        <v>0</v>
      </c>
      <c r="V16" s="17">
        <v>2.5</v>
      </c>
      <c r="W16" s="17" t="s">
        <v>17</v>
      </c>
      <c r="X16" s="18">
        <f t="shared" si="5"/>
        <v>0</v>
      </c>
      <c r="Y16" s="17">
        <v>2</v>
      </c>
      <c r="Z16" s="17" t="s">
        <v>18</v>
      </c>
      <c r="AA16" s="18">
        <f t="shared" si="6"/>
        <v>0</v>
      </c>
      <c r="AB16" s="17">
        <v>1.5</v>
      </c>
      <c r="AC16" s="17" t="s">
        <v>19</v>
      </c>
      <c r="AD16" s="18">
        <f t="shared" si="7"/>
        <v>0</v>
      </c>
      <c r="AE16" s="17">
        <v>1</v>
      </c>
      <c r="AF16" s="17" t="s">
        <v>20</v>
      </c>
      <c r="AG16" s="18">
        <f t="shared" si="8"/>
        <v>0</v>
      </c>
      <c r="AH16" s="17">
        <v>0</v>
      </c>
      <c r="AI16" s="17" t="s">
        <v>21</v>
      </c>
      <c r="AJ16" s="18">
        <f t="shared" si="9"/>
        <v>0</v>
      </c>
      <c r="AK16" s="18">
        <f t="shared" si="12"/>
        <v>0</v>
      </c>
      <c r="AL16" s="19" t="str">
        <f t="shared" si="10"/>
        <v xml:space="preserve"> </v>
      </c>
      <c r="AM16" s="18">
        <f t="shared" si="11"/>
        <v>2.5</v>
      </c>
      <c r="AP16" s="20" t="s">
        <v>22</v>
      </c>
    </row>
    <row r="17" spans="1:42" ht="15.75" x14ac:dyDescent="0.25">
      <c r="A17" s="34" t="s">
        <v>13</v>
      </c>
      <c r="B17" s="40" t="s">
        <v>13</v>
      </c>
      <c r="C17" s="35"/>
      <c r="D17" s="36" t="str">
        <f t="shared" si="13"/>
        <v xml:space="preserve"> </v>
      </c>
      <c r="E17" s="38"/>
      <c r="F17" s="118"/>
      <c r="G17" s="118"/>
      <c r="H17" s="72"/>
      <c r="I17" s="36" t="s">
        <v>13</v>
      </c>
      <c r="J17" s="13" t="str">
        <f t="shared" si="14"/>
        <v xml:space="preserve"> </v>
      </c>
      <c r="K17" s="14"/>
      <c r="L17" s="14" t="s">
        <v>14</v>
      </c>
      <c r="M17" s="15">
        <f t="shared" si="0"/>
        <v>0</v>
      </c>
      <c r="N17" s="16">
        <v>15</v>
      </c>
      <c r="O17" s="16">
        <f t="shared" si="2"/>
        <v>0</v>
      </c>
      <c r="P17" s="17">
        <v>3.5</v>
      </c>
      <c r="Q17" s="17" t="s">
        <v>15</v>
      </c>
      <c r="R17" s="18">
        <f t="shared" si="3"/>
        <v>0</v>
      </c>
      <c r="S17" s="17">
        <v>3</v>
      </c>
      <c r="T17" s="17" t="s">
        <v>16</v>
      </c>
      <c r="U17" s="18">
        <f t="shared" si="4"/>
        <v>0</v>
      </c>
      <c r="V17" s="17">
        <v>2.5</v>
      </c>
      <c r="W17" s="17" t="s">
        <v>17</v>
      </c>
      <c r="X17" s="18">
        <f t="shared" si="5"/>
        <v>0</v>
      </c>
      <c r="Y17" s="17">
        <v>2</v>
      </c>
      <c r="Z17" s="17" t="s">
        <v>18</v>
      </c>
      <c r="AA17" s="18">
        <f t="shared" si="6"/>
        <v>0</v>
      </c>
      <c r="AB17" s="17">
        <v>1.5</v>
      </c>
      <c r="AC17" s="17" t="s">
        <v>19</v>
      </c>
      <c r="AD17" s="18">
        <f t="shared" si="7"/>
        <v>0</v>
      </c>
      <c r="AE17" s="17">
        <v>1</v>
      </c>
      <c r="AF17" s="17" t="s">
        <v>20</v>
      </c>
      <c r="AG17" s="18">
        <f t="shared" si="8"/>
        <v>0</v>
      </c>
      <c r="AH17" s="17">
        <v>0</v>
      </c>
      <c r="AI17" s="17" t="s">
        <v>21</v>
      </c>
      <c r="AJ17" s="18">
        <f t="shared" si="9"/>
        <v>0</v>
      </c>
      <c r="AK17" s="18">
        <f t="shared" si="12"/>
        <v>0</v>
      </c>
      <c r="AL17" s="19" t="str">
        <f t="shared" si="10"/>
        <v xml:space="preserve"> </v>
      </c>
      <c r="AM17" s="18">
        <f t="shared" si="11"/>
        <v>2.5</v>
      </c>
      <c r="AP17" s="20" t="s">
        <v>22</v>
      </c>
    </row>
    <row r="18" spans="1:42" ht="15.75" x14ac:dyDescent="0.25">
      <c r="A18" s="34" t="s">
        <v>13</v>
      </c>
      <c r="B18" s="40" t="s">
        <v>13</v>
      </c>
      <c r="C18" s="35"/>
      <c r="D18" s="36" t="str">
        <f t="shared" si="13"/>
        <v xml:space="preserve"> </v>
      </c>
      <c r="E18" s="38"/>
      <c r="F18" s="120"/>
      <c r="G18" s="120"/>
      <c r="H18" s="71"/>
      <c r="I18" s="36" t="s">
        <v>13</v>
      </c>
      <c r="J18" s="13" t="str">
        <f t="shared" si="14"/>
        <v xml:space="preserve"> </v>
      </c>
      <c r="K18" s="14"/>
      <c r="L18" s="14" t="s">
        <v>14</v>
      </c>
      <c r="M18" s="15">
        <f t="shared" si="0"/>
        <v>0</v>
      </c>
      <c r="N18" s="16">
        <f t="shared" ref="N18:N25" si="15">IF(I18=" ",C18,(C18+15))</f>
        <v>0</v>
      </c>
      <c r="O18" s="16" t="e">
        <f t="shared" si="2"/>
        <v>#DIV/0!</v>
      </c>
      <c r="P18" s="17">
        <v>3.5</v>
      </c>
      <c r="Q18" s="17" t="s">
        <v>15</v>
      </c>
      <c r="R18" s="18">
        <f t="shared" si="3"/>
        <v>0</v>
      </c>
      <c r="S18" s="17">
        <v>3</v>
      </c>
      <c r="T18" s="17" t="s">
        <v>16</v>
      </c>
      <c r="U18" s="18">
        <f t="shared" si="4"/>
        <v>0</v>
      </c>
      <c r="V18" s="17">
        <v>2.5</v>
      </c>
      <c r="W18" s="17" t="s">
        <v>17</v>
      </c>
      <c r="X18" s="18">
        <f t="shared" si="5"/>
        <v>0</v>
      </c>
      <c r="Y18" s="17">
        <v>2</v>
      </c>
      <c r="Z18" s="17" t="s">
        <v>18</v>
      </c>
      <c r="AA18" s="18">
        <f t="shared" si="6"/>
        <v>0</v>
      </c>
      <c r="AB18" s="17">
        <v>1.5</v>
      </c>
      <c r="AC18" s="17" t="s">
        <v>19</v>
      </c>
      <c r="AD18" s="18">
        <f t="shared" si="7"/>
        <v>0</v>
      </c>
      <c r="AE18" s="17">
        <v>1</v>
      </c>
      <c r="AF18" s="17" t="s">
        <v>20</v>
      </c>
      <c r="AG18" s="18">
        <f t="shared" si="8"/>
        <v>0</v>
      </c>
      <c r="AH18" s="17">
        <v>0</v>
      </c>
      <c r="AI18" s="17" t="s">
        <v>21</v>
      </c>
      <c r="AJ18" s="18">
        <f t="shared" si="9"/>
        <v>0</v>
      </c>
      <c r="AK18" s="18">
        <f t="shared" si="12"/>
        <v>0</v>
      </c>
      <c r="AL18" s="19" t="str">
        <f t="shared" si="10"/>
        <v xml:space="preserve"> </v>
      </c>
      <c r="AM18" s="18">
        <f t="shared" si="11"/>
        <v>2.5</v>
      </c>
      <c r="AP18" s="20" t="s">
        <v>22</v>
      </c>
    </row>
    <row r="19" spans="1:42" ht="15.75" x14ac:dyDescent="0.25">
      <c r="A19" s="8" t="s">
        <v>13</v>
      </c>
      <c r="B19" s="41" t="s">
        <v>13</v>
      </c>
      <c r="C19" s="10"/>
      <c r="D19" s="11" t="str">
        <f t="shared" si="13"/>
        <v xml:space="preserve"> </v>
      </c>
      <c r="E19" s="31"/>
      <c r="F19" s="120"/>
      <c r="G19" s="120"/>
      <c r="H19" s="71"/>
      <c r="I19" s="36" t="s">
        <v>13</v>
      </c>
      <c r="J19" s="13" t="str">
        <f t="shared" si="14"/>
        <v xml:space="preserve"> </v>
      </c>
      <c r="K19" s="14"/>
      <c r="L19" s="14" t="s">
        <v>14</v>
      </c>
      <c r="M19" s="15">
        <f t="shared" si="0"/>
        <v>0</v>
      </c>
      <c r="N19" s="16">
        <f t="shared" si="15"/>
        <v>0</v>
      </c>
      <c r="O19" s="16" t="e">
        <f t="shared" si="2"/>
        <v>#DIV/0!</v>
      </c>
      <c r="P19" s="17">
        <v>3.5</v>
      </c>
      <c r="Q19" s="17" t="s">
        <v>15</v>
      </c>
      <c r="R19" s="18">
        <f t="shared" si="3"/>
        <v>0</v>
      </c>
      <c r="S19" s="17">
        <v>3</v>
      </c>
      <c r="T19" s="17" t="s">
        <v>16</v>
      </c>
      <c r="U19" s="18">
        <f t="shared" si="4"/>
        <v>0</v>
      </c>
      <c r="V19" s="17">
        <v>2.5</v>
      </c>
      <c r="W19" s="17" t="s">
        <v>17</v>
      </c>
      <c r="X19" s="18">
        <f t="shared" si="5"/>
        <v>0</v>
      </c>
      <c r="Y19" s="17">
        <v>2</v>
      </c>
      <c r="Z19" s="17" t="s">
        <v>18</v>
      </c>
      <c r="AA19" s="18">
        <f t="shared" si="6"/>
        <v>0</v>
      </c>
      <c r="AB19" s="17">
        <v>1.5</v>
      </c>
      <c r="AC19" s="17" t="s">
        <v>19</v>
      </c>
      <c r="AD19" s="18">
        <f t="shared" si="7"/>
        <v>0</v>
      </c>
      <c r="AE19" s="17">
        <v>1</v>
      </c>
      <c r="AF19" s="17" t="s">
        <v>20</v>
      </c>
      <c r="AG19" s="18">
        <f t="shared" si="8"/>
        <v>0</v>
      </c>
      <c r="AH19" s="17">
        <v>0</v>
      </c>
      <c r="AI19" s="17" t="s">
        <v>21</v>
      </c>
      <c r="AJ19" s="18">
        <f t="shared" si="9"/>
        <v>0</v>
      </c>
      <c r="AK19" s="18">
        <f t="shared" si="12"/>
        <v>0</v>
      </c>
      <c r="AL19" s="19" t="str">
        <f t="shared" si="10"/>
        <v xml:space="preserve"> </v>
      </c>
      <c r="AM19" s="18">
        <f t="shared" si="11"/>
        <v>2.5</v>
      </c>
      <c r="AP19" s="20" t="s">
        <v>22</v>
      </c>
    </row>
    <row r="20" spans="1:42" ht="15.75" x14ac:dyDescent="0.25">
      <c r="A20" s="8" t="s">
        <v>13</v>
      </c>
      <c r="B20" s="41" t="s">
        <v>13</v>
      </c>
      <c r="C20" s="10"/>
      <c r="D20" s="11" t="str">
        <f t="shared" si="13"/>
        <v xml:space="preserve"> </v>
      </c>
      <c r="E20" s="31"/>
      <c r="F20" s="120"/>
      <c r="G20" s="120"/>
      <c r="H20" s="71"/>
      <c r="I20" s="11" t="s">
        <v>13</v>
      </c>
      <c r="J20" s="13" t="str">
        <f t="shared" si="14"/>
        <v xml:space="preserve"> </v>
      </c>
      <c r="K20" s="14"/>
      <c r="L20" s="14" t="s">
        <v>14</v>
      </c>
      <c r="M20" s="15">
        <f t="shared" si="0"/>
        <v>0</v>
      </c>
      <c r="N20" s="16">
        <f t="shared" si="15"/>
        <v>0</v>
      </c>
      <c r="O20" s="16" t="e">
        <f t="shared" si="2"/>
        <v>#DIV/0!</v>
      </c>
      <c r="P20" s="17">
        <v>3.5</v>
      </c>
      <c r="Q20" s="17" t="s">
        <v>15</v>
      </c>
      <c r="R20" s="18">
        <f t="shared" si="3"/>
        <v>0</v>
      </c>
      <c r="S20" s="17">
        <v>3</v>
      </c>
      <c r="T20" s="17" t="s">
        <v>16</v>
      </c>
      <c r="U20" s="18">
        <f t="shared" si="4"/>
        <v>0</v>
      </c>
      <c r="V20" s="17">
        <v>2.5</v>
      </c>
      <c r="W20" s="17" t="s">
        <v>17</v>
      </c>
      <c r="X20" s="18">
        <f t="shared" si="5"/>
        <v>0</v>
      </c>
      <c r="Y20" s="17">
        <v>2</v>
      </c>
      <c r="Z20" s="17" t="s">
        <v>18</v>
      </c>
      <c r="AA20" s="18">
        <f t="shared" si="6"/>
        <v>0</v>
      </c>
      <c r="AB20" s="17">
        <v>1.5</v>
      </c>
      <c r="AC20" s="17" t="s">
        <v>19</v>
      </c>
      <c r="AD20" s="18">
        <f t="shared" si="7"/>
        <v>0</v>
      </c>
      <c r="AE20" s="17">
        <v>1</v>
      </c>
      <c r="AF20" s="17" t="s">
        <v>20</v>
      </c>
      <c r="AG20" s="18">
        <f t="shared" si="8"/>
        <v>0</v>
      </c>
      <c r="AH20" s="17">
        <v>0</v>
      </c>
      <c r="AI20" s="17" t="s">
        <v>21</v>
      </c>
      <c r="AJ20" s="18">
        <f t="shared" si="9"/>
        <v>0</v>
      </c>
      <c r="AK20" s="18">
        <f t="shared" si="12"/>
        <v>0</v>
      </c>
      <c r="AL20" s="19" t="str">
        <f t="shared" si="10"/>
        <v xml:space="preserve"> </v>
      </c>
      <c r="AM20" s="18">
        <f t="shared" si="11"/>
        <v>2.5</v>
      </c>
      <c r="AP20" s="20" t="s">
        <v>22</v>
      </c>
    </row>
    <row r="21" spans="1:42" ht="15.75" x14ac:dyDescent="0.25">
      <c r="A21" s="8" t="s">
        <v>13</v>
      </c>
      <c r="B21" s="41" t="s">
        <v>13</v>
      </c>
      <c r="C21" s="10"/>
      <c r="D21" s="11" t="str">
        <f t="shared" si="13"/>
        <v xml:space="preserve"> </v>
      </c>
      <c r="E21" s="31"/>
      <c r="F21" s="120"/>
      <c r="G21" s="120"/>
      <c r="H21" s="71"/>
      <c r="I21" s="11" t="s">
        <v>13</v>
      </c>
      <c r="J21" s="13" t="str">
        <f t="shared" si="14"/>
        <v xml:space="preserve"> </v>
      </c>
      <c r="K21" s="14"/>
      <c r="L21" s="14" t="s">
        <v>14</v>
      </c>
      <c r="M21" s="15">
        <f t="shared" si="0"/>
        <v>0</v>
      </c>
      <c r="N21" s="16">
        <f t="shared" si="15"/>
        <v>0</v>
      </c>
      <c r="O21" s="16" t="e">
        <f t="shared" si="2"/>
        <v>#DIV/0!</v>
      </c>
      <c r="P21" s="17">
        <v>3.5</v>
      </c>
      <c r="Q21" s="17" t="s">
        <v>15</v>
      </c>
      <c r="R21" s="18">
        <f t="shared" si="3"/>
        <v>0</v>
      </c>
      <c r="S21" s="17">
        <v>3</v>
      </c>
      <c r="T21" s="17" t="s">
        <v>16</v>
      </c>
      <c r="U21" s="18">
        <f t="shared" si="4"/>
        <v>0</v>
      </c>
      <c r="V21" s="17">
        <v>2.5</v>
      </c>
      <c r="W21" s="17" t="s">
        <v>17</v>
      </c>
      <c r="X21" s="18">
        <f t="shared" si="5"/>
        <v>0</v>
      </c>
      <c r="Y21" s="17">
        <v>2</v>
      </c>
      <c r="Z21" s="17" t="s">
        <v>18</v>
      </c>
      <c r="AA21" s="18">
        <f t="shared" si="6"/>
        <v>0</v>
      </c>
      <c r="AB21" s="17">
        <v>1.5</v>
      </c>
      <c r="AC21" s="17" t="s">
        <v>19</v>
      </c>
      <c r="AD21" s="18">
        <f t="shared" si="7"/>
        <v>0</v>
      </c>
      <c r="AE21" s="17">
        <v>1</v>
      </c>
      <c r="AF21" s="17" t="s">
        <v>20</v>
      </c>
      <c r="AG21" s="18">
        <f t="shared" si="8"/>
        <v>0</v>
      </c>
      <c r="AH21" s="17">
        <v>0</v>
      </c>
      <c r="AI21" s="17" t="s">
        <v>21</v>
      </c>
      <c r="AJ21" s="18">
        <f t="shared" si="9"/>
        <v>0</v>
      </c>
      <c r="AK21" s="18">
        <f t="shared" si="12"/>
        <v>0</v>
      </c>
      <c r="AL21" s="19" t="str">
        <f t="shared" si="10"/>
        <v xml:space="preserve"> </v>
      </c>
      <c r="AM21" s="18">
        <f t="shared" si="11"/>
        <v>2.5</v>
      </c>
      <c r="AP21" s="20" t="s">
        <v>22</v>
      </c>
    </row>
    <row r="22" spans="1:42" ht="15.75" x14ac:dyDescent="0.25">
      <c r="A22" s="8" t="s">
        <v>13</v>
      </c>
      <c r="B22" s="9" t="s">
        <v>13</v>
      </c>
      <c r="C22" s="10"/>
      <c r="D22" s="11" t="str">
        <f t="shared" si="13"/>
        <v xml:space="preserve"> </v>
      </c>
      <c r="E22" s="31"/>
      <c r="F22" s="120"/>
      <c r="G22" s="120"/>
      <c r="H22" s="71"/>
      <c r="I22" s="11" t="s">
        <v>13</v>
      </c>
      <c r="J22" s="13" t="str">
        <f t="shared" si="14"/>
        <v xml:space="preserve"> </v>
      </c>
      <c r="K22" s="14"/>
      <c r="L22" s="14" t="s">
        <v>14</v>
      </c>
      <c r="M22" s="15">
        <f t="shared" si="0"/>
        <v>0</v>
      </c>
      <c r="N22" s="16">
        <f t="shared" si="15"/>
        <v>0</v>
      </c>
      <c r="O22" s="16" t="e">
        <f t="shared" si="2"/>
        <v>#DIV/0!</v>
      </c>
      <c r="P22" s="17">
        <v>3.5</v>
      </c>
      <c r="Q22" s="17" t="s">
        <v>15</v>
      </c>
      <c r="R22" s="18">
        <f t="shared" si="3"/>
        <v>0</v>
      </c>
      <c r="S22" s="17">
        <v>3</v>
      </c>
      <c r="T22" s="17" t="s">
        <v>16</v>
      </c>
      <c r="U22" s="18">
        <f t="shared" si="4"/>
        <v>0</v>
      </c>
      <c r="V22" s="17">
        <v>2.5</v>
      </c>
      <c r="W22" s="17" t="s">
        <v>17</v>
      </c>
      <c r="X22" s="18">
        <f t="shared" si="5"/>
        <v>0</v>
      </c>
      <c r="Y22" s="17">
        <v>2</v>
      </c>
      <c r="Z22" s="17" t="s">
        <v>18</v>
      </c>
      <c r="AA22" s="18">
        <f t="shared" si="6"/>
        <v>0</v>
      </c>
      <c r="AB22" s="17">
        <v>1.5</v>
      </c>
      <c r="AC22" s="17" t="s">
        <v>19</v>
      </c>
      <c r="AD22" s="18">
        <f t="shared" si="7"/>
        <v>0</v>
      </c>
      <c r="AE22" s="17">
        <v>1</v>
      </c>
      <c r="AF22" s="17" t="s">
        <v>20</v>
      </c>
      <c r="AG22" s="18">
        <f t="shared" si="8"/>
        <v>0</v>
      </c>
      <c r="AH22" s="17">
        <v>0</v>
      </c>
      <c r="AI22" s="17" t="s">
        <v>21</v>
      </c>
      <c r="AJ22" s="18">
        <f t="shared" si="9"/>
        <v>0</v>
      </c>
      <c r="AK22" s="18">
        <f t="shared" si="12"/>
        <v>0</v>
      </c>
      <c r="AL22" s="19" t="str">
        <f t="shared" si="10"/>
        <v xml:space="preserve"> </v>
      </c>
      <c r="AM22" s="18">
        <f t="shared" si="11"/>
        <v>2.5</v>
      </c>
      <c r="AP22" s="20" t="s">
        <v>22</v>
      </c>
    </row>
    <row r="23" spans="1:42" ht="15.75" x14ac:dyDescent="0.25">
      <c r="A23" s="8" t="s">
        <v>13</v>
      </c>
      <c r="B23" s="9" t="s">
        <v>13</v>
      </c>
      <c r="C23" s="10"/>
      <c r="D23" s="11" t="str">
        <f t="shared" si="13"/>
        <v xml:space="preserve"> </v>
      </c>
      <c r="E23" s="31"/>
      <c r="F23" s="120"/>
      <c r="G23" s="120"/>
      <c r="H23" s="71"/>
      <c r="I23" s="11" t="s">
        <v>13</v>
      </c>
      <c r="J23" s="13" t="str">
        <f t="shared" si="14"/>
        <v xml:space="preserve"> </v>
      </c>
      <c r="K23" s="14"/>
      <c r="L23" s="14" t="s">
        <v>14</v>
      </c>
      <c r="M23" s="15">
        <f t="shared" si="0"/>
        <v>0</v>
      </c>
      <c r="N23" s="16">
        <f t="shared" si="15"/>
        <v>0</v>
      </c>
      <c r="O23" s="16" t="e">
        <f t="shared" si="2"/>
        <v>#DIV/0!</v>
      </c>
      <c r="P23" s="17">
        <v>3.5</v>
      </c>
      <c r="Q23" s="17" t="s">
        <v>15</v>
      </c>
      <c r="R23" s="18">
        <f t="shared" si="3"/>
        <v>0</v>
      </c>
      <c r="S23" s="17">
        <v>3</v>
      </c>
      <c r="T23" s="17" t="s">
        <v>16</v>
      </c>
      <c r="U23" s="18">
        <f t="shared" si="4"/>
        <v>0</v>
      </c>
      <c r="V23" s="17">
        <v>2.5</v>
      </c>
      <c r="W23" s="17" t="s">
        <v>17</v>
      </c>
      <c r="X23" s="18">
        <f t="shared" si="5"/>
        <v>0</v>
      </c>
      <c r="Y23" s="17">
        <v>2</v>
      </c>
      <c r="Z23" s="17" t="s">
        <v>18</v>
      </c>
      <c r="AA23" s="18">
        <f t="shared" si="6"/>
        <v>0</v>
      </c>
      <c r="AB23" s="17">
        <v>1.5</v>
      </c>
      <c r="AC23" s="17" t="s">
        <v>19</v>
      </c>
      <c r="AD23" s="18">
        <f t="shared" si="7"/>
        <v>0</v>
      </c>
      <c r="AE23" s="17">
        <v>1</v>
      </c>
      <c r="AF23" s="17" t="s">
        <v>20</v>
      </c>
      <c r="AG23" s="18">
        <f t="shared" si="8"/>
        <v>0</v>
      </c>
      <c r="AH23" s="17">
        <v>0</v>
      </c>
      <c r="AI23" s="17" t="s">
        <v>21</v>
      </c>
      <c r="AJ23" s="18">
        <f t="shared" si="9"/>
        <v>0</v>
      </c>
      <c r="AK23" s="18">
        <f t="shared" si="12"/>
        <v>0</v>
      </c>
      <c r="AL23" s="19" t="str">
        <f t="shared" si="10"/>
        <v xml:space="preserve"> </v>
      </c>
      <c r="AM23" s="18">
        <f t="shared" si="11"/>
        <v>2.5</v>
      </c>
      <c r="AP23" s="20" t="s">
        <v>22</v>
      </c>
    </row>
    <row r="24" spans="1:42" ht="15.75" x14ac:dyDescent="0.25">
      <c r="A24" s="8" t="s">
        <v>13</v>
      </c>
      <c r="B24" s="9" t="s">
        <v>13</v>
      </c>
      <c r="C24" s="10"/>
      <c r="D24" s="11" t="str">
        <f t="shared" si="13"/>
        <v xml:space="preserve"> </v>
      </c>
      <c r="E24" s="31"/>
      <c r="F24" s="120"/>
      <c r="G24" s="120"/>
      <c r="H24" s="71"/>
      <c r="I24" s="11" t="s">
        <v>13</v>
      </c>
      <c r="J24" s="13" t="str">
        <f t="shared" si="14"/>
        <v xml:space="preserve"> </v>
      </c>
      <c r="K24" s="14"/>
      <c r="L24" s="14" t="s">
        <v>14</v>
      </c>
      <c r="M24" s="15">
        <f t="shared" si="0"/>
        <v>0</v>
      </c>
      <c r="N24" s="16">
        <f t="shared" si="15"/>
        <v>0</v>
      </c>
      <c r="O24" s="16" t="e">
        <f t="shared" si="2"/>
        <v>#DIV/0!</v>
      </c>
      <c r="P24" s="17">
        <v>3.5</v>
      </c>
      <c r="Q24" s="17" t="s">
        <v>15</v>
      </c>
      <c r="R24" s="18">
        <f t="shared" si="3"/>
        <v>0</v>
      </c>
      <c r="S24" s="17">
        <v>3</v>
      </c>
      <c r="T24" s="17" t="s">
        <v>16</v>
      </c>
      <c r="U24" s="18">
        <f t="shared" si="4"/>
        <v>0</v>
      </c>
      <c r="V24" s="17">
        <v>2.5</v>
      </c>
      <c r="W24" s="17" t="s">
        <v>17</v>
      </c>
      <c r="X24" s="18">
        <f t="shared" si="5"/>
        <v>0</v>
      </c>
      <c r="Y24" s="17">
        <v>2</v>
      </c>
      <c r="Z24" s="17" t="s">
        <v>18</v>
      </c>
      <c r="AA24" s="18">
        <f t="shared" si="6"/>
        <v>0</v>
      </c>
      <c r="AB24" s="17">
        <v>1.5</v>
      </c>
      <c r="AC24" s="17" t="s">
        <v>19</v>
      </c>
      <c r="AD24" s="18">
        <f t="shared" si="7"/>
        <v>0</v>
      </c>
      <c r="AE24" s="17">
        <v>1</v>
      </c>
      <c r="AF24" s="17" t="s">
        <v>20</v>
      </c>
      <c r="AG24" s="18">
        <f t="shared" si="8"/>
        <v>0</v>
      </c>
      <c r="AH24" s="17">
        <v>0</v>
      </c>
      <c r="AI24" s="17" t="s">
        <v>21</v>
      </c>
      <c r="AJ24" s="18">
        <f t="shared" si="9"/>
        <v>0</v>
      </c>
      <c r="AK24" s="18">
        <f t="shared" si="12"/>
        <v>0</v>
      </c>
      <c r="AL24" s="19" t="str">
        <f t="shared" si="10"/>
        <v xml:space="preserve"> </v>
      </c>
      <c r="AM24" s="18">
        <f t="shared" si="11"/>
        <v>2.5</v>
      </c>
      <c r="AP24" s="20" t="s">
        <v>22</v>
      </c>
    </row>
    <row r="25" spans="1:42" ht="16.5" thickBot="1" x14ac:dyDescent="0.3">
      <c r="A25" s="8" t="s">
        <v>13</v>
      </c>
      <c r="B25" s="9" t="s">
        <v>13</v>
      </c>
      <c r="C25" s="10"/>
      <c r="D25" s="11" t="str">
        <f t="shared" si="13"/>
        <v xml:space="preserve"> </v>
      </c>
      <c r="E25" s="32"/>
      <c r="F25" s="121"/>
      <c r="G25" s="122"/>
      <c r="H25" s="70"/>
      <c r="I25" s="33" t="s">
        <v>13</v>
      </c>
      <c r="J25" s="13" t="str">
        <f t="shared" si="14"/>
        <v xml:space="preserve"> </v>
      </c>
      <c r="K25" s="14"/>
      <c r="L25" s="14" t="s">
        <v>14</v>
      </c>
      <c r="M25" s="15">
        <f t="shared" si="0"/>
        <v>0</v>
      </c>
      <c r="N25" s="16">
        <f t="shared" si="15"/>
        <v>0</v>
      </c>
      <c r="O25" s="16" t="e">
        <f t="shared" si="2"/>
        <v>#DIV/0!</v>
      </c>
      <c r="P25" s="17">
        <v>3.5</v>
      </c>
      <c r="Q25" s="17" t="s">
        <v>15</v>
      </c>
      <c r="R25" s="18">
        <f t="shared" si="3"/>
        <v>0</v>
      </c>
      <c r="S25" s="17">
        <v>3</v>
      </c>
      <c r="T25" s="17" t="s">
        <v>16</v>
      </c>
      <c r="U25" s="18">
        <f t="shared" si="4"/>
        <v>0</v>
      </c>
      <c r="V25" s="17">
        <v>2.5</v>
      </c>
      <c r="W25" s="17" t="s">
        <v>17</v>
      </c>
      <c r="X25" s="18">
        <f t="shared" si="5"/>
        <v>0</v>
      </c>
      <c r="Y25" s="17">
        <v>2</v>
      </c>
      <c r="Z25" s="17" t="s">
        <v>18</v>
      </c>
      <c r="AA25" s="18">
        <f t="shared" si="6"/>
        <v>0</v>
      </c>
      <c r="AB25" s="17">
        <v>1.5</v>
      </c>
      <c r="AC25" s="17" t="s">
        <v>19</v>
      </c>
      <c r="AD25" s="18">
        <f t="shared" si="7"/>
        <v>0</v>
      </c>
      <c r="AE25" s="17">
        <v>1</v>
      </c>
      <c r="AF25" s="17" t="s">
        <v>20</v>
      </c>
      <c r="AG25" s="18">
        <f t="shared" si="8"/>
        <v>0</v>
      </c>
      <c r="AH25" s="17">
        <v>0</v>
      </c>
      <c r="AI25" s="17" t="s">
        <v>21</v>
      </c>
      <c r="AJ25" s="18">
        <f t="shared" si="9"/>
        <v>0</v>
      </c>
      <c r="AK25" s="18">
        <f t="shared" si="12"/>
        <v>0</v>
      </c>
      <c r="AL25" s="19" t="str">
        <f t="shared" si="10"/>
        <v xml:space="preserve"> </v>
      </c>
      <c r="AM25" s="18">
        <f t="shared" si="11"/>
        <v>2.5</v>
      </c>
      <c r="AP25" s="20" t="s">
        <v>22</v>
      </c>
    </row>
    <row r="26" spans="1:42" x14ac:dyDescent="0.25">
      <c r="A26" s="123" t="s">
        <v>23</v>
      </c>
      <c r="B26" s="124"/>
      <c r="C26" s="22"/>
      <c r="D26" s="124" t="s">
        <v>23</v>
      </c>
      <c r="E26" s="125"/>
      <c r="F26" s="125"/>
      <c r="G26" s="23"/>
      <c r="H26" s="23"/>
      <c r="I26" s="125" t="s">
        <v>23</v>
      </c>
      <c r="J26" s="126"/>
    </row>
    <row r="27" spans="1:42" x14ac:dyDescent="0.25">
      <c r="A27" s="127" t="s">
        <v>33</v>
      </c>
      <c r="B27" s="127"/>
      <c r="C27" s="24"/>
      <c r="D27" s="128" t="s">
        <v>27</v>
      </c>
      <c r="E27" s="128"/>
      <c r="F27" s="128"/>
      <c r="G27" s="25"/>
      <c r="H27" s="25"/>
      <c r="I27" s="128" t="s">
        <v>28</v>
      </c>
      <c r="J27" s="129"/>
    </row>
    <row r="28" spans="1:42" x14ac:dyDescent="0.25">
      <c r="A28" s="26"/>
      <c r="B28" s="24"/>
      <c r="C28" s="24"/>
      <c r="D28" s="27"/>
      <c r="E28" s="27"/>
      <c r="F28" s="27"/>
      <c r="G28" s="24"/>
      <c r="H28" s="69"/>
      <c r="I28" s="24"/>
      <c r="J28" s="28"/>
    </row>
    <row r="29" spans="1:42" x14ac:dyDescent="0.25">
      <c r="A29" s="26"/>
      <c r="B29" s="24"/>
      <c r="C29" s="24"/>
      <c r="D29" s="27"/>
      <c r="E29" s="27"/>
      <c r="F29" s="27"/>
      <c r="G29" s="24"/>
      <c r="H29" s="69"/>
      <c r="I29" s="24"/>
      <c r="J29" s="28"/>
    </row>
    <row r="30" spans="1:42" x14ac:dyDescent="0.25">
      <c r="A30" s="26"/>
      <c r="B30" s="24"/>
      <c r="C30" s="24"/>
      <c r="D30" s="27"/>
      <c r="E30" s="27"/>
      <c r="F30" s="27"/>
      <c r="G30" s="24"/>
      <c r="H30" s="69"/>
      <c r="I30" s="24"/>
      <c r="J30" s="28"/>
    </row>
    <row r="31" spans="1:42" x14ac:dyDescent="0.25">
      <c r="A31" s="136"/>
      <c r="B31" s="136"/>
      <c r="C31" s="24"/>
      <c r="D31" s="125" t="s">
        <v>24</v>
      </c>
      <c r="E31" s="125"/>
      <c r="F31" s="125"/>
      <c r="G31" s="24"/>
      <c r="H31" s="69"/>
      <c r="I31" s="137"/>
      <c r="J31" s="138"/>
    </row>
    <row r="32" spans="1:42" x14ac:dyDescent="0.25">
      <c r="A32" s="136"/>
      <c r="B32" s="136"/>
      <c r="C32" s="24"/>
      <c r="D32" s="128" t="s">
        <v>35</v>
      </c>
      <c r="E32" s="128"/>
      <c r="F32" s="128"/>
      <c r="G32" s="24"/>
      <c r="H32" s="69"/>
      <c r="I32" s="136"/>
      <c r="J32" s="139"/>
    </row>
    <row r="33" spans="1:51" x14ac:dyDescent="0.25">
      <c r="A33" s="29"/>
      <c r="B33" s="29"/>
      <c r="C33" s="25"/>
      <c r="D33" s="29"/>
      <c r="E33" s="29"/>
      <c r="F33" s="29"/>
      <c r="G33" s="25"/>
      <c r="H33" s="25"/>
      <c r="I33" s="29"/>
      <c r="J33" s="30"/>
    </row>
    <row r="34" spans="1:51" x14ac:dyDescent="0.25">
      <c r="A34" s="29"/>
      <c r="B34" s="29"/>
      <c r="C34" s="25"/>
      <c r="D34" s="29"/>
      <c r="E34" s="29"/>
      <c r="F34" s="29"/>
      <c r="G34" s="25"/>
      <c r="H34" s="25"/>
      <c r="I34" s="29"/>
      <c r="J34" s="30"/>
    </row>
    <row r="35" spans="1:51" x14ac:dyDescent="0.25">
      <c r="A35" s="29"/>
      <c r="B35" s="29"/>
      <c r="C35" s="25"/>
      <c r="D35" s="29"/>
      <c r="E35" s="29"/>
      <c r="F35" s="29"/>
      <c r="G35" s="25"/>
      <c r="H35" s="25"/>
      <c r="I35" s="29"/>
      <c r="J35" s="30"/>
    </row>
    <row r="36" spans="1:51" ht="14.25" customHeight="1" x14ac:dyDescent="0.25">
      <c r="A36" s="130" t="s">
        <v>47</v>
      </c>
      <c r="B36" s="131"/>
      <c r="C36" s="131"/>
      <c r="D36" s="131"/>
      <c r="E36" s="131"/>
      <c r="F36" s="131"/>
      <c r="G36" s="131"/>
      <c r="H36" s="131"/>
      <c r="I36" s="131"/>
      <c r="J36" s="132"/>
    </row>
    <row r="37" spans="1:51" ht="14.25" customHeight="1" x14ac:dyDescent="0.25">
      <c r="A37" s="140" t="s">
        <v>60</v>
      </c>
      <c r="B37" s="141"/>
      <c r="C37" s="141"/>
      <c r="D37" s="141"/>
      <c r="E37" s="141"/>
      <c r="F37" s="141"/>
      <c r="G37" s="141"/>
      <c r="H37" s="141"/>
      <c r="I37" s="141"/>
      <c r="J37" s="141"/>
      <c r="K37" s="142"/>
      <c r="AY37" s="92"/>
    </row>
    <row r="38" spans="1:51" ht="72" customHeight="1" thickBot="1" x14ac:dyDescent="0.3">
      <c r="A38" s="133" t="s">
        <v>48</v>
      </c>
      <c r="B38" s="134"/>
      <c r="C38" s="134"/>
      <c r="D38" s="134"/>
      <c r="E38" s="134"/>
      <c r="F38" s="134"/>
      <c r="G38" s="134"/>
      <c r="H38" s="134"/>
      <c r="I38" s="134"/>
      <c r="J38" s="135"/>
    </row>
  </sheetData>
  <mergeCells count="40">
    <mergeCell ref="A27:B27"/>
    <mergeCell ref="D27:F27"/>
    <mergeCell ref="I27:J27"/>
    <mergeCell ref="A36:J36"/>
    <mergeCell ref="A38:J38"/>
    <mergeCell ref="A31:B31"/>
    <mergeCell ref="D31:F31"/>
    <mergeCell ref="I31:J31"/>
    <mergeCell ref="A32:B32"/>
    <mergeCell ref="D32:F32"/>
    <mergeCell ref="I32:J32"/>
    <mergeCell ref="A37:K37"/>
    <mergeCell ref="F25:G25"/>
    <mergeCell ref="F22:G22"/>
    <mergeCell ref="A26:B26"/>
    <mergeCell ref="D26:F26"/>
    <mergeCell ref="I26:J26"/>
    <mergeCell ref="F20:G20"/>
    <mergeCell ref="F21:G21"/>
    <mergeCell ref="F23:G23"/>
    <mergeCell ref="F24:G24"/>
    <mergeCell ref="F17:G17"/>
    <mergeCell ref="F18:G18"/>
    <mergeCell ref="F19:G19"/>
    <mergeCell ref="F16:G16"/>
    <mergeCell ref="F13:G13"/>
    <mergeCell ref="F14:G14"/>
    <mergeCell ref="F15:G15"/>
    <mergeCell ref="F12:G12"/>
    <mergeCell ref="A1:J1"/>
    <mergeCell ref="A2:J2"/>
    <mergeCell ref="A3:J3"/>
    <mergeCell ref="A4:J4"/>
    <mergeCell ref="A5:J5"/>
    <mergeCell ref="F11:G11"/>
    <mergeCell ref="A6:J6"/>
    <mergeCell ref="A7:J7"/>
    <mergeCell ref="A8:J8"/>
    <mergeCell ref="F9:G9"/>
    <mergeCell ref="F10:G10"/>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4"/>
  <sheetViews>
    <sheetView workbookViewId="0">
      <selection activeCell="D35" sqref="D35:F35"/>
    </sheetView>
  </sheetViews>
  <sheetFormatPr defaultRowHeight="15" x14ac:dyDescent="0.25"/>
  <cols>
    <col min="1" max="1" width="13.42578125" customWidth="1"/>
    <col min="2" max="2" width="24.140625" customWidth="1"/>
    <col min="3" max="3" width="9.85546875" customWidth="1"/>
    <col min="4" max="4" width="9.5703125" customWidth="1"/>
    <col min="5" max="5" width="11.28515625" customWidth="1"/>
    <col min="6" max="6" width="33" bestFit="1" customWidth="1"/>
    <col min="7" max="7" width="1.28515625" customWidth="1"/>
    <col min="8" max="8" width="18.7109375" customWidth="1"/>
    <col min="9" max="9" width="11.8554687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2" t="s">
        <v>0</v>
      </c>
      <c r="B1" s="113"/>
      <c r="C1" s="113"/>
      <c r="D1" s="113"/>
      <c r="E1" s="113"/>
      <c r="F1" s="113"/>
      <c r="G1" s="113"/>
      <c r="H1" s="113"/>
      <c r="I1" s="113"/>
      <c r="J1" s="11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5" t="s">
        <v>1</v>
      </c>
      <c r="B2" s="116"/>
      <c r="C2" s="116"/>
      <c r="D2" s="116"/>
      <c r="E2" s="116"/>
      <c r="F2" s="116"/>
      <c r="G2" s="116"/>
      <c r="H2" s="116"/>
      <c r="I2" s="116"/>
      <c r="J2" s="1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5" t="s">
        <v>2</v>
      </c>
      <c r="B3" s="116"/>
      <c r="C3" s="116"/>
      <c r="D3" s="116"/>
      <c r="E3" s="116"/>
      <c r="F3" s="116"/>
      <c r="G3" s="116"/>
      <c r="H3" s="116"/>
      <c r="I3" s="116"/>
      <c r="J3" s="11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5" t="s">
        <v>43</v>
      </c>
      <c r="B4" s="116"/>
      <c r="C4" s="116"/>
      <c r="D4" s="116"/>
      <c r="E4" s="116"/>
      <c r="F4" s="116"/>
      <c r="G4" s="116"/>
      <c r="H4" s="116"/>
      <c r="I4" s="116"/>
      <c r="J4" s="11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02" t="s">
        <v>37</v>
      </c>
      <c r="B5" s="103"/>
      <c r="C5" s="103"/>
      <c r="D5" s="103"/>
      <c r="E5" s="103"/>
      <c r="F5" s="103"/>
      <c r="G5" s="103"/>
      <c r="H5" s="103"/>
      <c r="I5" s="103"/>
      <c r="J5" s="10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02" t="s">
        <v>44</v>
      </c>
      <c r="B6" s="103"/>
      <c r="C6" s="103"/>
      <c r="D6" s="103"/>
      <c r="E6" s="103"/>
      <c r="F6" s="103"/>
      <c r="G6" s="103"/>
      <c r="H6" s="103"/>
      <c r="I6" s="103"/>
      <c r="J6" s="10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05">
        <v>42182</v>
      </c>
      <c r="B7" s="106"/>
      <c r="C7" s="106"/>
      <c r="D7" s="106"/>
      <c r="E7" s="106"/>
      <c r="F7" s="106"/>
      <c r="G7" s="106"/>
      <c r="H7" s="106"/>
      <c r="I7" s="106"/>
      <c r="J7" s="10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02" t="s">
        <v>45</v>
      </c>
      <c r="B8" s="103"/>
      <c r="C8" s="103"/>
      <c r="D8" s="103"/>
      <c r="E8" s="103"/>
      <c r="F8" s="103"/>
      <c r="G8" s="103"/>
      <c r="H8" s="103"/>
      <c r="I8" s="103"/>
      <c r="J8" s="10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3</v>
      </c>
      <c r="B9" s="5" t="s">
        <v>4</v>
      </c>
      <c r="C9" s="5" t="s">
        <v>5</v>
      </c>
      <c r="D9" s="5" t="s">
        <v>6</v>
      </c>
      <c r="E9" s="5" t="s">
        <v>7</v>
      </c>
      <c r="F9" s="108" t="s">
        <v>8</v>
      </c>
      <c r="G9" s="109"/>
      <c r="H9" s="5" t="s">
        <v>49</v>
      </c>
      <c r="I9" s="5" t="s">
        <v>9</v>
      </c>
      <c r="J9" s="6" t="s">
        <v>11</v>
      </c>
      <c r="K9" s="7"/>
      <c r="L9" s="7"/>
      <c r="M9" s="7"/>
      <c r="N9" s="7"/>
      <c r="O9" s="7"/>
      <c r="P9" s="7"/>
      <c r="Q9" s="7"/>
      <c r="R9" s="7"/>
      <c r="S9" s="7"/>
      <c r="T9" s="7"/>
      <c r="U9" s="7"/>
      <c r="V9" s="7"/>
      <c r="W9" s="7"/>
      <c r="X9" s="7"/>
      <c r="Y9" s="7"/>
      <c r="Z9" s="7"/>
      <c r="AA9" s="7"/>
      <c r="AB9" s="7"/>
      <c r="AC9" s="7"/>
      <c r="AD9" s="7"/>
      <c r="AE9" s="7"/>
      <c r="AF9" s="7"/>
      <c r="AG9" s="7"/>
      <c r="AH9" s="7"/>
      <c r="AI9" s="7"/>
      <c r="AJ9" s="7"/>
      <c r="AK9" s="7" t="s">
        <v>12</v>
      </c>
      <c r="AL9" s="7"/>
      <c r="AM9" s="7"/>
      <c r="AN9" s="7"/>
      <c r="AO9" s="3"/>
      <c r="AP9" s="3"/>
      <c r="AQ9" s="3"/>
      <c r="AR9" s="1"/>
      <c r="AS9" s="1"/>
      <c r="AT9" s="1"/>
      <c r="AU9" s="1"/>
      <c r="AV9" s="1"/>
      <c r="AW9" s="1"/>
      <c r="AX9" s="1"/>
      <c r="AY9" s="1"/>
    </row>
    <row r="10" spans="1:51" s="2" customFormat="1" ht="20.100000000000001" customHeight="1" x14ac:dyDescent="0.25">
      <c r="A10" s="93" t="s">
        <v>65</v>
      </c>
      <c r="B10" s="94" t="s">
        <v>66</v>
      </c>
      <c r="C10" s="95">
        <v>83</v>
      </c>
      <c r="D10" s="63"/>
      <c r="E10" s="67">
        <v>219</v>
      </c>
      <c r="F10" s="143" t="s">
        <v>33</v>
      </c>
      <c r="G10" s="144"/>
      <c r="H10" s="90" t="s">
        <v>50</v>
      </c>
      <c r="I10" s="68">
        <v>80</v>
      </c>
      <c r="J10" s="66">
        <f t="shared" ref="J10:J33" si="0">IF(C10=0," ",IF(I10=0," ",O10))</f>
        <v>2.693877551020408</v>
      </c>
      <c r="K10" s="14"/>
      <c r="L10" s="14" t="s">
        <v>14</v>
      </c>
      <c r="M10" s="15">
        <f t="shared" ref="M10:M33" si="1">IF(I10&lt;90,0,IF(I10&lt;=100,4,0))</f>
        <v>0</v>
      </c>
      <c r="N10" s="16">
        <f t="shared" ref="N10:N24" si="2">IF(I10=" ",C10,(C10+15))</f>
        <v>98</v>
      </c>
      <c r="O10" s="16">
        <f t="shared" ref="O10:O33" si="3">IF(I10="BAŞARILI",(E10/N10),IF(I10&gt;0,(((AK10*15)+E10)/N10),E10))</f>
        <v>2.693877551020408</v>
      </c>
      <c r="P10" s="17">
        <v>3.5</v>
      </c>
      <c r="Q10" s="17" t="s">
        <v>15</v>
      </c>
      <c r="R10" s="18">
        <f t="shared" ref="R10:R33" si="4">IF(I10&lt;85,0,IF(I10&lt;=89,3.5,0))</f>
        <v>0</v>
      </c>
      <c r="S10" s="17">
        <v>3</v>
      </c>
      <c r="T10" s="17" t="s">
        <v>16</v>
      </c>
      <c r="U10" s="18">
        <f t="shared" ref="U10:U33" si="5">IF(I10&lt;80,0,IF(I10&lt;=84,3,0))</f>
        <v>3</v>
      </c>
      <c r="V10" s="17">
        <v>2.5</v>
      </c>
      <c r="W10" s="17" t="s">
        <v>17</v>
      </c>
      <c r="X10" s="18">
        <f t="shared" ref="X10:X33" si="6">IF(I10&lt;75,0,IF(I10&lt;=79,2.5,0))</f>
        <v>0</v>
      </c>
      <c r="Y10" s="17">
        <v>2</v>
      </c>
      <c r="Z10" s="17" t="s">
        <v>18</v>
      </c>
      <c r="AA10" s="18">
        <f t="shared" ref="AA10:AA33" si="7">IF(I10&lt;65,0,IF(I10&lt;=74,2,0))</f>
        <v>0</v>
      </c>
      <c r="AB10" s="17">
        <v>1.5</v>
      </c>
      <c r="AC10" s="17" t="s">
        <v>19</v>
      </c>
      <c r="AD10" s="18">
        <f t="shared" ref="AD10:AD33" si="8">IF(I10&lt;58,0,IF(I10&lt;=64,1.5,0))</f>
        <v>0</v>
      </c>
      <c r="AE10" s="17">
        <v>1</v>
      </c>
      <c r="AF10" s="17" t="s">
        <v>20</v>
      </c>
      <c r="AG10" s="18">
        <f t="shared" ref="AG10:AG33" si="9">IF(I10&lt;50,0,IF(I10&lt;=57,1,0))</f>
        <v>0</v>
      </c>
      <c r="AH10" s="17">
        <v>0</v>
      </c>
      <c r="AI10" s="17" t="s">
        <v>21</v>
      </c>
      <c r="AJ10" s="18">
        <f t="shared" ref="AJ10:AJ33" si="10">IF(I10&lt;0,0,IF(I10&lt;=49,0,0))</f>
        <v>0</v>
      </c>
      <c r="AK10" s="18">
        <f>SUM(R10,U10,X10,AA10,AD10,AG10,AJ10,M10)</f>
        <v>3</v>
      </c>
      <c r="AL10" s="19" t="str">
        <f t="shared" ref="AL10:AL33" si="11">IF(I10=" "," ",IF(AK10&lt;2,"GİREMEZ(AKTS)",IF(N10&lt;89,"GİREMEZ(AKTS)",IF(O10&gt;=AM10,"YETERLİ","GİREMEZ(ORTALAMA)"))))</f>
        <v>YETERLİ</v>
      </c>
      <c r="AM10" s="18">
        <f>IF(LEFT(A10,1)="0",2,2.5)</f>
        <v>2.5</v>
      </c>
      <c r="AN10" s="18"/>
      <c r="AO10" s="20"/>
      <c r="AP10" s="20" t="s">
        <v>22</v>
      </c>
      <c r="AQ10" s="20"/>
      <c r="AR10" s="21"/>
      <c r="AS10" s="21"/>
      <c r="AT10" s="21"/>
      <c r="AU10" s="21"/>
      <c r="AV10" s="21"/>
      <c r="AW10" s="21"/>
      <c r="AX10" s="21"/>
      <c r="AY10" s="1"/>
    </row>
    <row r="11" spans="1:51" ht="19.5" customHeight="1" x14ac:dyDescent="0.25">
      <c r="A11" s="93" t="s">
        <v>67</v>
      </c>
      <c r="B11" s="94" t="s">
        <v>68</v>
      </c>
      <c r="C11" s="95">
        <v>83</v>
      </c>
      <c r="D11" s="63"/>
      <c r="E11" s="64">
        <v>192</v>
      </c>
      <c r="F11" s="119" t="s">
        <v>31</v>
      </c>
      <c r="G11" s="119"/>
      <c r="H11" s="89" t="s">
        <v>50</v>
      </c>
      <c r="I11" s="63" t="s">
        <v>74</v>
      </c>
      <c r="J11" s="66">
        <f t="shared" si="0"/>
        <v>1.9591836734693877</v>
      </c>
      <c r="K11" s="14"/>
      <c r="L11" s="14" t="s">
        <v>14</v>
      </c>
      <c r="M11" s="15">
        <f t="shared" si="1"/>
        <v>0</v>
      </c>
      <c r="N11" s="16">
        <f t="shared" si="2"/>
        <v>98</v>
      </c>
      <c r="O11" s="16">
        <f t="shared" si="3"/>
        <v>1.9591836734693877</v>
      </c>
      <c r="P11" s="17">
        <v>3.5</v>
      </c>
      <c r="Q11" s="17" t="s">
        <v>15</v>
      </c>
      <c r="R11" s="18">
        <f t="shared" si="4"/>
        <v>0</v>
      </c>
      <c r="S11" s="17">
        <v>3</v>
      </c>
      <c r="T11" s="17" t="s">
        <v>16</v>
      </c>
      <c r="U11" s="18">
        <f t="shared" si="5"/>
        <v>0</v>
      </c>
      <c r="V11" s="17">
        <v>2.5</v>
      </c>
      <c r="W11" s="17" t="s">
        <v>17</v>
      </c>
      <c r="X11" s="18">
        <f t="shared" si="6"/>
        <v>0</v>
      </c>
      <c r="Y11" s="17">
        <v>2</v>
      </c>
      <c r="Z11" s="17" t="s">
        <v>18</v>
      </c>
      <c r="AA11" s="18">
        <f t="shared" si="7"/>
        <v>0</v>
      </c>
      <c r="AB11" s="17">
        <v>1.5</v>
      </c>
      <c r="AC11" s="17" t="s">
        <v>19</v>
      </c>
      <c r="AD11" s="18">
        <f t="shared" si="8"/>
        <v>0</v>
      </c>
      <c r="AE11" s="17">
        <v>1</v>
      </c>
      <c r="AF11" s="17" t="s">
        <v>20</v>
      </c>
      <c r="AG11" s="18">
        <f t="shared" si="9"/>
        <v>0</v>
      </c>
      <c r="AH11" s="17">
        <v>0</v>
      </c>
      <c r="AI11" s="17" t="s">
        <v>21</v>
      </c>
      <c r="AJ11" s="18">
        <f t="shared" si="10"/>
        <v>0</v>
      </c>
      <c r="AK11" s="18">
        <f t="shared" ref="AK11:AK33" si="12">SUM(R11,U11,X11,AA11,AD11,AG11,AJ11,M11)</f>
        <v>0</v>
      </c>
      <c r="AL11" s="19" t="str">
        <f t="shared" si="11"/>
        <v>GİREMEZ(AKTS)</v>
      </c>
      <c r="AM11" s="18">
        <f t="shared" ref="AM11:AM33" si="13">IF(LEFT(A11,1)="0",2,2.5)</f>
        <v>2.5</v>
      </c>
      <c r="AP11" s="20" t="s">
        <v>22</v>
      </c>
    </row>
    <row r="12" spans="1:51" ht="19.5" customHeight="1" x14ac:dyDescent="0.25">
      <c r="A12" s="93" t="s">
        <v>69</v>
      </c>
      <c r="B12" s="94" t="s">
        <v>70</v>
      </c>
      <c r="C12" s="95">
        <v>83</v>
      </c>
      <c r="D12" s="63"/>
      <c r="E12" s="64">
        <v>202.5</v>
      </c>
      <c r="F12" s="119" t="s">
        <v>28</v>
      </c>
      <c r="G12" s="119"/>
      <c r="H12" s="89" t="s">
        <v>50</v>
      </c>
      <c r="I12" s="63">
        <v>80</v>
      </c>
      <c r="J12" s="66">
        <f t="shared" si="0"/>
        <v>2.5255102040816326</v>
      </c>
      <c r="K12" s="14"/>
      <c r="L12" s="14" t="s">
        <v>14</v>
      </c>
      <c r="M12" s="15">
        <f t="shared" si="1"/>
        <v>0</v>
      </c>
      <c r="N12" s="16">
        <f t="shared" si="2"/>
        <v>98</v>
      </c>
      <c r="O12" s="16">
        <f t="shared" si="3"/>
        <v>2.5255102040816326</v>
      </c>
      <c r="P12" s="17">
        <v>3.5</v>
      </c>
      <c r="Q12" s="17" t="s">
        <v>15</v>
      </c>
      <c r="R12" s="18">
        <f t="shared" si="4"/>
        <v>0</v>
      </c>
      <c r="S12" s="17">
        <v>3</v>
      </c>
      <c r="T12" s="17" t="s">
        <v>16</v>
      </c>
      <c r="U12" s="18">
        <f t="shared" si="5"/>
        <v>3</v>
      </c>
      <c r="V12" s="17">
        <v>2.5</v>
      </c>
      <c r="W12" s="17" t="s">
        <v>17</v>
      </c>
      <c r="X12" s="18">
        <f t="shared" si="6"/>
        <v>0</v>
      </c>
      <c r="Y12" s="17">
        <v>2</v>
      </c>
      <c r="Z12" s="17" t="s">
        <v>18</v>
      </c>
      <c r="AA12" s="18">
        <f t="shared" si="7"/>
        <v>0</v>
      </c>
      <c r="AB12" s="17">
        <v>1.5</v>
      </c>
      <c r="AC12" s="17" t="s">
        <v>19</v>
      </c>
      <c r="AD12" s="18">
        <f t="shared" si="8"/>
        <v>0</v>
      </c>
      <c r="AE12" s="17">
        <v>1</v>
      </c>
      <c r="AF12" s="17" t="s">
        <v>20</v>
      </c>
      <c r="AG12" s="18">
        <f t="shared" si="9"/>
        <v>0</v>
      </c>
      <c r="AH12" s="17">
        <v>0</v>
      </c>
      <c r="AI12" s="17" t="s">
        <v>21</v>
      </c>
      <c r="AJ12" s="18">
        <f t="shared" si="10"/>
        <v>0</v>
      </c>
      <c r="AK12" s="18">
        <f t="shared" si="12"/>
        <v>3</v>
      </c>
      <c r="AL12" s="19" t="str">
        <f t="shared" si="11"/>
        <v>YETERLİ</v>
      </c>
      <c r="AM12" s="18">
        <f t="shared" si="13"/>
        <v>2.5</v>
      </c>
      <c r="AP12" s="20" t="s">
        <v>22</v>
      </c>
    </row>
    <row r="13" spans="1:51" ht="15.75" x14ac:dyDescent="0.25">
      <c r="A13" s="34"/>
      <c r="B13" s="73"/>
      <c r="C13" s="35"/>
      <c r="D13" s="36"/>
      <c r="E13" s="38"/>
      <c r="F13" s="118"/>
      <c r="G13" s="118"/>
      <c r="H13" s="84"/>
      <c r="I13" s="36"/>
      <c r="J13" s="13" t="str">
        <f t="shared" si="0"/>
        <v xml:space="preserve"> </v>
      </c>
      <c r="K13" s="14"/>
      <c r="L13" s="14" t="s">
        <v>14</v>
      </c>
      <c r="M13" s="15">
        <f t="shared" si="1"/>
        <v>0</v>
      </c>
      <c r="N13" s="16">
        <f t="shared" si="2"/>
        <v>15</v>
      </c>
      <c r="O13" s="16">
        <f t="shared" si="3"/>
        <v>0</v>
      </c>
      <c r="P13" s="17">
        <v>3.5</v>
      </c>
      <c r="Q13" s="17" t="s">
        <v>15</v>
      </c>
      <c r="R13" s="18">
        <f t="shared" si="4"/>
        <v>0</v>
      </c>
      <c r="S13" s="17">
        <v>3</v>
      </c>
      <c r="T13" s="17" t="s">
        <v>16</v>
      </c>
      <c r="U13" s="18">
        <f t="shared" si="5"/>
        <v>0</v>
      </c>
      <c r="V13" s="17">
        <v>2.5</v>
      </c>
      <c r="W13" s="17" t="s">
        <v>17</v>
      </c>
      <c r="X13" s="18">
        <f t="shared" si="6"/>
        <v>0</v>
      </c>
      <c r="Y13" s="17">
        <v>2</v>
      </c>
      <c r="Z13" s="17" t="s">
        <v>18</v>
      </c>
      <c r="AA13" s="18">
        <f t="shared" si="7"/>
        <v>0</v>
      </c>
      <c r="AB13" s="17">
        <v>1.5</v>
      </c>
      <c r="AC13" s="17" t="s">
        <v>19</v>
      </c>
      <c r="AD13" s="18">
        <f t="shared" si="8"/>
        <v>0</v>
      </c>
      <c r="AE13" s="17">
        <v>1</v>
      </c>
      <c r="AF13" s="17" t="s">
        <v>20</v>
      </c>
      <c r="AG13" s="18">
        <f t="shared" si="9"/>
        <v>0</v>
      </c>
      <c r="AH13" s="17">
        <v>0</v>
      </c>
      <c r="AI13" s="17" t="s">
        <v>21</v>
      </c>
      <c r="AJ13" s="18">
        <f t="shared" si="10"/>
        <v>0</v>
      </c>
      <c r="AK13" s="18">
        <f t="shared" si="12"/>
        <v>0</v>
      </c>
      <c r="AL13" s="19" t="str">
        <f t="shared" si="11"/>
        <v>GİREMEZ(AKTS)</v>
      </c>
      <c r="AM13" s="18">
        <f t="shared" si="13"/>
        <v>2.5</v>
      </c>
      <c r="AP13" s="20" t="s">
        <v>22</v>
      </c>
    </row>
    <row r="14" spans="1:51" ht="15.75" x14ac:dyDescent="0.25">
      <c r="A14" s="34"/>
      <c r="B14" s="52"/>
      <c r="C14" s="35"/>
      <c r="D14" s="36" t="str">
        <f>IF(I14=" "," ",N14)</f>
        <v xml:space="preserve"> </v>
      </c>
      <c r="E14" s="38"/>
      <c r="F14" s="118"/>
      <c r="G14" s="118"/>
      <c r="H14" s="84"/>
      <c r="I14" s="36" t="s">
        <v>13</v>
      </c>
      <c r="J14" s="13" t="str">
        <f t="shared" si="0"/>
        <v xml:space="preserve"> </v>
      </c>
      <c r="K14" s="14"/>
      <c r="L14" s="14" t="s">
        <v>14</v>
      </c>
      <c r="M14" s="15">
        <f t="shared" si="1"/>
        <v>0</v>
      </c>
      <c r="N14" s="16">
        <f t="shared" si="2"/>
        <v>0</v>
      </c>
      <c r="O14" s="16" t="e">
        <f t="shared" si="3"/>
        <v>#DIV/0!</v>
      </c>
      <c r="P14" s="17">
        <v>3.5</v>
      </c>
      <c r="Q14" s="17" t="s">
        <v>15</v>
      </c>
      <c r="R14" s="18">
        <f t="shared" si="4"/>
        <v>0</v>
      </c>
      <c r="S14" s="17">
        <v>3</v>
      </c>
      <c r="T14" s="17" t="s">
        <v>16</v>
      </c>
      <c r="U14" s="18">
        <f t="shared" si="5"/>
        <v>0</v>
      </c>
      <c r="V14" s="17">
        <v>2.5</v>
      </c>
      <c r="W14" s="17" t="s">
        <v>17</v>
      </c>
      <c r="X14" s="18">
        <f t="shared" si="6"/>
        <v>0</v>
      </c>
      <c r="Y14" s="17">
        <v>2</v>
      </c>
      <c r="Z14" s="17" t="s">
        <v>18</v>
      </c>
      <c r="AA14" s="18">
        <f t="shared" si="7"/>
        <v>0</v>
      </c>
      <c r="AB14" s="17">
        <v>1.5</v>
      </c>
      <c r="AC14" s="17" t="s">
        <v>19</v>
      </c>
      <c r="AD14" s="18">
        <f t="shared" si="8"/>
        <v>0</v>
      </c>
      <c r="AE14" s="17">
        <v>1</v>
      </c>
      <c r="AF14" s="17" t="s">
        <v>20</v>
      </c>
      <c r="AG14" s="18">
        <f t="shared" si="9"/>
        <v>0</v>
      </c>
      <c r="AH14" s="17">
        <v>0</v>
      </c>
      <c r="AI14" s="17" t="s">
        <v>21</v>
      </c>
      <c r="AJ14" s="18">
        <f t="shared" si="10"/>
        <v>0</v>
      </c>
      <c r="AK14" s="18">
        <f t="shared" si="12"/>
        <v>0</v>
      </c>
      <c r="AL14" s="19" t="str">
        <f t="shared" si="11"/>
        <v xml:space="preserve"> </v>
      </c>
      <c r="AM14" s="18">
        <f t="shared" si="13"/>
        <v>2.5</v>
      </c>
      <c r="AP14" s="20" t="s">
        <v>22</v>
      </c>
    </row>
    <row r="15" spans="1:51" ht="15.75" x14ac:dyDescent="0.25">
      <c r="A15" s="34"/>
      <c r="B15" s="52"/>
      <c r="C15" s="35"/>
      <c r="D15" s="36" t="str">
        <f>IF(I15=" "," ",N15)</f>
        <v xml:space="preserve"> </v>
      </c>
      <c r="E15" s="38"/>
      <c r="F15" s="118"/>
      <c r="G15" s="118"/>
      <c r="H15" s="84"/>
      <c r="I15" s="36" t="s">
        <v>13</v>
      </c>
      <c r="J15" s="13" t="str">
        <f t="shared" si="0"/>
        <v xml:space="preserve"> </v>
      </c>
      <c r="K15" s="14"/>
      <c r="L15" s="14" t="s">
        <v>14</v>
      </c>
      <c r="M15" s="15">
        <f t="shared" si="1"/>
        <v>0</v>
      </c>
      <c r="N15" s="16">
        <f t="shared" si="2"/>
        <v>0</v>
      </c>
      <c r="O15" s="16" t="e">
        <f t="shared" si="3"/>
        <v>#DIV/0!</v>
      </c>
      <c r="P15" s="17">
        <v>3.5</v>
      </c>
      <c r="Q15" s="17" t="s">
        <v>15</v>
      </c>
      <c r="R15" s="18">
        <f t="shared" si="4"/>
        <v>0</v>
      </c>
      <c r="S15" s="17">
        <v>3</v>
      </c>
      <c r="T15" s="17" t="s">
        <v>16</v>
      </c>
      <c r="U15" s="18">
        <f t="shared" si="5"/>
        <v>0</v>
      </c>
      <c r="V15" s="17">
        <v>2.5</v>
      </c>
      <c r="W15" s="17" t="s">
        <v>17</v>
      </c>
      <c r="X15" s="18">
        <f t="shared" si="6"/>
        <v>0</v>
      </c>
      <c r="Y15" s="17">
        <v>2</v>
      </c>
      <c r="Z15" s="17" t="s">
        <v>18</v>
      </c>
      <c r="AA15" s="18">
        <f t="shared" si="7"/>
        <v>0</v>
      </c>
      <c r="AB15" s="17">
        <v>1.5</v>
      </c>
      <c r="AC15" s="17" t="s">
        <v>19</v>
      </c>
      <c r="AD15" s="18">
        <f t="shared" si="8"/>
        <v>0</v>
      </c>
      <c r="AE15" s="17">
        <v>1</v>
      </c>
      <c r="AF15" s="17" t="s">
        <v>20</v>
      </c>
      <c r="AG15" s="18">
        <f t="shared" si="9"/>
        <v>0</v>
      </c>
      <c r="AH15" s="17">
        <v>0</v>
      </c>
      <c r="AI15" s="17" t="s">
        <v>21</v>
      </c>
      <c r="AJ15" s="18">
        <f t="shared" si="10"/>
        <v>0</v>
      </c>
      <c r="AK15" s="18">
        <f t="shared" si="12"/>
        <v>0</v>
      </c>
      <c r="AL15" s="19" t="str">
        <f t="shared" si="11"/>
        <v xml:space="preserve"> </v>
      </c>
      <c r="AM15" s="18">
        <f t="shared" si="13"/>
        <v>2.5</v>
      </c>
      <c r="AP15" s="20" t="s">
        <v>22</v>
      </c>
    </row>
    <row r="16" spans="1:51" ht="15.75" x14ac:dyDescent="0.25">
      <c r="A16" s="34"/>
      <c r="B16" s="52"/>
      <c r="C16" s="35"/>
      <c r="D16" s="36" t="str">
        <f>IF(I16=" "," ",N16)</f>
        <v xml:space="preserve"> </v>
      </c>
      <c r="E16" s="38"/>
      <c r="F16" s="118"/>
      <c r="G16" s="118"/>
      <c r="H16" s="84"/>
      <c r="I16" s="36" t="s">
        <v>13</v>
      </c>
      <c r="J16" s="13" t="str">
        <f t="shared" si="0"/>
        <v xml:space="preserve"> </v>
      </c>
      <c r="K16" s="14"/>
      <c r="L16" s="14" t="s">
        <v>14</v>
      </c>
      <c r="M16" s="15">
        <f t="shared" si="1"/>
        <v>0</v>
      </c>
      <c r="N16" s="16">
        <f t="shared" si="2"/>
        <v>0</v>
      </c>
      <c r="O16" s="16" t="e">
        <f t="shared" si="3"/>
        <v>#DIV/0!</v>
      </c>
      <c r="P16" s="17">
        <v>3.5</v>
      </c>
      <c r="Q16" s="17" t="s">
        <v>15</v>
      </c>
      <c r="R16" s="18">
        <f t="shared" si="4"/>
        <v>0</v>
      </c>
      <c r="S16" s="17">
        <v>3</v>
      </c>
      <c r="T16" s="17" t="s">
        <v>16</v>
      </c>
      <c r="U16" s="18">
        <f t="shared" si="5"/>
        <v>0</v>
      </c>
      <c r="V16" s="17">
        <v>2.5</v>
      </c>
      <c r="W16" s="17" t="s">
        <v>17</v>
      </c>
      <c r="X16" s="18">
        <f t="shared" si="6"/>
        <v>0</v>
      </c>
      <c r="Y16" s="17">
        <v>2</v>
      </c>
      <c r="Z16" s="17" t="s">
        <v>18</v>
      </c>
      <c r="AA16" s="18">
        <f t="shared" si="7"/>
        <v>0</v>
      </c>
      <c r="AB16" s="17">
        <v>1.5</v>
      </c>
      <c r="AC16" s="17" t="s">
        <v>19</v>
      </c>
      <c r="AD16" s="18">
        <f t="shared" si="8"/>
        <v>0</v>
      </c>
      <c r="AE16" s="17">
        <v>1</v>
      </c>
      <c r="AF16" s="17" t="s">
        <v>20</v>
      </c>
      <c r="AG16" s="18">
        <f t="shared" si="9"/>
        <v>0</v>
      </c>
      <c r="AH16" s="17">
        <v>0</v>
      </c>
      <c r="AI16" s="17" t="s">
        <v>21</v>
      </c>
      <c r="AJ16" s="18">
        <f t="shared" si="10"/>
        <v>0</v>
      </c>
      <c r="AK16" s="18">
        <f t="shared" si="12"/>
        <v>0</v>
      </c>
      <c r="AL16" s="19" t="str">
        <f t="shared" si="11"/>
        <v xml:space="preserve"> </v>
      </c>
      <c r="AM16" s="18">
        <f t="shared" si="13"/>
        <v>2.5</v>
      </c>
      <c r="AP16" s="20" t="s">
        <v>22</v>
      </c>
    </row>
    <row r="17" spans="1:42" ht="15.75" x14ac:dyDescent="0.25">
      <c r="A17" s="34"/>
      <c r="B17" s="52"/>
      <c r="C17" s="35"/>
      <c r="D17" s="36" t="str">
        <f>IF(I17=" "," ",N17)</f>
        <v xml:space="preserve"> </v>
      </c>
      <c r="E17" s="38"/>
      <c r="F17" s="118"/>
      <c r="G17" s="118"/>
      <c r="H17" s="84"/>
      <c r="I17" s="36" t="s">
        <v>13</v>
      </c>
      <c r="J17" s="13" t="str">
        <f t="shared" si="0"/>
        <v xml:space="preserve"> </v>
      </c>
      <c r="K17" s="14"/>
      <c r="L17" s="14" t="s">
        <v>14</v>
      </c>
      <c r="M17" s="15">
        <f t="shared" si="1"/>
        <v>0</v>
      </c>
      <c r="N17" s="16">
        <f t="shared" si="2"/>
        <v>0</v>
      </c>
      <c r="O17" s="16" t="e">
        <f t="shared" si="3"/>
        <v>#DIV/0!</v>
      </c>
      <c r="P17" s="17">
        <v>3.5</v>
      </c>
      <c r="Q17" s="17" t="s">
        <v>15</v>
      </c>
      <c r="R17" s="18">
        <f t="shared" si="4"/>
        <v>0</v>
      </c>
      <c r="S17" s="17">
        <v>3</v>
      </c>
      <c r="T17" s="17" t="s">
        <v>16</v>
      </c>
      <c r="U17" s="18">
        <f t="shared" si="5"/>
        <v>0</v>
      </c>
      <c r="V17" s="17">
        <v>2.5</v>
      </c>
      <c r="W17" s="17" t="s">
        <v>17</v>
      </c>
      <c r="X17" s="18">
        <f t="shared" si="6"/>
        <v>0</v>
      </c>
      <c r="Y17" s="17">
        <v>2</v>
      </c>
      <c r="Z17" s="17" t="s">
        <v>18</v>
      </c>
      <c r="AA17" s="18">
        <f t="shared" si="7"/>
        <v>0</v>
      </c>
      <c r="AB17" s="17">
        <v>1.5</v>
      </c>
      <c r="AC17" s="17" t="s">
        <v>19</v>
      </c>
      <c r="AD17" s="18">
        <f t="shared" si="8"/>
        <v>0</v>
      </c>
      <c r="AE17" s="17">
        <v>1</v>
      </c>
      <c r="AF17" s="17" t="s">
        <v>20</v>
      </c>
      <c r="AG17" s="18">
        <f t="shared" si="9"/>
        <v>0</v>
      </c>
      <c r="AH17" s="17">
        <v>0</v>
      </c>
      <c r="AI17" s="17" t="s">
        <v>21</v>
      </c>
      <c r="AJ17" s="18">
        <f t="shared" si="10"/>
        <v>0</v>
      </c>
      <c r="AK17" s="18">
        <f t="shared" si="12"/>
        <v>0</v>
      </c>
      <c r="AL17" s="19" t="str">
        <f t="shared" si="11"/>
        <v xml:space="preserve"> </v>
      </c>
      <c r="AM17" s="18">
        <f t="shared" si="13"/>
        <v>2.5</v>
      </c>
      <c r="AP17" s="20" t="s">
        <v>22</v>
      </c>
    </row>
    <row r="18" spans="1:42" ht="15.75" x14ac:dyDescent="0.25">
      <c r="A18" s="34"/>
      <c r="B18" s="73"/>
      <c r="C18" s="35"/>
      <c r="D18" s="36"/>
      <c r="E18" s="38"/>
      <c r="F18" s="118"/>
      <c r="G18" s="118"/>
      <c r="H18" s="84"/>
      <c r="I18" s="36"/>
      <c r="J18" s="13" t="str">
        <f t="shared" si="0"/>
        <v xml:space="preserve"> </v>
      </c>
      <c r="K18" s="14"/>
      <c r="L18" s="14" t="s">
        <v>14</v>
      </c>
      <c r="M18" s="15">
        <f t="shared" si="1"/>
        <v>0</v>
      </c>
      <c r="N18" s="16">
        <f t="shared" si="2"/>
        <v>15</v>
      </c>
      <c r="O18" s="16">
        <f t="shared" si="3"/>
        <v>0</v>
      </c>
      <c r="P18" s="17">
        <v>3.5</v>
      </c>
      <c r="Q18" s="17" t="s">
        <v>15</v>
      </c>
      <c r="R18" s="18">
        <f t="shared" si="4"/>
        <v>0</v>
      </c>
      <c r="S18" s="17">
        <v>3</v>
      </c>
      <c r="T18" s="17" t="s">
        <v>16</v>
      </c>
      <c r="U18" s="18">
        <f t="shared" si="5"/>
        <v>0</v>
      </c>
      <c r="V18" s="17">
        <v>2.5</v>
      </c>
      <c r="W18" s="17" t="s">
        <v>17</v>
      </c>
      <c r="X18" s="18">
        <f t="shared" si="6"/>
        <v>0</v>
      </c>
      <c r="Y18" s="17">
        <v>2</v>
      </c>
      <c r="Z18" s="17" t="s">
        <v>18</v>
      </c>
      <c r="AA18" s="18">
        <f t="shared" si="7"/>
        <v>0</v>
      </c>
      <c r="AB18" s="17">
        <v>1.5</v>
      </c>
      <c r="AC18" s="17" t="s">
        <v>19</v>
      </c>
      <c r="AD18" s="18">
        <f t="shared" si="8"/>
        <v>0</v>
      </c>
      <c r="AE18" s="17">
        <v>1</v>
      </c>
      <c r="AF18" s="17" t="s">
        <v>20</v>
      </c>
      <c r="AG18" s="18">
        <f t="shared" si="9"/>
        <v>0</v>
      </c>
      <c r="AH18" s="17">
        <v>0</v>
      </c>
      <c r="AI18" s="17" t="s">
        <v>21</v>
      </c>
      <c r="AJ18" s="18">
        <f t="shared" si="10"/>
        <v>0</v>
      </c>
      <c r="AK18" s="18">
        <f t="shared" si="12"/>
        <v>0</v>
      </c>
      <c r="AL18" s="19" t="str">
        <f t="shared" si="11"/>
        <v>GİREMEZ(AKTS)</v>
      </c>
      <c r="AM18" s="18">
        <f t="shared" si="13"/>
        <v>2.5</v>
      </c>
      <c r="AP18" s="20" t="s">
        <v>22</v>
      </c>
    </row>
    <row r="19" spans="1:42" ht="15.75" x14ac:dyDescent="0.25">
      <c r="A19" s="34"/>
      <c r="B19" s="52"/>
      <c r="C19" s="35"/>
      <c r="D19" s="36" t="str">
        <f t="shared" ref="D19:D33" si="14">IF(I19=" "," ",N19)</f>
        <v xml:space="preserve"> </v>
      </c>
      <c r="E19" s="38"/>
      <c r="F19" s="118"/>
      <c r="G19" s="118"/>
      <c r="H19" s="84"/>
      <c r="I19" s="36" t="s">
        <v>13</v>
      </c>
      <c r="J19" s="13" t="str">
        <f t="shared" si="0"/>
        <v xml:space="preserve"> </v>
      </c>
      <c r="K19" s="14"/>
      <c r="L19" s="14" t="s">
        <v>14</v>
      </c>
      <c r="M19" s="15">
        <f t="shared" si="1"/>
        <v>0</v>
      </c>
      <c r="N19" s="16">
        <f t="shared" si="2"/>
        <v>0</v>
      </c>
      <c r="O19" s="16" t="e">
        <f t="shared" si="3"/>
        <v>#DIV/0!</v>
      </c>
      <c r="P19" s="17">
        <v>3.5</v>
      </c>
      <c r="Q19" s="17" t="s">
        <v>15</v>
      </c>
      <c r="R19" s="18">
        <f t="shared" si="4"/>
        <v>0</v>
      </c>
      <c r="S19" s="17">
        <v>3</v>
      </c>
      <c r="T19" s="17" t="s">
        <v>16</v>
      </c>
      <c r="U19" s="18">
        <f t="shared" si="5"/>
        <v>0</v>
      </c>
      <c r="V19" s="17">
        <v>2.5</v>
      </c>
      <c r="W19" s="17" t="s">
        <v>17</v>
      </c>
      <c r="X19" s="18">
        <f t="shared" si="6"/>
        <v>0</v>
      </c>
      <c r="Y19" s="17">
        <v>2</v>
      </c>
      <c r="Z19" s="17" t="s">
        <v>18</v>
      </c>
      <c r="AA19" s="18">
        <f t="shared" si="7"/>
        <v>0</v>
      </c>
      <c r="AB19" s="17">
        <v>1.5</v>
      </c>
      <c r="AC19" s="17" t="s">
        <v>19</v>
      </c>
      <c r="AD19" s="18">
        <f t="shared" si="8"/>
        <v>0</v>
      </c>
      <c r="AE19" s="17">
        <v>1</v>
      </c>
      <c r="AF19" s="17" t="s">
        <v>20</v>
      </c>
      <c r="AG19" s="18">
        <f t="shared" si="9"/>
        <v>0</v>
      </c>
      <c r="AH19" s="17">
        <v>0</v>
      </c>
      <c r="AI19" s="17" t="s">
        <v>21</v>
      </c>
      <c r="AJ19" s="18">
        <f t="shared" si="10"/>
        <v>0</v>
      </c>
      <c r="AK19" s="18">
        <f t="shared" si="12"/>
        <v>0</v>
      </c>
      <c r="AL19" s="19" t="str">
        <f t="shared" si="11"/>
        <v xml:space="preserve"> </v>
      </c>
      <c r="AM19" s="18">
        <f t="shared" si="13"/>
        <v>2.5</v>
      </c>
      <c r="AP19" s="20" t="s">
        <v>22</v>
      </c>
    </row>
    <row r="20" spans="1:42" ht="15.75" x14ac:dyDescent="0.25">
      <c r="A20" s="34"/>
      <c r="B20" s="52"/>
      <c r="C20" s="35"/>
      <c r="D20" s="36" t="str">
        <f t="shared" si="14"/>
        <v xml:space="preserve"> </v>
      </c>
      <c r="E20" s="38"/>
      <c r="F20" s="118"/>
      <c r="G20" s="118"/>
      <c r="H20" s="84"/>
      <c r="I20" s="36" t="s">
        <v>13</v>
      </c>
      <c r="J20" s="13" t="str">
        <f t="shared" si="0"/>
        <v xml:space="preserve"> </v>
      </c>
      <c r="K20" s="14"/>
      <c r="L20" s="14" t="s">
        <v>14</v>
      </c>
      <c r="M20" s="15">
        <f t="shared" si="1"/>
        <v>0</v>
      </c>
      <c r="N20" s="16">
        <f t="shared" si="2"/>
        <v>0</v>
      </c>
      <c r="O20" s="16" t="e">
        <f t="shared" si="3"/>
        <v>#DIV/0!</v>
      </c>
      <c r="P20" s="17">
        <v>3.5</v>
      </c>
      <c r="Q20" s="17" t="s">
        <v>15</v>
      </c>
      <c r="R20" s="18">
        <f t="shared" si="4"/>
        <v>0</v>
      </c>
      <c r="S20" s="17">
        <v>3</v>
      </c>
      <c r="T20" s="17" t="s">
        <v>16</v>
      </c>
      <c r="U20" s="18">
        <f t="shared" si="5"/>
        <v>0</v>
      </c>
      <c r="V20" s="17">
        <v>2.5</v>
      </c>
      <c r="W20" s="17" t="s">
        <v>17</v>
      </c>
      <c r="X20" s="18">
        <f t="shared" si="6"/>
        <v>0</v>
      </c>
      <c r="Y20" s="17">
        <v>2</v>
      </c>
      <c r="Z20" s="17" t="s">
        <v>18</v>
      </c>
      <c r="AA20" s="18">
        <f t="shared" si="7"/>
        <v>0</v>
      </c>
      <c r="AB20" s="17">
        <v>1.5</v>
      </c>
      <c r="AC20" s="17" t="s">
        <v>19</v>
      </c>
      <c r="AD20" s="18">
        <f t="shared" si="8"/>
        <v>0</v>
      </c>
      <c r="AE20" s="17">
        <v>1</v>
      </c>
      <c r="AF20" s="17" t="s">
        <v>20</v>
      </c>
      <c r="AG20" s="18">
        <f t="shared" si="9"/>
        <v>0</v>
      </c>
      <c r="AH20" s="17">
        <v>0</v>
      </c>
      <c r="AI20" s="17" t="s">
        <v>21</v>
      </c>
      <c r="AJ20" s="18">
        <f t="shared" si="10"/>
        <v>0</v>
      </c>
      <c r="AK20" s="18">
        <f t="shared" si="12"/>
        <v>0</v>
      </c>
      <c r="AL20" s="19" t="str">
        <f t="shared" si="11"/>
        <v xml:space="preserve"> </v>
      </c>
      <c r="AM20" s="18">
        <f t="shared" si="13"/>
        <v>2.5</v>
      </c>
      <c r="AP20" s="20" t="s">
        <v>22</v>
      </c>
    </row>
    <row r="21" spans="1:42" ht="15.75" x14ac:dyDescent="0.25">
      <c r="A21" s="34"/>
      <c r="B21" s="52"/>
      <c r="C21" s="35"/>
      <c r="D21" s="36" t="str">
        <f t="shared" si="14"/>
        <v xml:space="preserve"> </v>
      </c>
      <c r="E21" s="38"/>
      <c r="F21" s="118"/>
      <c r="G21" s="118"/>
      <c r="H21" s="84"/>
      <c r="I21" s="36" t="s">
        <v>13</v>
      </c>
      <c r="J21" s="13" t="str">
        <f t="shared" si="0"/>
        <v xml:space="preserve"> </v>
      </c>
      <c r="K21" s="14"/>
      <c r="L21" s="14" t="s">
        <v>14</v>
      </c>
      <c r="M21" s="15">
        <f t="shared" si="1"/>
        <v>0</v>
      </c>
      <c r="N21" s="16">
        <f t="shared" si="2"/>
        <v>0</v>
      </c>
      <c r="O21" s="16" t="e">
        <f t="shared" si="3"/>
        <v>#DIV/0!</v>
      </c>
      <c r="P21" s="17">
        <v>3.5</v>
      </c>
      <c r="Q21" s="17" t="s">
        <v>15</v>
      </c>
      <c r="R21" s="18">
        <f t="shared" si="4"/>
        <v>0</v>
      </c>
      <c r="S21" s="17">
        <v>3</v>
      </c>
      <c r="T21" s="17" t="s">
        <v>16</v>
      </c>
      <c r="U21" s="18">
        <f t="shared" si="5"/>
        <v>0</v>
      </c>
      <c r="V21" s="17">
        <v>2.5</v>
      </c>
      <c r="W21" s="17" t="s">
        <v>17</v>
      </c>
      <c r="X21" s="18">
        <f t="shared" si="6"/>
        <v>0</v>
      </c>
      <c r="Y21" s="17">
        <v>2</v>
      </c>
      <c r="Z21" s="17" t="s">
        <v>18</v>
      </c>
      <c r="AA21" s="18">
        <f t="shared" si="7"/>
        <v>0</v>
      </c>
      <c r="AB21" s="17">
        <v>1.5</v>
      </c>
      <c r="AC21" s="17" t="s">
        <v>19</v>
      </c>
      <c r="AD21" s="18">
        <f t="shared" si="8"/>
        <v>0</v>
      </c>
      <c r="AE21" s="17">
        <v>1</v>
      </c>
      <c r="AF21" s="17" t="s">
        <v>20</v>
      </c>
      <c r="AG21" s="18">
        <f t="shared" si="9"/>
        <v>0</v>
      </c>
      <c r="AH21" s="17">
        <v>0</v>
      </c>
      <c r="AI21" s="17" t="s">
        <v>21</v>
      </c>
      <c r="AJ21" s="18">
        <f t="shared" si="10"/>
        <v>0</v>
      </c>
      <c r="AK21" s="18">
        <f t="shared" si="12"/>
        <v>0</v>
      </c>
      <c r="AL21" s="19" t="str">
        <f t="shared" si="11"/>
        <v xml:space="preserve"> </v>
      </c>
      <c r="AM21" s="18">
        <f t="shared" si="13"/>
        <v>2.5</v>
      </c>
      <c r="AP21" s="20" t="s">
        <v>22</v>
      </c>
    </row>
    <row r="22" spans="1:42" ht="15.75" x14ac:dyDescent="0.25">
      <c r="A22" s="42"/>
      <c r="B22" s="53"/>
      <c r="C22" s="43">
        <v>70</v>
      </c>
      <c r="D22" s="44" t="str">
        <f t="shared" si="14"/>
        <v xml:space="preserve"> </v>
      </c>
      <c r="E22" s="45">
        <v>160</v>
      </c>
      <c r="F22" s="145"/>
      <c r="G22" s="145"/>
      <c r="H22" s="86"/>
      <c r="I22" s="44" t="s">
        <v>13</v>
      </c>
      <c r="J22" s="46">
        <f t="shared" si="0"/>
        <v>2.2857142857142856</v>
      </c>
      <c r="K22" s="14"/>
      <c r="L22" s="14" t="s">
        <v>14</v>
      </c>
      <c r="M22" s="15">
        <f t="shared" si="1"/>
        <v>0</v>
      </c>
      <c r="N22" s="16">
        <f t="shared" si="2"/>
        <v>70</v>
      </c>
      <c r="O22" s="16">
        <f t="shared" si="3"/>
        <v>2.2857142857142856</v>
      </c>
      <c r="P22" s="17">
        <v>3.5</v>
      </c>
      <c r="Q22" s="17" t="s">
        <v>15</v>
      </c>
      <c r="R22" s="18">
        <f t="shared" si="4"/>
        <v>0</v>
      </c>
      <c r="S22" s="17">
        <v>3</v>
      </c>
      <c r="T22" s="17" t="s">
        <v>16</v>
      </c>
      <c r="U22" s="18">
        <f t="shared" si="5"/>
        <v>0</v>
      </c>
      <c r="V22" s="17">
        <v>2.5</v>
      </c>
      <c r="W22" s="17" t="s">
        <v>17</v>
      </c>
      <c r="X22" s="18">
        <f t="shared" si="6"/>
        <v>0</v>
      </c>
      <c r="Y22" s="17">
        <v>2</v>
      </c>
      <c r="Z22" s="17" t="s">
        <v>18</v>
      </c>
      <c r="AA22" s="18">
        <f t="shared" si="7"/>
        <v>0</v>
      </c>
      <c r="AB22" s="17">
        <v>1.5</v>
      </c>
      <c r="AC22" s="17" t="s">
        <v>19</v>
      </c>
      <c r="AD22" s="18">
        <f t="shared" si="8"/>
        <v>0</v>
      </c>
      <c r="AE22" s="17">
        <v>1</v>
      </c>
      <c r="AF22" s="17" t="s">
        <v>20</v>
      </c>
      <c r="AG22" s="18">
        <f t="shared" si="9"/>
        <v>0</v>
      </c>
      <c r="AH22" s="17">
        <v>0</v>
      </c>
      <c r="AI22" s="17" t="s">
        <v>21</v>
      </c>
      <c r="AJ22" s="18">
        <f t="shared" si="10"/>
        <v>0</v>
      </c>
      <c r="AK22" s="18">
        <f t="shared" si="12"/>
        <v>0</v>
      </c>
      <c r="AL22" s="19" t="str">
        <f t="shared" si="11"/>
        <v xml:space="preserve"> </v>
      </c>
      <c r="AM22" s="18">
        <f t="shared" si="13"/>
        <v>2.5</v>
      </c>
      <c r="AP22" s="20" t="s">
        <v>22</v>
      </c>
    </row>
    <row r="23" spans="1:42" ht="15.75" x14ac:dyDescent="0.25">
      <c r="A23" s="34"/>
      <c r="B23" s="52"/>
      <c r="C23" s="35"/>
      <c r="D23" s="36" t="str">
        <f t="shared" si="14"/>
        <v xml:space="preserve"> </v>
      </c>
      <c r="E23" s="38"/>
      <c r="F23" s="118"/>
      <c r="G23" s="118"/>
      <c r="H23" s="84"/>
      <c r="I23" s="36" t="s">
        <v>13</v>
      </c>
      <c r="J23" s="13" t="str">
        <f t="shared" si="0"/>
        <v xml:space="preserve"> </v>
      </c>
      <c r="K23" s="14"/>
      <c r="L23" s="14" t="s">
        <v>14</v>
      </c>
      <c r="M23" s="15">
        <f t="shared" si="1"/>
        <v>0</v>
      </c>
      <c r="N23" s="16">
        <f t="shared" si="2"/>
        <v>0</v>
      </c>
      <c r="O23" s="16" t="e">
        <f t="shared" si="3"/>
        <v>#DIV/0!</v>
      </c>
      <c r="P23" s="17">
        <v>3.5</v>
      </c>
      <c r="Q23" s="17" t="s">
        <v>15</v>
      </c>
      <c r="R23" s="18">
        <f t="shared" si="4"/>
        <v>0</v>
      </c>
      <c r="S23" s="17">
        <v>3</v>
      </c>
      <c r="T23" s="17" t="s">
        <v>16</v>
      </c>
      <c r="U23" s="18">
        <f t="shared" si="5"/>
        <v>0</v>
      </c>
      <c r="V23" s="17">
        <v>2.5</v>
      </c>
      <c r="W23" s="17" t="s">
        <v>17</v>
      </c>
      <c r="X23" s="18">
        <f t="shared" si="6"/>
        <v>0</v>
      </c>
      <c r="Y23" s="17">
        <v>2</v>
      </c>
      <c r="Z23" s="17" t="s">
        <v>18</v>
      </c>
      <c r="AA23" s="18">
        <f t="shared" si="7"/>
        <v>0</v>
      </c>
      <c r="AB23" s="17">
        <v>1.5</v>
      </c>
      <c r="AC23" s="17" t="s">
        <v>19</v>
      </c>
      <c r="AD23" s="18">
        <f t="shared" si="8"/>
        <v>0</v>
      </c>
      <c r="AE23" s="17">
        <v>1</v>
      </c>
      <c r="AF23" s="17" t="s">
        <v>20</v>
      </c>
      <c r="AG23" s="18">
        <f t="shared" si="9"/>
        <v>0</v>
      </c>
      <c r="AH23" s="17">
        <v>0</v>
      </c>
      <c r="AI23" s="17" t="s">
        <v>21</v>
      </c>
      <c r="AJ23" s="18">
        <f t="shared" si="10"/>
        <v>0</v>
      </c>
      <c r="AK23" s="18">
        <f t="shared" si="12"/>
        <v>0</v>
      </c>
      <c r="AL23" s="19" t="str">
        <f t="shared" si="11"/>
        <v xml:space="preserve"> </v>
      </c>
      <c r="AM23" s="18">
        <f t="shared" si="13"/>
        <v>2.5</v>
      </c>
      <c r="AP23" s="20" t="s">
        <v>22</v>
      </c>
    </row>
    <row r="24" spans="1:42" ht="15.75" x14ac:dyDescent="0.25">
      <c r="A24" s="34" t="s">
        <v>13</v>
      </c>
      <c r="B24" s="52" t="s">
        <v>13</v>
      </c>
      <c r="C24" s="35"/>
      <c r="D24" s="36" t="str">
        <f t="shared" si="14"/>
        <v xml:space="preserve"> </v>
      </c>
      <c r="E24" s="38"/>
      <c r="F24" s="118"/>
      <c r="G24" s="118"/>
      <c r="H24" s="84"/>
      <c r="I24" s="36" t="s">
        <v>13</v>
      </c>
      <c r="J24" s="13" t="str">
        <f t="shared" si="0"/>
        <v xml:space="preserve"> </v>
      </c>
      <c r="K24" s="14"/>
      <c r="L24" s="14" t="s">
        <v>14</v>
      </c>
      <c r="M24" s="15">
        <f t="shared" si="1"/>
        <v>0</v>
      </c>
      <c r="N24" s="16">
        <f t="shared" si="2"/>
        <v>0</v>
      </c>
      <c r="O24" s="16" t="e">
        <f t="shared" si="3"/>
        <v>#DIV/0!</v>
      </c>
      <c r="P24" s="17">
        <v>3.5</v>
      </c>
      <c r="Q24" s="17" t="s">
        <v>15</v>
      </c>
      <c r="R24" s="18">
        <f t="shared" si="4"/>
        <v>0</v>
      </c>
      <c r="S24" s="17">
        <v>3</v>
      </c>
      <c r="T24" s="17" t="s">
        <v>16</v>
      </c>
      <c r="U24" s="18">
        <f t="shared" si="5"/>
        <v>0</v>
      </c>
      <c r="V24" s="17">
        <v>2.5</v>
      </c>
      <c r="W24" s="17" t="s">
        <v>17</v>
      </c>
      <c r="X24" s="18">
        <f t="shared" si="6"/>
        <v>0</v>
      </c>
      <c r="Y24" s="17">
        <v>2</v>
      </c>
      <c r="Z24" s="17" t="s">
        <v>18</v>
      </c>
      <c r="AA24" s="18">
        <f t="shared" si="7"/>
        <v>0</v>
      </c>
      <c r="AB24" s="17">
        <v>1.5</v>
      </c>
      <c r="AC24" s="17" t="s">
        <v>19</v>
      </c>
      <c r="AD24" s="18">
        <f t="shared" si="8"/>
        <v>0</v>
      </c>
      <c r="AE24" s="17">
        <v>1</v>
      </c>
      <c r="AF24" s="17" t="s">
        <v>20</v>
      </c>
      <c r="AG24" s="18">
        <f t="shared" si="9"/>
        <v>0</v>
      </c>
      <c r="AH24" s="17">
        <v>0</v>
      </c>
      <c r="AI24" s="17" t="s">
        <v>21</v>
      </c>
      <c r="AJ24" s="18">
        <f t="shared" si="10"/>
        <v>0</v>
      </c>
      <c r="AK24" s="18">
        <f t="shared" si="12"/>
        <v>0</v>
      </c>
      <c r="AL24" s="19" t="str">
        <f t="shared" si="11"/>
        <v xml:space="preserve"> </v>
      </c>
      <c r="AM24" s="18">
        <f t="shared" si="13"/>
        <v>2.5</v>
      </c>
      <c r="AP24" s="20" t="s">
        <v>22</v>
      </c>
    </row>
    <row r="25" spans="1:42" ht="15.75" x14ac:dyDescent="0.25">
      <c r="A25" s="34" t="s">
        <v>13</v>
      </c>
      <c r="B25" s="52" t="s">
        <v>13</v>
      </c>
      <c r="C25" s="35"/>
      <c r="D25" s="36" t="str">
        <f t="shared" si="14"/>
        <v xml:space="preserve"> </v>
      </c>
      <c r="E25" s="38"/>
      <c r="F25" s="118"/>
      <c r="G25" s="118"/>
      <c r="H25" s="84"/>
      <c r="I25" s="36" t="s">
        <v>13</v>
      </c>
      <c r="J25" s="13" t="str">
        <f t="shared" si="0"/>
        <v xml:space="preserve"> </v>
      </c>
      <c r="K25" s="14"/>
      <c r="L25" s="14" t="s">
        <v>14</v>
      </c>
      <c r="M25" s="15">
        <f t="shared" si="1"/>
        <v>0</v>
      </c>
      <c r="N25" s="16">
        <v>15</v>
      </c>
      <c r="O25" s="16">
        <f t="shared" si="3"/>
        <v>0</v>
      </c>
      <c r="P25" s="17">
        <v>3.5</v>
      </c>
      <c r="Q25" s="17" t="s">
        <v>15</v>
      </c>
      <c r="R25" s="18">
        <f t="shared" si="4"/>
        <v>0</v>
      </c>
      <c r="S25" s="17">
        <v>3</v>
      </c>
      <c r="T25" s="17" t="s">
        <v>16</v>
      </c>
      <c r="U25" s="18">
        <f t="shared" si="5"/>
        <v>0</v>
      </c>
      <c r="V25" s="17">
        <v>2.5</v>
      </c>
      <c r="W25" s="17" t="s">
        <v>17</v>
      </c>
      <c r="X25" s="18">
        <f t="shared" si="6"/>
        <v>0</v>
      </c>
      <c r="Y25" s="17">
        <v>2</v>
      </c>
      <c r="Z25" s="17" t="s">
        <v>18</v>
      </c>
      <c r="AA25" s="18">
        <f t="shared" si="7"/>
        <v>0</v>
      </c>
      <c r="AB25" s="17">
        <v>1.5</v>
      </c>
      <c r="AC25" s="17" t="s">
        <v>19</v>
      </c>
      <c r="AD25" s="18">
        <f t="shared" si="8"/>
        <v>0</v>
      </c>
      <c r="AE25" s="17">
        <v>1</v>
      </c>
      <c r="AF25" s="17" t="s">
        <v>20</v>
      </c>
      <c r="AG25" s="18">
        <f t="shared" si="9"/>
        <v>0</v>
      </c>
      <c r="AH25" s="17">
        <v>0</v>
      </c>
      <c r="AI25" s="17" t="s">
        <v>21</v>
      </c>
      <c r="AJ25" s="18">
        <f t="shared" si="10"/>
        <v>0</v>
      </c>
      <c r="AK25" s="18">
        <f t="shared" si="12"/>
        <v>0</v>
      </c>
      <c r="AL25" s="19" t="str">
        <f t="shared" si="11"/>
        <v xml:space="preserve"> </v>
      </c>
      <c r="AM25" s="18">
        <f t="shared" si="13"/>
        <v>2.5</v>
      </c>
      <c r="AP25" s="20" t="s">
        <v>22</v>
      </c>
    </row>
    <row r="26" spans="1:42" ht="15.75" x14ac:dyDescent="0.25">
      <c r="A26" s="34" t="s">
        <v>13</v>
      </c>
      <c r="B26" s="52" t="s">
        <v>13</v>
      </c>
      <c r="C26" s="35"/>
      <c r="D26" s="36" t="str">
        <f t="shared" si="14"/>
        <v xml:space="preserve"> </v>
      </c>
      <c r="E26" s="38"/>
      <c r="F26" s="120"/>
      <c r="G26" s="120"/>
      <c r="H26" s="83"/>
      <c r="I26" s="36" t="s">
        <v>13</v>
      </c>
      <c r="J26" s="13" t="str">
        <f t="shared" si="0"/>
        <v xml:space="preserve"> </v>
      </c>
      <c r="K26" s="14"/>
      <c r="L26" s="14" t="s">
        <v>14</v>
      </c>
      <c r="M26" s="15">
        <f t="shared" si="1"/>
        <v>0</v>
      </c>
      <c r="N26" s="16">
        <f t="shared" ref="N26:N33" si="15">IF(I26=" ",C26,(C26+15))</f>
        <v>0</v>
      </c>
      <c r="O26" s="16" t="e">
        <f t="shared" si="3"/>
        <v>#DIV/0!</v>
      </c>
      <c r="P26" s="17">
        <v>3.5</v>
      </c>
      <c r="Q26" s="17" t="s">
        <v>15</v>
      </c>
      <c r="R26" s="18">
        <f t="shared" si="4"/>
        <v>0</v>
      </c>
      <c r="S26" s="17">
        <v>3</v>
      </c>
      <c r="T26" s="17" t="s">
        <v>16</v>
      </c>
      <c r="U26" s="18">
        <f t="shared" si="5"/>
        <v>0</v>
      </c>
      <c r="V26" s="17">
        <v>2.5</v>
      </c>
      <c r="W26" s="17" t="s">
        <v>17</v>
      </c>
      <c r="X26" s="18">
        <f t="shared" si="6"/>
        <v>0</v>
      </c>
      <c r="Y26" s="17">
        <v>2</v>
      </c>
      <c r="Z26" s="17" t="s">
        <v>18</v>
      </c>
      <c r="AA26" s="18">
        <f t="shared" si="7"/>
        <v>0</v>
      </c>
      <c r="AB26" s="17">
        <v>1.5</v>
      </c>
      <c r="AC26" s="17" t="s">
        <v>19</v>
      </c>
      <c r="AD26" s="18">
        <f t="shared" si="8"/>
        <v>0</v>
      </c>
      <c r="AE26" s="17">
        <v>1</v>
      </c>
      <c r="AF26" s="17" t="s">
        <v>20</v>
      </c>
      <c r="AG26" s="18">
        <f t="shared" si="9"/>
        <v>0</v>
      </c>
      <c r="AH26" s="17">
        <v>0</v>
      </c>
      <c r="AI26" s="17" t="s">
        <v>21</v>
      </c>
      <c r="AJ26" s="18">
        <f t="shared" si="10"/>
        <v>0</v>
      </c>
      <c r="AK26" s="18">
        <f t="shared" si="12"/>
        <v>0</v>
      </c>
      <c r="AL26" s="19" t="str">
        <f t="shared" si="11"/>
        <v xml:space="preserve"> </v>
      </c>
      <c r="AM26" s="18">
        <f t="shared" si="13"/>
        <v>2.5</v>
      </c>
      <c r="AP26" s="20" t="s">
        <v>22</v>
      </c>
    </row>
    <row r="27" spans="1:42" ht="15.75" x14ac:dyDescent="0.25">
      <c r="A27" s="8" t="s">
        <v>13</v>
      </c>
      <c r="B27" s="41" t="s">
        <v>13</v>
      </c>
      <c r="C27" s="10"/>
      <c r="D27" s="11" t="str">
        <f t="shared" si="14"/>
        <v xml:space="preserve"> </v>
      </c>
      <c r="E27" s="31"/>
      <c r="F27" s="120"/>
      <c r="G27" s="120"/>
      <c r="H27" s="83"/>
      <c r="I27" s="36" t="s">
        <v>13</v>
      </c>
      <c r="J27" s="13" t="str">
        <f t="shared" si="0"/>
        <v xml:space="preserve"> </v>
      </c>
      <c r="K27" s="14"/>
      <c r="L27" s="14" t="s">
        <v>14</v>
      </c>
      <c r="M27" s="15">
        <f t="shared" si="1"/>
        <v>0</v>
      </c>
      <c r="N27" s="16">
        <f t="shared" si="15"/>
        <v>0</v>
      </c>
      <c r="O27" s="16" t="e">
        <f t="shared" si="3"/>
        <v>#DIV/0!</v>
      </c>
      <c r="P27" s="17">
        <v>3.5</v>
      </c>
      <c r="Q27" s="17" t="s">
        <v>15</v>
      </c>
      <c r="R27" s="18">
        <f t="shared" si="4"/>
        <v>0</v>
      </c>
      <c r="S27" s="17">
        <v>3</v>
      </c>
      <c r="T27" s="17" t="s">
        <v>16</v>
      </c>
      <c r="U27" s="18">
        <f t="shared" si="5"/>
        <v>0</v>
      </c>
      <c r="V27" s="17">
        <v>2.5</v>
      </c>
      <c r="W27" s="17" t="s">
        <v>17</v>
      </c>
      <c r="X27" s="18">
        <f t="shared" si="6"/>
        <v>0</v>
      </c>
      <c r="Y27" s="17">
        <v>2</v>
      </c>
      <c r="Z27" s="17" t="s">
        <v>18</v>
      </c>
      <c r="AA27" s="18">
        <f t="shared" si="7"/>
        <v>0</v>
      </c>
      <c r="AB27" s="17">
        <v>1.5</v>
      </c>
      <c r="AC27" s="17" t="s">
        <v>19</v>
      </c>
      <c r="AD27" s="18">
        <f t="shared" si="8"/>
        <v>0</v>
      </c>
      <c r="AE27" s="17">
        <v>1</v>
      </c>
      <c r="AF27" s="17" t="s">
        <v>20</v>
      </c>
      <c r="AG27" s="18">
        <f t="shared" si="9"/>
        <v>0</v>
      </c>
      <c r="AH27" s="17">
        <v>0</v>
      </c>
      <c r="AI27" s="17" t="s">
        <v>21</v>
      </c>
      <c r="AJ27" s="18">
        <f t="shared" si="10"/>
        <v>0</v>
      </c>
      <c r="AK27" s="18">
        <f t="shared" si="12"/>
        <v>0</v>
      </c>
      <c r="AL27" s="19" t="str">
        <f t="shared" si="11"/>
        <v xml:space="preserve"> </v>
      </c>
      <c r="AM27" s="18">
        <f t="shared" si="13"/>
        <v>2.5</v>
      </c>
      <c r="AP27" s="20" t="s">
        <v>22</v>
      </c>
    </row>
    <row r="28" spans="1:42" ht="15.75" x14ac:dyDescent="0.25">
      <c r="A28" s="8" t="s">
        <v>13</v>
      </c>
      <c r="B28" s="41" t="s">
        <v>13</v>
      </c>
      <c r="C28" s="10"/>
      <c r="D28" s="11" t="str">
        <f t="shared" si="14"/>
        <v xml:space="preserve"> </v>
      </c>
      <c r="E28" s="31"/>
      <c r="F28" s="120"/>
      <c r="G28" s="120"/>
      <c r="H28" s="83"/>
      <c r="I28" s="11" t="s">
        <v>13</v>
      </c>
      <c r="J28" s="13" t="str">
        <f t="shared" si="0"/>
        <v xml:space="preserve"> </v>
      </c>
      <c r="K28" s="14"/>
      <c r="L28" s="14" t="s">
        <v>14</v>
      </c>
      <c r="M28" s="15">
        <f t="shared" si="1"/>
        <v>0</v>
      </c>
      <c r="N28" s="16">
        <f t="shared" si="15"/>
        <v>0</v>
      </c>
      <c r="O28" s="16" t="e">
        <f t="shared" si="3"/>
        <v>#DIV/0!</v>
      </c>
      <c r="P28" s="17">
        <v>3.5</v>
      </c>
      <c r="Q28" s="17" t="s">
        <v>15</v>
      </c>
      <c r="R28" s="18">
        <f t="shared" si="4"/>
        <v>0</v>
      </c>
      <c r="S28" s="17">
        <v>3</v>
      </c>
      <c r="T28" s="17" t="s">
        <v>16</v>
      </c>
      <c r="U28" s="18">
        <f t="shared" si="5"/>
        <v>0</v>
      </c>
      <c r="V28" s="17">
        <v>2.5</v>
      </c>
      <c r="W28" s="17" t="s">
        <v>17</v>
      </c>
      <c r="X28" s="18">
        <f t="shared" si="6"/>
        <v>0</v>
      </c>
      <c r="Y28" s="17">
        <v>2</v>
      </c>
      <c r="Z28" s="17" t="s">
        <v>18</v>
      </c>
      <c r="AA28" s="18">
        <f t="shared" si="7"/>
        <v>0</v>
      </c>
      <c r="AB28" s="17">
        <v>1.5</v>
      </c>
      <c r="AC28" s="17" t="s">
        <v>19</v>
      </c>
      <c r="AD28" s="18">
        <f t="shared" si="8"/>
        <v>0</v>
      </c>
      <c r="AE28" s="17">
        <v>1</v>
      </c>
      <c r="AF28" s="17" t="s">
        <v>20</v>
      </c>
      <c r="AG28" s="18">
        <f t="shared" si="9"/>
        <v>0</v>
      </c>
      <c r="AH28" s="17">
        <v>0</v>
      </c>
      <c r="AI28" s="17" t="s">
        <v>21</v>
      </c>
      <c r="AJ28" s="18">
        <f t="shared" si="10"/>
        <v>0</v>
      </c>
      <c r="AK28" s="18">
        <f t="shared" si="12"/>
        <v>0</v>
      </c>
      <c r="AL28" s="19" t="str">
        <f t="shared" si="11"/>
        <v xml:space="preserve"> </v>
      </c>
      <c r="AM28" s="18">
        <f t="shared" si="13"/>
        <v>2.5</v>
      </c>
      <c r="AP28" s="20" t="s">
        <v>22</v>
      </c>
    </row>
    <row r="29" spans="1:42" ht="15.75" x14ac:dyDescent="0.25">
      <c r="A29" s="8" t="s">
        <v>13</v>
      </c>
      <c r="B29" s="41" t="s">
        <v>13</v>
      </c>
      <c r="C29" s="10"/>
      <c r="D29" s="11" t="str">
        <f t="shared" si="14"/>
        <v xml:space="preserve"> </v>
      </c>
      <c r="E29" s="31"/>
      <c r="F29" s="120"/>
      <c r="G29" s="120"/>
      <c r="H29" s="83"/>
      <c r="I29" s="11" t="s">
        <v>13</v>
      </c>
      <c r="J29" s="13" t="str">
        <f t="shared" si="0"/>
        <v xml:space="preserve"> </v>
      </c>
      <c r="K29" s="14"/>
      <c r="L29" s="14" t="s">
        <v>14</v>
      </c>
      <c r="M29" s="15">
        <f t="shared" si="1"/>
        <v>0</v>
      </c>
      <c r="N29" s="16">
        <f t="shared" si="15"/>
        <v>0</v>
      </c>
      <c r="O29" s="16" t="e">
        <f t="shared" si="3"/>
        <v>#DIV/0!</v>
      </c>
      <c r="P29" s="17">
        <v>3.5</v>
      </c>
      <c r="Q29" s="17" t="s">
        <v>15</v>
      </c>
      <c r="R29" s="18">
        <f t="shared" si="4"/>
        <v>0</v>
      </c>
      <c r="S29" s="17">
        <v>3</v>
      </c>
      <c r="T29" s="17" t="s">
        <v>16</v>
      </c>
      <c r="U29" s="18">
        <f t="shared" si="5"/>
        <v>0</v>
      </c>
      <c r="V29" s="17">
        <v>2.5</v>
      </c>
      <c r="W29" s="17" t="s">
        <v>17</v>
      </c>
      <c r="X29" s="18">
        <f t="shared" si="6"/>
        <v>0</v>
      </c>
      <c r="Y29" s="17">
        <v>2</v>
      </c>
      <c r="Z29" s="17" t="s">
        <v>18</v>
      </c>
      <c r="AA29" s="18">
        <f t="shared" si="7"/>
        <v>0</v>
      </c>
      <c r="AB29" s="17">
        <v>1.5</v>
      </c>
      <c r="AC29" s="17" t="s">
        <v>19</v>
      </c>
      <c r="AD29" s="18">
        <f t="shared" si="8"/>
        <v>0</v>
      </c>
      <c r="AE29" s="17">
        <v>1</v>
      </c>
      <c r="AF29" s="17" t="s">
        <v>20</v>
      </c>
      <c r="AG29" s="18">
        <f t="shared" si="9"/>
        <v>0</v>
      </c>
      <c r="AH29" s="17">
        <v>0</v>
      </c>
      <c r="AI29" s="17" t="s">
        <v>21</v>
      </c>
      <c r="AJ29" s="18">
        <f t="shared" si="10"/>
        <v>0</v>
      </c>
      <c r="AK29" s="18">
        <f t="shared" si="12"/>
        <v>0</v>
      </c>
      <c r="AL29" s="19" t="str">
        <f t="shared" si="11"/>
        <v xml:space="preserve"> </v>
      </c>
      <c r="AM29" s="18">
        <f t="shared" si="13"/>
        <v>2.5</v>
      </c>
      <c r="AP29" s="20" t="s">
        <v>22</v>
      </c>
    </row>
    <row r="30" spans="1:42" ht="15.75" x14ac:dyDescent="0.25">
      <c r="A30" s="8" t="s">
        <v>13</v>
      </c>
      <c r="B30" s="9" t="s">
        <v>13</v>
      </c>
      <c r="C30" s="10"/>
      <c r="D30" s="11" t="str">
        <f t="shared" si="14"/>
        <v xml:space="preserve"> </v>
      </c>
      <c r="E30" s="31"/>
      <c r="F30" s="120"/>
      <c r="G30" s="120"/>
      <c r="H30" s="83"/>
      <c r="I30" s="11" t="s">
        <v>13</v>
      </c>
      <c r="J30" s="13" t="str">
        <f t="shared" si="0"/>
        <v xml:space="preserve"> </v>
      </c>
      <c r="K30" s="14"/>
      <c r="L30" s="14" t="s">
        <v>14</v>
      </c>
      <c r="M30" s="15">
        <f t="shared" si="1"/>
        <v>0</v>
      </c>
      <c r="N30" s="16">
        <f t="shared" si="15"/>
        <v>0</v>
      </c>
      <c r="O30" s="16" t="e">
        <f t="shared" si="3"/>
        <v>#DIV/0!</v>
      </c>
      <c r="P30" s="17">
        <v>3.5</v>
      </c>
      <c r="Q30" s="17" t="s">
        <v>15</v>
      </c>
      <c r="R30" s="18">
        <f t="shared" si="4"/>
        <v>0</v>
      </c>
      <c r="S30" s="17">
        <v>3</v>
      </c>
      <c r="T30" s="17" t="s">
        <v>16</v>
      </c>
      <c r="U30" s="18">
        <f t="shared" si="5"/>
        <v>0</v>
      </c>
      <c r="V30" s="17">
        <v>2.5</v>
      </c>
      <c r="W30" s="17" t="s">
        <v>17</v>
      </c>
      <c r="X30" s="18">
        <f t="shared" si="6"/>
        <v>0</v>
      </c>
      <c r="Y30" s="17">
        <v>2</v>
      </c>
      <c r="Z30" s="17" t="s">
        <v>18</v>
      </c>
      <c r="AA30" s="18">
        <f t="shared" si="7"/>
        <v>0</v>
      </c>
      <c r="AB30" s="17">
        <v>1.5</v>
      </c>
      <c r="AC30" s="17" t="s">
        <v>19</v>
      </c>
      <c r="AD30" s="18">
        <f t="shared" si="8"/>
        <v>0</v>
      </c>
      <c r="AE30" s="17">
        <v>1</v>
      </c>
      <c r="AF30" s="17" t="s">
        <v>20</v>
      </c>
      <c r="AG30" s="18">
        <f t="shared" si="9"/>
        <v>0</v>
      </c>
      <c r="AH30" s="17">
        <v>0</v>
      </c>
      <c r="AI30" s="17" t="s">
        <v>21</v>
      </c>
      <c r="AJ30" s="18">
        <f t="shared" si="10"/>
        <v>0</v>
      </c>
      <c r="AK30" s="18">
        <f t="shared" si="12"/>
        <v>0</v>
      </c>
      <c r="AL30" s="19" t="str">
        <f t="shared" si="11"/>
        <v xml:space="preserve"> </v>
      </c>
      <c r="AM30" s="18">
        <f t="shared" si="13"/>
        <v>2.5</v>
      </c>
      <c r="AP30" s="20" t="s">
        <v>22</v>
      </c>
    </row>
    <row r="31" spans="1:42" ht="15.75" x14ac:dyDescent="0.25">
      <c r="A31" s="8" t="s">
        <v>13</v>
      </c>
      <c r="B31" s="9" t="s">
        <v>13</v>
      </c>
      <c r="C31" s="10"/>
      <c r="D31" s="11" t="str">
        <f t="shared" si="14"/>
        <v xml:space="preserve"> </v>
      </c>
      <c r="E31" s="31"/>
      <c r="F31" s="120"/>
      <c r="G31" s="120"/>
      <c r="H31" s="83"/>
      <c r="I31" s="11" t="s">
        <v>13</v>
      </c>
      <c r="J31" s="13" t="str">
        <f t="shared" si="0"/>
        <v xml:space="preserve"> </v>
      </c>
      <c r="K31" s="14"/>
      <c r="L31" s="14" t="s">
        <v>14</v>
      </c>
      <c r="M31" s="15">
        <f t="shared" si="1"/>
        <v>0</v>
      </c>
      <c r="N31" s="16">
        <f t="shared" si="15"/>
        <v>0</v>
      </c>
      <c r="O31" s="16" t="e">
        <f t="shared" si="3"/>
        <v>#DIV/0!</v>
      </c>
      <c r="P31" s="17">
        <v>3.5</v>
      </c>
      <c r="Q31" s="17" t="s">
        <v>15</v>
      </c>
      <c r="R31" s="18">
        <f t="shared" si="4"/>
        <v>0</v>
      </c>
      <c r="S31" s="17">
        <v>3</v>
      </c>
      <c r="T31" s="17" t="s">
        <v>16</v>
      </c>
      <c r="U31" s="18">
        <f t="shared" si="5"/>
        <v>0</v>
      </c>
      <c r="V31" s="17">
        <v>2.5</v>
      </c>
      <c r="W31" s="17" t="s">
        <v>17</v>
      </c>
      <c r="X31" s="18">
        <f t="shared" si="6"/>
        <v>0</v>
      </c>
      <c r="Y31" s="17">
        <v>2</v>
      </c>
      <c r="Z31" s="17" t="s">
        <v>18</v>
      </c>
      <c r="AA31" s="18">
        <f t="shared" si="7"/>
        <v>0</v>
      </c>
      <c r="AB31" s="17">
        <v>1.5</v>
      </c>
      <c r="AC31" s="17" t="s">
        <v>19</v>
      </c>
      <c r="AD31" s="18">
        <f t="shared" si="8"/>
        <v>0</v>
      </c>
      <c r="AE31" s="17">
        <v>1</v>
      </c>
      <c r="AF31" s="17" t="s">
        <v>20</v>
      </c>
      <c r="AG31" s="18">
        <f t="shared" si="9"/>
        <v>0</v>
      </c>
      <c r="AH31" s="17">
        <v>0</v>
      </c>
      <c r="AI31" s="17" t="s">
        <v>21</v>
      </c>
      <c r="AJ31" s="18">
        <f t="shared" si="10"/>
        <v>0</v>
      </c>
      <c r="AK31" s="18">
        <f t="shared" si="12"/>
        <v>0</v>
      </c>
      <c r="AL31" s="19" t="str">
        <f t="shared" si="11"/>
        <v xml:space="preserve"> </v>
      </c>
      <c r="AM31" s="18">
        <f t="shared" si="13"/>
        <v>2.5</v>
      </c>
      <c r="AP31" s="20" t="s">
        <v>22</v>
      </c>
    </row>
    <row r="32" spans="1:42" ht="15.75" x14ac:dyDescent="0.25">
      <c r="A32" s="8" t="s">
        <v>13</v>
      </c>
      <c r="B32" s="9" t="s">
        <v>13</v>
      </c>
      <c r="C32" s="10"/>
      <c r="D32" s="11" t="str">
        <f t="shared" si="14"/>
        <v xml:space="preserve"> </v>
      </c>
      <c r="E32" s="31"/>
      <c r="F32" s="120"/>
      <c r="G32" s="120"/>
      <c r="H32" s="83"/>
      <c r="I32" s="11" t="s">
        <v>13</v>
      </c>
      <c r="J32" s="13" t="str">
        <f t="shared" si="0"/>
        <v xml:space="preserve"> </v>
      </c>
      <c r="K32" s="14"/>
      <c r="L32" s="14" t="s">
        <v>14</v>
      </c>
      <c r="M32" s="15">
        <f t="shared" si="1"/>
        <v>0</v>
      </c>
      <c r="N32" s="16">
        <f t="shared" si="15"/>
        <v>0</v>
      </c>
      <c r="O32" s="16" t="e">
        <f t="shared" si="3"/>
        <v>#DIV/0!</v>
      </c>
      <c r="P32" s="17">
        <v>3.5</v>
      </c>
      <c r="Q32" s="17" t="s">
        <v>15</v>
      </c>
      <c r="R32" s="18">
        <f t="shared" si="4"/>
        <v>0</v>
      </c>
      <c r="S32" s="17">
        <v>3</v>
      </c>
      <c r="T32" s="17" t="s">
        <v>16</v>
      </c>
      <c r="U32" s="18">
        <f t="shared" si="5"/>
        <v>0</v>
      </c>
      <c r="V32" s="17">
        <v>2.5</v>
      </c>
      <c r="W32" s="17" t="s">
        <v>17</v>
      </c>
      <c r="X32" s="18">
        <f t="shared" si="6"/>
        <v>0</v>
      </c>
      <c r="Y32" s="17">
        <v>2</v>
      </c>
      <c r="Z32" s="17" t="s">
        <v>18</v>
      </c>
      <c r="AA32" s="18">
        <f t="shared" si="7"/>
        <v>0</v>
      </c>
      <c r="AB32" s="17">
        <v>1.5</v>
      </c>
      <c r="AC32" s="17" t="s">
        <v>19</v>
      </c>
      <c r="AD32" s="18">
        <f t="shared" si="8"/>
        <v>0</v>
      </c>
      <c r="AE32" s="17">
        <v>1</v>
      </c>
      <c r="AF32" s="17" t="s">
        <v>20</v>
      </c>
      <c r="AG32" s="18">
        <f t="shared" si="9"/>
        <v>0</v>
      </c>
      <c r="AH32" s="17">
        <v>0</v>
      </c>
      <c r="AI32" s="17" t="s">
        <v>21</v>
      </c>
      <c r="AJ32" s="18">
        <f t="shared" si="10"/>
        <v>0</v>
      </c>
      <c r="AK32" s="18">
        <f t="shared" si="12"/>
        <v>0</v>
      </c>
      <c r="AL32" s="19" t="str">
        <f t="shared" si="11"/>
        <v xml:space="preserve"> </v>
      </c>
      <c r="AM32" s="18">
        <f t="shared" si="13"/>
        <v>2.5</v>
      </c>
      <c r="AP32" s="20" t="s">
        <v>22</v>
      </c>
    </row>
    <row r="33" spans="1:51" ht="16.5" thickBot="1" x14ac:dyDescent="0.3">
      <c r="A33" s="8" t="s">
        <v>13</v>
      </c>
      <c r="B33" s="9" t="s">
        <v>13</v>
      </c>
      <c r="C33" s="10"/>
      <c r="D33" s="11" t="str">
        <f t="shared" si="14"/>
        <v xml:space="preserve"> </v>
      </c>
      <c r="E33" s="32"/>
      <c r="F33" s="121"/>
      <c r="G33" s="122"/>
      <c r="H33" s="82"/>
      <c r="I33" s="33" t="s">
        <v>13</v>
      </c>
      <c r="J33" s="13" t="str">
        <f t="shared" si="0"/>
        <v xml:space="preserve"> </v>
      </c>
      <c r="K33" s="14"/>
      <c r="L33" s="14" t="s">
        <v>14</v>
      </c>
      <c r="M33" s="15">
        <f t="shared" si="1"/>
        <v>0</v>
      </c>
      <c r="N33" s="16">
        <f t="shared" si="15"/>
        <v>0</v>
      </c>
      <c r="O33" s="16" t="e">
        <f t="shared" si="3"/>
        <v>#DIV/0!</v>
      </c>
      <c r="P33" s="17">
        <v>3.5</v>
      </c>
      <c r="Q33" s="17" t="s">
        <v>15</v>
      </c>
      <c r="R33" s="18">
        <f t="shared" si="4"/>
        <v>0</v>
      </c>
      <c r="S33" s="17">
        <v>3</v>
      </c>
      <c r="T33" s="17" t="s">
        <v>16</v>
      </c>
      <c r="U33" s="18">
        <f t="shared" si="5"/>
        <v>0</v>
      </c>
      <c r="V33" s="17">
        <v>2.5</v>
      </c>
      <c r="W33" s="17" t="s">
        <v>17</v>
      </c>
      <c r="X33" s="18">
        <f t="shared" si="6"/>
        <v>0</v>
      </c>
      <c r="Y33" s="17">
        <v>2</v>
      </c>
      <c r="Z33" s="17" t="s">
        <v>18</v>
      </c>
      <c r="AA33" s="18">
        <f t="shared" si="7"/>
        <v>0</v>
      </c>
      <c r="AB33" s="17">
        <v>1.5</v>
      </c>
      <c r="AC33" s="17" t="s">
        <v>19</v>
      </c>
      <c r="AD33" s="18">
        <f t="shared" si="8"/>
        <v>0</v>
      </c>
      <c r="AE33" s="17">
        <v>1</v>
      </c>
      <c r="AF33" s="17" t="s">
        <v>20</v>
      </c>
      <c r="AG33" s="18">
        <f t="shared" si="9"/>
        <v>0</v>
      </c>
      <c r="AH33" s="17">
        <v>0</v>
      </c>
      <c r="AI33" s="17" t="s">
        <v>21</v>
      </c>
      <c r="AJ33" s="18">
        <f t="shared" si="10"/>
        <v>0</v>
      </c>
      <c r="AK33" s="18">
        <f t="shared" si="12"/>
        <v>0</v>
      </c>
      <c r="AL33" s="19" t="str">
        <f t="shared" si="11"/>
        <v xml:space="preserve"> </v>
      </c>
      <c r="AM33" s="18">
        <f t="shared" si="13"/>
        <v>2.5</v>
      </c>
      <c r="AP33" s="20" t="s">
        <v>22</v>
      </c>
    </row>
    <row r="34" spans="1:51" x14ac:dyDescent="0.25">
      <c r="A34" s="123" t="s">
        <v>23</v>
      </c>
      <c r="B34" s="124"/>
      <c r="C34" s="22"/>
      <c r="D34" s="124" t="s">
        <v>23</v>
      </c>
      <c r="E34" s="125"/>
      <c r="F34" s="125"/>
      <c r="G34" s="23"/>
      <c r="H34" s="23"/>
      <c r="I34" s="125" t="s">
        <v>23</v>
      </c>
      <c r="J34" s="126"/>
    </row>
    <row r="35" spans="1:51" x14ac:dyDescent="0.25">
      <c r="A35" s="127" t="s">
        <v>33</v>
      </c>
      <c r="B35" s="127"/>
      <c r="C35" s="49"/>
      <c r="D35" s="128" t="s">
        <v>31</v>
      </c>
      <c r="E35" s="128"/>
      <c r="F35" s="128"/>
      <c r="G35" s="25"/>
      <c r="H35" s="25"/>
      <c r="I35" s="128" t="s">
        <v>28</v>
      </c>
      <c r="J35" s="129"/>
    </row>
    <row r="36" spans="1:51" x14ac:dyDescent="0.25">
      <c r="A36" s="26"/>
      <c r="B36" s="49"/>
      <c r="C36" s="49"/>
      <c r="D36" s="27"/>
      <c r="E36" s="27"/>
      <c r="F36" s="27"/>
      <c r="G36" s="49"/>
      <c r="H36" s="81"/>
      <c r="I36" s="49"/>
      <c r="J36" s="50"/>
    </row>
    <row r="37" spans="1:51" x14ac:dyDescent="0.25">
      <c r="A37" s="26"/>
      <c r="B37" s="49"/>
      <c r="C37" s="49"/>
      <c r="D37" s="27"/>
      <c r="E37" s="27"/>
      <c r="F37" s="27"/>
      <c r="G37" s="49"/>
      <c r="H37" s="81"/>
      <c r="I37" s="49"/>
      <c r="J37" s="50"/>
    </row>
    <row r="38" spans="1:51" x14ac:dyDescent="0.25">
      <c r="A38" s="26"/>
      <c r="B38" s="49"/>
      <c r="C38" s="49"/>
      <c r="D38" s="27"/>
      <c r="E38" s="27"/>
      <c r="F38" s="27"/>
      <c r="G38" s="49"/>
      <c r="H38" s="81"/>
      <c r="I38" s="49"/>
      <c r="J38" s="50"/>
    </row>
    <row r="39" spans="1:51" x14ac:dyDescent="0.25">
      <c r="A39" s="136"/>
      <c r="B39" s="136"/>
      <c r="C39" s="49"/>
      <c r="D39" s="125" t="s">
        <v>24</v>
      </c>
      <c r="E39" s="125"/>
      <c r="F39" s="125"/>
      <c r="G39" s="49"/>
      <c r="H39" s="81"/>
      <c r="I39" s="137"/>
      <c r="J39" s="138"/>
    </row>
    <row r="40" spans="1:51" x14ac:dyDescent="0.25">
      <c r="A40" s="136"/>
      <c r="B40" s="136"/>
      <c r="C40" s="49"/>
      <c r="D40" s="128" t="s">
        <v>36</v>
      </c>
      <c r="E40" s="128"/>
      <c r="F40" s="128"/>
      <c r="G40" s="49"/>
      <c r="H40" s="81"/>
      <c r="I40" s="136"/>
      <c r="J40" s="139"/>
    </row>
    <row r="41" spans="1:51" x14ac:dyDescent="0.25">
      <c r="A41" s="48"/>
      <c r="B41" s="48"/>
      <c r="C41" s="25"/>
      <c r="D41" s="48"/>
      <c r="E41" s="48"/>
      <c r="F41" s="48"/>
      <c r="G41" s="25"/>
      <c r="H41" s="25"/>
      <c r="I41" s="48"/>
      <c r="J41" s="51"/>
    </row>
    <row r="42" spans="1:51" x14ac:dyDescent="0.25">
      <c r="A42" s="48"/>
      <c r="B42" s="48"/>
      <c r="C42" s="25"/>
      <c r="D42" s="48"/>
      <c r="E42" s="48"/>
      <c r="F42" s="48"/>
      <c r="G42" s="25"/>
      <c r="H42" s="25"/>
      <c r="I42" s="48"/>
      <c r="J42" s="51"/>
    </row>
    <row r="43" spans="1:51" x14ac:dyDescent="0.25">
      <c r="A43" s="48"/>
      <c r="B43" s="48"/>
      <c r="C43" s="25"/>
      <c r="D43" s="48"/>
      <c r="E43" s="48"/>
      <c r="F43" s="48"/>
      <c r="G43" s="25"/>
      <c r="H43" s="25"/>
      <c r="I43" s="48"/>
      <c r="J43" s="51"/>
    </row>
    <row r="44" spans="1:51" ht="16.5" customHeight="1" x14ac:dyDescent="0.25">
      <c r="A44" s="130" t="s">
        <v>47</v>
      </c>
      <c r="B44" s="131"/>
      <c r="C44" s="131"/>
      <c r="D44" s="131"/>
      <c r="E44" s="131"/>
      <c r="F44" s="131"/>
      <c r="G44" s="131"/>
      <c r="H44" s="131"/>
      <c r="I44" s="131"/>
      <c r="J44" s="132"/>
    </row>
    <row r="45" spans="1:51" ht="16.5" customHeight="1" x14ac:dyDescent="0.25">
      <c r="A45" s="140" t="s">
        <v>60</v>
      </c>
      <c r="B45" s="141"/>
      <c r="C45" s="141"/>
      <c r="D45" s="141"/>
      <c r="E45" s="141"/>
      <c r="F45" s="141"/>
      <c r="G45" s="141"/>
      <c r="H45" s="141"/>
      <c r="I45" s="141"/>
      <c r="J45" s="141"/>
      <c r="K45" s="142"/>
      <c r="AY45" s="92"/>
    </row>
    <row r="46" spans="1:51" ht="84.75" customHeight="1" thickBot="1" x14ac:dyDescent="0.3">
      <c r="A46" s="133" t="s">
        <v>48</v>
      </c>
      <c r="B46" s="134"/>
      <c r="C46" s="134"/>
      <c r="D46" s="134"/>
      <c r="E46" s="134"/>
      <c r="F46" s="134"/>
      <c r="G46" s="134"/>
      <c r="H46" s="134"/>
      <c r="I46" s="134"/>
      <c r="J46" s="135"/>
    </row>
    <row r="53" ht="15" customHeight="1" x14ac:dyDescent="0.25"/>
    <row r="54" ht="75" customHeight="1" x14ac:dyDescent="0.25"/>
  </sheetData>
  <mergeCells count="48">
    <mergeCell ref="A45:K45"/>
    <mergeCell ref="A44:J44"/>
    <mergeCell ref="I35:J35"/>
    <mergeCell ref="I39:J39"/>
    <mergeCell ref="A40:B40"/>
    <mergeCell ref="D40:F40"/>
    <mergeCell ref="I40:J40"/>
    <mergeCell ref="A46:J46"/>
    <mergeCell ref="A39:B39"/>
    <mergeCell ref="D39:F39"/>
    <mergeCell ref="F26:G26"/>
    <mergeCell ref="F27:G27"/>
    <mergeCell ref="F28:G28"/>
    <mergeCell ref="F29:G29"/>
    <mergeCell ref="F30:G30"/>
    <mergeCell ref="F31:G31"/>
    <mergeCell ref="F32:G32"/>
    <mergeCell ref="F33:G33"/>
    <mergeCell ref="A34:B34"/>
    <mergeCell ref="D34:F34"/>
    <mergeCell ref="I34:J34"/>
    <mergeCell ref="A35:B35"/>
    <mergeCell ref="D35:F35"/>
    <mergeCell ref="F25:G25"/>
    <mergeCell ref="F14:G14"/>
    <mergeCell ref="F15:G15"/>
    <mergeCell ref="F16:G16"/>
    <mergeCell ref="F17:G17"/>
    <mergeCell ref="F18:G18"/>
    <mergeCell ref="F19:G19"/>
    <mergeCell ref="F20:G20"/>
    <mergeCell ref="F21:G21"/>
    <mergeCell ref="F22:G22"/>
    <mergeCell ref="F23:G23"/>
    <mergeCell ref="F24:G24"/>
    <mergeCell ref="F13:G13"/>
    <mergeCell ref="A1:J1"/>
    <mergeCell ref="A2:J2"/>
    <mergeCell ref="A3:J3"/>
    <mergeCell ref="A4:J4"/>
    <mergeCell ref="A5:J5"/>
    <mergeCell ref="A6:J6"/>
    <mergeCell ref="A7:J7"/>
    <mergeCell ref="A8:J8"/>
    <mergeCell ref="F10:G10"/>
    <mergeCell ref="F11:G11"/>
    <mergeCell ref="F12:G12"/>
    <mergeCell ref="F9:G9"/>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9"/>
  <sheetViews>
    <sheetView workbookViewId="0">
      <selection activeCell="J10" sqref="A10:J10"/>
    </sheetView>
  </sheetViews>
  <sheetFormatPr defaultRowHeight="15" x14ac:dyDescent="0.25"/>
  <cols>
    <col min="1" max="1" width="13.42578125" customWidth="1"/>
    <col min="2" max="2" width="23.42578125" customWidth="1"/>
    <col min="3" max="3" width="9.85546875" customWidth="1"/>
    <col min="4" max="4" width="9.5703125" customWidth="1"/>
    <col min="5" max="5" width="11.28515625" customWidth="1"/>
    <col min="6" max="6" width="33" bestFit="1" customWidth="1"/>
    <col min="7" max="7" width="1.28515625" customWidth="1"/>
    <col min="8" max="8" width="11.5703125" customWidth="1"/>
    <col min="9" max="9" width="11.85546875" customWidth="1"/>
    <col min="10" max="10" width="17.85546875" customWidth="1"/>
    <col min="11" max="11" width="0" hidden="1" customWidth="1"/>
    <col min="12" max="37" width="9.140625" hidden="1" customWidth="1"/>
    <col min="38" max="38" width="12.5703125" hidden="1" customWidth="1"/>
    <col min="39" max="42" width="9.140625" hidden="1" customWidth="1"/>
    <col min="43" max="49" width="0" hidden="1" customWidth="1"/>
    <col min="50" max="50" width="4.5703125" hidden="1" customWidth="1"/>
  </cols>
  <sheetData>
    <row r="1" spans="1:51" s="2" customFormat="1" ht="15.75" x14ac:dyDescent="0.25">
      <c r="A1" s="112" t="s">
        <v>0</v>
      </c>
      <c r="B1" s="113"/>
      <c r="C1" s="113"/>
      <c r="D1" s="113"/>
      <c r="E1" s="113"/>
      <c r="F1" s="113"/>
      <c r="G1" s="113"/>
      <c r="H1" s="113"/>
      <c r="I1" s="113"/>
      <c r="J1" s="11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5" t="s">
        <v>1</v>
      </c>
      <c r="B2" s="116"/>
      <c r="C2" s="116"/>
      <c r="D2" s="116"/>
      <c r="E2" s="116"/>
      <c r="F2" s="116"/>
      <c r="G2" s="116"/>
      <c r="H2" s="116"/>
      <c r="I2" s="116"/>
      <c r="J2" s="1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5" t="s">
        <v>2</v>
      </c>
      <c r="B3" s="116"/>
      <c r="C3" s="116"/>
      <c r="D3" s="116"/>
      <c r="E3" s="116"/>
      <c r="F3" s="116"/>
      <c r="G3" s="116"/>
      <c r="H3" s="116"/>
      <c r="I3" s="116"/>
      <c r="J3" s="11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5" t="s">
        <v>43</v>
      </c>
      <c r="B4" s="116"/>
      <c r="C4" s="116"/>
      <c r="D4" s="116"/>
      <c r="E4" s="116"/>
      <c r="F4" s="116"/>
      <c r="G4" s="116"/>
      <c r="H4" s="116"/>
      <c r="I4" s="116"/>
      <c r="J4" s="11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02" t="s">
        <v>37</v>
      </c>
      <c r="B5" s="103"/>
      <c r="C5" s="103"/>
      <c r="D5" s="103"/>
      <c r="E5" s="103"/>
      <c r="F5" s="103"/>
      <c r="G5" s="103"/>
      <c r="H5" s="103"/>
      <c r="I5" s="103"/>
      <c r="J5" s="10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02" t="s">
        <v>44</v>
      </c>
      <c r="B6" s="103"/>
      <c r="C6" s="103"/>
      <c r="D6" s="103"/>
      <c r="E6" s="103"/>
      <c r="F6" s="103"/>
      <c r="G6" s="103"/>
      <c r="H6" s="103"/>
      <c r="I6" s="103"/>
      <c r="J6" s="10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05">
        <v>42182</v>
      </c>
      <c r="B7" s="106"/>
      <c r="C7" s="106"/>
      <c r="D7" s="106"/>
      <c r="E7" s="106"/>
      <c r="F7" s="106"/>
      <c r="G7" s="106"/>
      <c r="H7" s="106"/>
      <c r="I7" s="106"/>
      <c r="J7" s="10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02" t="s">
        <v>46</v>
      </c>
      <c r="B8" s="103"/>
      <c r="C8" s="103"/>
      <c r="D8" s="103"/>
      <c r="E8" s="103"/>
      <c r="F8" s="103"/>
      <c r="G8" s="103"/>
      <c r="H8" s="103"/>
      <c r="I8" s="103"/>
      <c r="J8" s="10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3</v>
      </c>
      <c r="B9" s="5" t="s">
        <v>4</v>
      </c>
      <c r="C9" s="5" t="s">
        <v>5</v>
      </c>
      <c r="D9" s="5" t="s">
        <v>6</v>
      </c>
      <c r="E9" s="5" t="s">
        <v>7</v>
      </c>
      <c r="F9" s="108" t="s">
        <v>8</v>
      </c>
      <c r="G9" s="109"/>
      <c r="H9" s="5" t="s">
        <v>49</v>
      </c>
      <c r="I9" s="5" t="s">
        <v>9</v>
      </c>
      <c r="J9" s="6" t="s">
        <v>11</v>
      </c>
      <c r="K9" s="7"/>
      <c r="L9" s="7"/>
      <c r="M9" s="7"/>
      <c r="N9" s="7"/>
      <c r="O9" s="7"/>
      <c r="P9" s="7"/>
      <c r="Q9" s="7"/>
      <c r="R9" s="7"/>
      <c r="S9" s="7"/>
      <c r="T9" s="7"/>
      <c r="U9" s="7"/>
      <c r="V9" s="7"/>
      <c r="W9" s="7"/>
      <c r="X9" s="7"/>
      <c r="Y9" s="7"/>
      <c r="Z9" s="7"/>
      <c r="AA9" s="7"/>
      <c r="AB9" s="7"/>
      <c r="AC9" s="7"/>
      <c r="AD9" s="7"/>
      <c r="AE9" s="7"/>
      <c r="AF9" s="7"/>
      <c r="AG9" s="7"/>
      <c r="AH9" s="7"/>
      <c r="AI9" s="7"/>
      <c r="AJ9" s="7"/>
      <c r="AK9" s="7" t="s">
        <v>12</v>
      </c>
      <c r="AL9" s="7"/>
      <c r="AM9" s="7"/>
      <c r="AN9" s="7"/>
      <c r="AO9" s="3"/>
      <c r="AP9" s="3"/>
      <c r="AQ9" s="3"/>
      <c r="AR9" s="1"/>
      <c r="AS9" s="1"/>
      <c r="AT9" s="1"/>
      <c r="AU9" s="1"/>
      <c r="AV9" s="1"/>
      <c r="AW9" s="1"/>
      <c r="AX9" s="1"/>
      <c r="AY9" s="1"/>
    </row>
    <row r="10" spans="1:51" s="2" customFormat="1" ht="16.5" customHeight="1" x14ac:dyDescent="0.25">
      <c r="A10" s="93" t="s">
        <v>38</v>
      </c>
      <c r="B10" s="94" t="s">
        <v>71</v>
      </c>
      <c r="C10" s="95">
        <v>82</v>
      </c>
      <c r="D10" s="63"/>
      <c r="E10" s="67">
        <v>232</v>
      </c>
      <c r="F10" s="143" t="s">
        <v>25</v>
      </c>
      <c r="G10" s="144"/>
      <c r="H10" s="97"/>
      <c r="I10" s="68" t="s">
        <v>74</v>
      </c>
      <c r="J10" s="96">
        <f t="shared" ref="J10:J28" si="0">IF(C10=0," ",IF(I10=0," ",O10))</f>
        <v>2.3917525773195876</v>
      </c>
      <c r="K10" s="14"/>
      <c r="L10" s="14" t="s">
        <v>14</v>
      </c>
      <c r="M10" s="15">
        <f t="shared" ref="M10:M28" si="1">IF(I10&lt;90,0,IF(I10&lt;=100,4,0))</f>
        <v>0</v>
      </c>
      <c r="N10" s="16">
        <f t="shared" ref="N10:N24" si="2">IF(I10=" ",C10,(C10+15))</f>
        <v>97</v>
      </c>
      <c r="O10" s="16">
        <f t="shared" ref="O10:O28" si="3">IF(I10="BAŞARILI",(E10/N10),IF(I10&gt;0,(((AK10*15)+E10)/N10),E10))</f>
        <v>2.3917525773195876</v>
      </c>
      <c r="P10" s="17">
        <v>3.5</v>
      </c>
      <c r="Q10" s="17" t="s">
        <v>15</v>
      </c>
      <c r="R10" s="18">
        <f t="shared" ref="R10:R28" si="4">IF(I10&lt;85,0,IF(I10&lt;=89,3.5,0))</f>
        <v>0</v>
      </c>
      <c r="S10" s="17">
        <v>3</v>
      </c>
      <c r="T10" s="17" t="s">
        <v>16</v>
      </c>
      <c r="U10" s="18">
        <f t="shared" ref="U10:U28" si="5">IF(I10&lt;80,0,IF(I10&lt;=84,3,0))</f>
        <v>0</v>
      </c>
      <c r="V10" s="17">
        <v>2.5</v>
      </c>
      <c r="W10" s="17" t="s">
        <v>17</v>
      </c>
      <c r="X10" s="18">
        <f t="shared" ref="X10:X28" si="6">IF(I10&lt;75,0,IF(I10&lt;=79,2.5,0))</f>
        <v>0</v>
      </c>
      <c r="Y10" s="17">
        <v>2</v>
      </c>
      <c r="Z10" s="17" t="s">
        <v>18</v>
      </c>
      <c r="AA10" s="18">
        <f t="shared" ref="AA10:AA28" si="7">IF(I10&lt;65,0,IF(I10&lt;=74,2,0))</f>
        <v>0</v>
      </c>
      <c r="AB10" s="17">
        <v>1.5</v>
      </c>
      <c r="AC10" s="17" t="s">
        <v>19</v>
      </c>
      <c r="AD10" s="18">
        <f t="shared" ref="AD10:AD28" si="8">IF(I10&lt;58,0,IF(I10&lt;=64,1.5,0))</f>
        <v>0</v>
      </c>
      <c r="AE10" s="17">
        <v>1</v>
      </c>
      <c r="AF10" s="17" t="s">
        <v>20</v>
      </c>
      <c r="AG10" s="18">
        <f t="shared" ref="AG10:AG28" si="9">IF(I10&lt;50,0,IF(I10&lt;=57,1,0))</f>
        <v>0</v>
      </c>
      <c r="AH10" s="17">
        <v>0</v>
      </c>
      <c r="AI10" s="17" t="s">
        <v>21</v>
      </c>
      <c r="AJ10" s="18">
        <f t="shared" ref="AJ10:AJ28" si="10">IF(I10&lt;0,0,IF(I10&lt;=49,0,0))</f>
        <v>0</v>
      </c>
      <c r="AK10" s="18">
        <f>SUM(R10,U10,X10,AA10,AD10,AG10,AJ10,M10)</f>
        <v>0</v>
      </c>
      <c r="AL10" s="19" t="str">
        <f t="shared" ref="AL10:AL28" si="11">IF(I10=" "," ",IF(AK10&lt;2,"GİREMEZ(AKTS)",IF(N10&lt;89,"GİREMEZ(AKTS)",IF(O10&gt;=AM10,"YETERLİ","GİREMEZ(ORTALAMA)"))))</f>
        <v>GİREMEZ(AKTS)</v>
      </c>
      <c r="AM10" s="18">
        <f>IF(LEFT(A10,1)="0",2,2.5)</f>
        <v>2.5</v>
      </c>
      <c r="AN10" s="18"/>
      <c r="AO10" s="20"/>
      <c r="AP10" s="20" t="s">
        <v>22</v>
      </c>
      <c r="AQ10" s="20"/>
      <c r="AR10" s="21"/>
      <c r="AS10" s="21"/>
      <c r="AT10" s="21"/>
      <c r="AU10" s="21"/>
      <c r="AV10" s="21"/>
      <c r="AW10" s="21"/>
      <c r="AX10" s="21"/>
      <c r="AY10" s="1"/>
    </row>
    <row r="11" spans="1:51" ht="15.75" x14ac:dyDescent="0.25">
      <c r="A11" s="34"/>
      <c r="B11" s="73"/>
      <c r="C11" s="35"/>
      <c r="D11" s="36" t="str">
        <f t="shared" ref="D11:D28" si="12">IF(I11=" "," ",N11)</f>
        <v xml:space="preserve"> </v>
      </c>
      <c r="E11" s="38"/>
      <c r="F11" s="118"/>
      <c r="G11" s="118"/>
      <c r="H11" s="84"/>
      <c r="I11" s="36" t="s">
        <v>13</v>
      </c>
      <c r="J11" s="13" t="str">
        <f t="shared" si="0"/>
        <v xml:space="preserve"> </v>
      </c>
      <c r="K11" s="14"/>
      <c r="L11" s="14" t="s">
        <v>14</v>
      </c>
      <c r="M11" s="15">
        <f t="shared" si="1"/>
        <v>0</v>
      </c>
      <c r="N11" s="16">
        <f t="shared" si="2"/>
        <v>0</v>
      </c>
      <c r="O11" s="16" t="e">
        <f t="shared" si="3"/>
        <v>#DIV/0!</v>
      </c>
      <c r="P11" s="17">
        <v>3.5</v>
      </c>
      <c r="Q11" s="17" t="s">
        <v>15</v>
      </c>
      <c r="R11" s="18">
        <f t="shared" si="4"/>
        <v>0</v>
      </c>
      <c r="S11" s="17">
        <v>3</v>
      </c>
      <c r="T11" s="17" t="s">
        <v>16</v>
      </c>
      <c r="U11" s="18">
        <f t="shared" si="5"/>
        <v>0</v>
      </c>
      <c r="V11" s="17">
        <v>2.5</v>
      </c>
      <c r="W11" s="17" t="s">
        <v>17</v>
      </c>
      <c r="X11" s="18">
        <f t="shared" si="6"/>
        <v>0</v>
      </c>
      <c r="Y11" s="17">
        <v>2</v>
      </c>
      <c r="Z11" s="17" t="s">
        <v>18</v>
      </c>
      <c r="AA11" s="18">
        <f t="shared" si="7"/>
        <v>0</v>
      </c>
      <c r="AB11" s="17">
        <v>1.5</v>
      </c>
      <c r="AC11" s="17" t="s">
        <v>19</v>
      </c>
      <c r="AD11" s="18">
        <f t="shared" si="8"/>
        <v>0</v>
      </c>
      <c r="AE11" s="17">
        <v>1</v>
      </c>
      <c r="AF11" s="17" t="s">
        <v>20</v>
      </c>
      <c r="AG11" s="18">
        <f t="shared" si="9"/>
        <v>0</v>
      </c>
      <c r="AH11" s="17">
        <v>0</v>
      </c>
      <c r="AI11" s="17" t="s">
        <v>21</v>
      </c>
      <c r="AJ11" s="18">
        <f t="shared" si="10"/>
        <v>0</v>
      </c>
      <c r="AK11" s="18">
        <f t="shared" ref="AK11:AK28" si="13">SUM(R11,U11,X11,AA11,AD11,AG11,AJ11,M11)</f>
        <v>0</v>
      </c>
      <c r="AL11" s="19" t="str">
        <f t="shared" si="11"/>
        <v xml:space="preserve"> </v>
      </c>
      <c r="AM11" s="18">
        <f t="shared" ref="AM11:AM28" si="14">IF(LEFT(A11,1)="0",2,2.5)</f>
        <v>2.5</v>
      </c>
      <c r="AP11" s="20" t="s">
        <v>22</v>
      </c>
    </row>
    <row r="12" spans="1:51" ht="15.75" x14ac:dyDescent="0.25">
      <c r="A12" s="34"/>
      <c r="B12" s="73"/>
      <c r="C12" s="35"/>
      <c r="D12" s="36" t="str">
        <f t="shared" si="12"/>
        <v xml:space="preserve"> </v>
      </c>
      <c r="E12" s="38"/>
      <c r="F12" s="118"/>
      <c r="G12" s="118"/>
      <c r="H12" s="84"/>
      <c r="I12" s="36" t="s">
        <v>13</v>
      </c>
      <c r="J12" s="13" t="str">
        <f t="shared" si="0"/>
        <v xml:space="preserve"> </v>
      </c>
      <c r="K12" s="14"/>
      <c r="L12" s="14" t="s">
        <v>14</v>
      </c>
      <c r="M12" s="15">
        <f t="shared" si="1"/>
        <v>0</v>
      </c>
      <c r="N12" s="16">
        <f t="shared" si="2"/>
        <v>0</v>
      </c>
      <c r="O12" s="16" t="e">
        <f t="shared" si="3"/>
        <v>#DIV/0!</v>
      </c>
      <c r="P12" s="17">
        <v>3.5</v>
      </c>
      <c r="Q12" s="17" t="s">
        <v>15</v>
      </c>
      <c r="R12" s="18">
        <f t="shared" si="4"/>
        <v>0</v>
      </c>
      <c r="S12" s="17">
        <v>3</v>
      </c>
      <c r="T12" s="17" t="s">
        <v>16</v>
      </c>
      <c r="U12" s="18">
        <f t="shared" si="5"/>
        <v>0</v>
      </c>
      <c r="V12" s="17">
        <v>2.5</v>
      </c>
      <c r="W12" s="17" t="s">
        <v>17</v>
      </c>
      <c r="X12" s="18">
        <f t="shared" si="6"/>
        <v>0</v>
      </c>
      <c r="Y12" s="17">
        <v>2</v>
      </c>
      <c r="Z12" s="17" t="s">
        <v>18</v>
      </c>
      <c r="AA12" s="18">
        <f t="shared" si="7"/>
        <v>0</v>
      </c>
      <c r="AB12" s="17">
        <v>1.5</v>
      </c>
      <c r="AC12" s="17" t="s">
        <v>19</v>
      </c>
      <c r="AD12" s="18">
        <f t="shared" si="8"/>
        <v>0</v>
      </c>
      <c r="AE12" s="17">
        <v>1</v>
      </c>
      <c r="AF12" s="17" t="s">
        <v>20</v>
      </c>
      <c r="AG12" s="18">
        <f t="shared" si="9"/>
        <v>0</v>
      </c>
      <c r="AH12" s="17">
        <v>0</v>
      </c>
      <c r="AI12" s="17" t="s">
        <v>21</v>
      </c>
      <c r="AJ12" s="18">
        <f t="shared" si="10"/>
        <v>0</v>
      </c>
      <c r="AK12" s="18">
        <f t="shared" si="13"/>
        <v>0</v>
      </c>
      <c r="AL12" s="19" t="str">
        <f t="shared" si="11"/>
        <v xml:space="preserve"> </v>
      </c>
      <c r="AM12" s="18">
        <f t="shared" si="14"/>
        <v>2.5</v>
      </c>
      <c r="AP12" s="20" t="s">
        <v>22</v>
      </c>
    </row>
    <row r="13" spans="1:51" ht="15.75" x14ac:dyDescent="0.25">
      <c r="A13" s="34"/>
      <c r="B13" s="52"/>
      <c r="C13" s="35"/>
      <c r="D13" s="36" t="str">
        <f t="shared" si="12"/>
        <v xml:space="preserve"> </v>
      </c>
      <c r="E13" s="38"/>
      <c r="F13" s="118"/>
      <c r="G13" s="118"/>
      <c r="H13" s="84"/>
      <c r="I13" s="36" t="s">
        <v>13</v>
      </c>
      <c r="J13" s="13" t="str">
        <f t="shared" si="0"/>
        <v xml:space="preserve"> </v>
      </c>
      <c r="K13" s="14"/>
      <c r="L13" s="14" t="s">
        <v>14</v>
      </c>
      <c r="M13" s="15">
        <f t="shared" si="1"/>
        <v>0</v>
      </c>
      <c r="N13" s="16">
        <f t="shared" si="2"/>
        <v>0</v>
      </c>
      <c r="O13" s="16" t="e">
        <f t="shared" si="3"/>
        <v>#DIV/0!</v>
      </c>
      <c r="P13" s="17">
        <v>3.5</v>
      </c>
      <c r="Q13" s="17" t="s">
        <v>15</v>
      </c>
      <c r="R13" s="18">
        <f t="shared" si="4"/>
        <v>0</v>
      </c>
      <c r="S13" s="17">
        <v>3</v>
      </c>
      <c r="T13" s="17" t="s">
        <v>16</v>
      </c>
      <c r="U13" s="18">
        <f t="shared" si="5"/>
        <v>0</v>
      </c>
      <c r="V13" s="17">
        <v>2.5</v>
      </c>
      <c r="W13" s="17" t="s">
        <v>17</v>
      </c>
      <c r="X13" s="18">
        <f t="shared" si="6"/>
        <v>0</v>
      </c>
      <c r="Y13" s="17">
        <v>2</v>
      </c>
      <c r="Z13" s="17" t="s">
        <v>18</v>
      </c>
      <c r="AA13" s="18">
        <f t="shared" si="7"/>
        <v>0</v>
      </c>
      <c r="AB13" s="17">
        <v>1.5</v>
      </c>
      <c r="AC13" s="17" t="s">
        <v>19</v>
      </c>
      <c r="AD13" s="18">
        <f t="shared" si="8"/>
        <v>0</v>
      </c>
      <c r="AE13" s="17">
        <v>1</v>
      </c>
      <c r="AF13" s="17" t="s">
        <v>20</v>
      </c>
      <c r="AG13" s="18">
        <f t="shared" si="9"/>
        <v>0</v>
      </c>
      <c r="AH13" s="17">
        <v>0</v>
      </c>
      <c r="AI13" s="17" t="s">
        <v>21</v>
      </c>
      <c r="AJ13" s="18">
        <f t="shared" si="10"/>
        <v>0</v>
      </c>
      <c r="AK13" s="18">
        <f t="shared" si="13"/>
        <v>0</v>
      </c>
      <c r="AL13" s="19" t="str">
        <f t="shared" si="11"/>
        <v xml:space="preserve"> </v>
      </c>
      <c r="AM13" s="18">
        <f t="shared" si="14"/>
        <v>2.5</v>
      </c>
      <c r="AP13" s="20" t="s">
        <v>22</v>
      </c>
    </row>
    <row r="14" spans="1:51" ht="15.75" x14ac:dyDescent="0.25">
      <c r="A14" s="34"/>
      <c r="B14" s="52"/>
      <c r="C14" s="35"/>
      <c r="D14" s="36" t="str">
        <f t="shared" si="12"/>
        <v xml:space="preserve"> </v>
      </c>
      <c r="E14" s="38"/>
      <c r="F14" s="118"/>
      <c r="G14" s="118"/>
      <c r="H14" s="84"/>
      <c r="I14" s="36" t="s">
        <v>13</v>
      </c>
      <c r="J14" s="13" t="str">
        <f t="shared" si="0"/>
        <v xml:space="preserve"> </v>
      </c>
      <c r="K14" s="14"/>
      <c r="L14" s="14" t="s">
        <v>14</v>
      </c>
      <c r="M14" s="15">
        <f t="shared" si="1"/>
        <v>0</v>
      </c>
      <c r="N14" s="16">
        <f t="shared" si="2"/>
        <v>0</v>
      </c>
      <c r="O14" s="16" t="e">
        <f t="shared" si="3"/>
        <v>#DIV/0!</v>
      </c>
      <c r="P14" s="17">
        <v>3.5</v>
      </c>
      <c r="Q14" s="17" t="s">
        <v>15</v>
      </c>
      <c r="R14" s="18">
        <f t="shared" si="4"/>
        <v>0</v>
      </c>
      <c r="S14" s="17">
        <v>3</v>
      </c>
      <c r="T14" s="17" t="s">
        <v>16</v>
      </c>
      <c r="U14" s="18">
        <f t="shared" si="5"/>
        <v>0</v>
      </c>
      <c r="V14" s="17">
        <v>2.5</v>
      </c>
      <c r="W14" s="17" t="s">
        <v>17</v>
      </c>
      <c r="X14" s="18">
        <f t="shared" si="6"/>
        <v>0</v>
      </c>
      <c r="Y14" s="17">
        <v>2</v>
      </c>
      <c r="Z14" s="17" t="s">
        <v>18</v>
      </c>
      <c r="AA14" s="18">
        <f t="shared" si="7"/>
        <v>0</v>
      </c>
      <c r="AB14" s="17">
        <v>1.5</v>
      </c>
      <c r="AC14" s="17" t="s">
        <v>19</v>
      </c>
      <c r="AD14" s="18">
        <f t="shared" si="8"/>
        <v>0</v>
      </c>
      <c r="AE14" s="17">
        <v>1</v>
      </c>
      <c r="AF14" s="17" t="s">
        <v>20</v>
      </c>
      <c r="AG14" s="18">
        <f t="shared" si="9"/>
        <v>0</v>
      </c>
      <c r="AH14" s="17">
        <v>0</v>
      </c>
      <c r="AI14" s="17" t="s">
        <v>21</v>
      </c>
      <c r="AJ14" s="18">
        <f t="shared" si="10"/>
        <v>0</v>
      </c>
      <c r="AK14" s="18">
        <f t="shared" si="13"/>
        <v>0</v>
      </c>
      <c r="AL14" s="19" t="str">
        <f t="shared" si="11"/>
        <v xml:space="preserve"> </v>
      </c>
      <c r="AM14" s="18">
        <f t="shared" si="14"/>
        <v>2.5</v>
      </c>
      <c r="AP14" s="20" t="s">
        <v>22</v>
      </c>
    </row>
    <row r="15" spans="1:51" ht="15.75" x14ac:dyDescent="0.25">
      <c r="A15" s="34"/>
      <c r="B15" s="52"/>
      <c r="C15" s="35"/>
      <c r="D15" s="36" t="str">
        <f t="shared" si="12"/>
        <v xml:space="preserve"> </v>
      </c>
      <c r="E15" s="38"/>
      <c r="F15" s="118"/>
      <c r="G15" s="118"/>
      <c r="H15" s="84"/>
      <c r="I15" s="36" t="s">
        <v>13</v>
      </c>
      <c r="J15" s="13" t="str">
        <f t="shared" si="0"/>
        <v xml:space="preserve"> </v>
      </c>
      <c r="K15" s="14"/>
      <c r="L15" s="14" t="s">
        <v>14</v>
      </c>
      <c r="M15" s="15">
        <f t="shared" si="1"/>
        <v>0</v>
      </c>
      <c r="N15" s="16">
        <f t="shared" si="2"/>
        <v>0</v>
      </c>
      <c r="O15" s="16" t="e">
        <f t="shared" si="3"/>
        <v>#DIV/0!</v>
      </c>
      <c r="P15" s="17">
        <v>3.5</v>
      </c>
      <c r="Q15" s="17" t="s">
        <v>15</v>
      </c>
      <c r="R15" s="18">
        <f t="shared" si="4"/>
        <v>0</v>
      </c>
      <c r="S15" s="17">
        <v>3</v>
      </c>
      <c r="T15" s="17" t="s">
        <v>16</v>
      </c>
      <c r="U15" s="18">
        <f t="shared" si="5"/>
        <v>0</v>
      </c>
      <c r="V15" s="17">
        <v>2.5</v>
      </c>
      <c r="W15" s="17" t="s">
        <v>17</v>
      </c>
      <c r="X15" s="18">
        <f t="shared" si="6"/>
        <v>0</v>
      </c>
      <c r="Y15" s="17">
        <v>2</v>
      </c>
      <c r="Z15" s="17" t="s">
        <v>18</v>
      </c>
      <c r="AA15" s="18">
        <f t="shared" si="7"/>
        <v>0</v>
      </c>
      <c r="AB15" s="17">
        <v>1.5</v>
      </c>
      <c r="AC15" s="17" t="s">
        <v>19</v>
      </c>
      <c r="AD15" s="18">
        <f t="shared" si="8"/>
        <v>0</v>
      </c>
      <c r="AE15" s="17">
        <v>1</v>
      </c>
      <c r="AF15" s="17" t="s">
        <v>20</v>
      </c>
      <c r="AG15" s="18">
        <f t="shared" si="9"/>
        <v>0</v>
      </c>
      <c r="AH15" s="17">
        <v>0</v>
      </c>
      <c r="AI15" s="17" t="s">
        <v>21</v>
      </c>
      <c r="AJ15" s="18">
        <f t="shared" si="10"/>
        <v>0</v>
      </c>
      <c r="AK15" s="18">
        <f t="shared" si="13"/>
        <v>0</v>
      </c>
      <c r="AL15" s="19" t="str">
        <f t="shared" si="11"/>
        <v xml:space="preserve"> </v>
      </c>
      <c r="AM15" s="18">
        <f t="shared" si="14"/>
        <v>2.5</v>
      </c>
      <c r="AP15" s="20" t="s">
        <v>22</v>
      </c>
    </row>
    <row r="16" spans="1:51" ht="15.75" x14ac:dyDescent="0.25">
      <c r="A16" s="34"/>
      <c r="B16" s="52"/>
      <c r="C16" s="35"/>
      <c r="D16" s="36" t="str">
        <f t="shared" si="12"/>
        <v xml:space="preserve"> </v>
      </c>
      <c r="E16" s="38"/>
      <c r="F16" s="118"/>
      <c r="G16" s="118"/>
      <c r="H16" s="84"/>
      <c r="I16" s="36" t="s">
        <v>13</v>
      </c>
      <c r="J16" s="13" t="str">
        <f t="shared" si="0"/>
        <v xml:space="preserve"> </v>
      </c>
      <c r="K16" s="14"/>
      <c r="L16" s="14" t="s">
        <v>14</v>
      </c>
      <c r="M16" s="15">
        <f t="shared" si="1"/>
        <v>0</v>
      </c>
      <c r="N16" s="16">
        <f t="shared" si="2"/>
        <v>0</v>
      </c>
      <c r="O16" s="16" t="e">
        <f t="shared" si="3"/>
        <v>#DIV/0!</v>
      </c>
      <c r="P16" s="17">
        <v>3.5</v>
      </c>
      <c r="Q16" s="17" t="s">
        <v>15</v>
      </c>
      <c r="R16" s="18">
        <f t="shared" si="4"/>
        <v>0</v>
      </c>
      <c r="S16" s="17">
        <v>3</v>
      </c>
      <c r="T16" s="17" t="s">
        <v>16</v>
      </c>
      <c r="U16" s="18">
        <f t="shared" si="5"/>
        <v>0</v>
      </c>
      <c r="V16" s="17">
        <v>2.5</v>
      </c>
      <c r="W16" s="17" t="s">
        <v>17</v>
      </c>
      <c r="X16" s="18">
        <f t="shared" si="6"/>
        <v>0</v>
      </c>
      <c r="Y16" s="17">
        <v>2</v>
      </c>
      <c r="Z16" s="17" t="s">
        <v>18</v>
      </c>
      <c r="AA16" s="18">
        <f t="shared" si="7"/>
        <v>0</v>
      </c>
      <c r="AB16" s="17">
        <v>1.5</v>
      </c>
      <c r="AC16" s="17" t="s">
        <v>19</v>
      </c>
      <c r="AD16" s="18">
        <f t="shared" si="8"/>
        <v>0</v>
      </c>
      <c r="AE16" s="17">
        <v>1</v>
      </c>
      <c r="AF16" s="17" t="s">
        <v>20</v>
      </c>
      <c r="AG16" s="18">
        <f t="shared" si="9"/>
        <v>0</v>
      </c>
      <c r="AH16" s="17">
        <v>0</v>
      </c>
      <c r="AI16" s="17" t="s">
        <v>21</v>
      </c>
      <c r="AJ16" s="18">
        <f t="shared" si="10"/>
        <v>0</v>
      </c>
      <c r="AK16" s="18">
        <f t="shared" si="13"/>
        <v>0</v>
      </c>
      <c r="AL16" s="19" t="str">
        <f t="shared" si="11"/>
        <v xml:space="preserve"> </v>
      </c>
      <c r="AM16" s="18">
        <f t="shared" si="14"/>
        <v>2.5</v>
      </c>
      <c r="AP16" s="20" t="s">
        <v>22</v>
      </c>
    </row>
    <row r="17" spans="1:42" ht="15.75" x14ac:dyDescent="0.25">
      <c r="A17" s="34"/>
      <c r="B17" s="52"/>
      <c r="C17" s="35"/>
      <c r="D17" s="36" t="str">
        <f t="shared" si="12"/>
        <v xml:space="preserve"> </v>
      </c>
      <c r="E17" s="38"/>
      <c r="F17" s="118"/>
      <c r="G17" s="118"/>
      <c r="H17" s="84"/>
      <c r="I17" s="36" t="s">
        <v>13</v>
      </c>
      <c r="J17" s="13" t="str">
        <f t="shared" si="0"/>
        <v xml:space="preserve"> </v>
      </c>
      <c r="K17" s="14"/>
      <c r="L17" s="14" t="s">
        <v>14</v>
      </c>
      <c r="M17" s="15">
        <f t="shared" si="1"/>
        <v>0</v>
      </c>
      <c r="N17" s="16">
        <f t="shared" si="2"/>
        <v>0</v>
      </c>
      <c r="O17" s="16" t="e">
        <f t="shared" si="3"/>
        <v>#DIV/0!</v>
      </c>
      <c r="P17" s="17">
        <v>3.5</v>
      </c>
      <c r="Q17" s="17" t="s">
        <v>15</v>
      </c>
      <c r="R17" s="18">
        <f t="shared" si="4"/>
        <v>0</v>
      </c>
      <c r="S17" s="17">
        <v>3</v>
      </c>
      <c r="T17" s="17" t="s">
        <v>16</v>
      </c>
      <c r="U17" s="18">
        <f t="shared" si="5"/>
        <v>0</v>
      </c>
      <c r="V17" s="17">
        <v>2.5</v>
      </c>
      <c r="W17" s="17" t="s">
        <v>17</v>
      </c>
      <c r="X17" s="18">
        <f t="shared" si="6"/>
        <v>0</v>
      </c>
      <c r="Y17" s="17">
        <v>2</v>
      </c>
      <c r="Z17" s="17" t="s">
        <v>18</v>
      </c>
      <c r="AA17" s="18">
        <f t="shared" si="7"/>
        <v>0</v>
      </c>
      <c r="AB17" s="17">
        <v>1.5</v>
      </c>
      <c r="AC17" s="17" t="s">
        <v>19</v>
      </c>
      <c r="AD17" s="18">
        <f t="shared" si="8"/>
        <v>0</v>
      </c>
      <c r="AE17" s="17">
        <v>1</v>
      </c>
      <c r="AF17" s="17" t="s">
        <v>20</v>
      </c>
      <c r="AG17" s="18">
        <f t="shared" si="9"/>
        <v>0</v>
      </c>
      <c r="AH17" s="17">
        <v>0</v>
      </c>
      <c r="AI17" s="17" t="s">
        <v>21</v>
      </c>
      <c r="AJ17" s="18">
        <f t="shared" si="10"/>
        <v>0</v>
      </c>
      <c r="AK17" s="18">
        <f t="shared" si="13"/>
        <v>0</v>
      </c>
      <c r="AL17" s="19" t="str">
        <f t="shared" si="11"/>
        <v xml:space="preserve"> </v>
      </c>
      <c r="AM17" s="18">
        <f t="shared" si="14"/>
        <v>2.5</v>
      </c>
      <c r="AP17" s="20" t="s">
        <v>22</v>
      </c>
    </row>
    <row r="18" spans="1:42" ht="15.75" x14ac:dyDescent="0.25">
      <c r="A18" s="34"/>
      <c r="B18" s="52"/>
      <c r="C18" s="35"/>
      <c r="D18" s="36" t="str">
        <f t="shared" si="12"/>
        <v xml:space="preserve"> </v>
      </c>
      <c r="E18" s="38"/>
      <c r="F18" s="118"/>
      <c r="G18" s="118"/>
      <c r="H18" s="84"/>
      <c r="I18" s="36" t="s">
        <v>13</v>
      </c>
      <c r="J18" s="13" t="str">
        <f t="shared" si="0"/>
        <v xml:space="preserve"> </v>
      </c>
      <c r="K18" s="14"/>
      <c r="L18" s="14" t="s">
        <v>14</v>
      </c>
      <c r="M18" s="15">
        <f t="shared" si="1"/>
        <v>0</v>
      </c>
      <c r="N18" s="16">
        <f t="shared" si="2"/>
        <v>0</v>
      </c>
      <c r="O18" s="16" t="e">
        <f t="shared" si="3"/>
        <v>#DIV/0!</v>
      </c>
      <c r="P18" s="17">
        <v>3.5</v>
      </c>
      <c r="Q18" s="17" t="s">
        <v>15</v>
      </c>
      <c r="R18" s="18">
        <f t="shared" si="4"/>
        <v>0</v>
      </c>
      <c r="S18" s="17">
        <v>3</v>
      </c>
      <c r="T18" s="17" t="s">
        <v>16</v>
      </c>
      <c r="U18" s="18">
        <f t="shared" si="5"/>
        <v>0</v>
      </c>
      <c r="V18" s="17">
        <v>2.5</v>
      </c>
      <c r="W18" s="17" t="s">
        <v>17</v>
      </c>
      <c r="X18" s="18">
        <f t="shared" si="6"/>
        <v>0</v>
      </c>
      <c r="Y18" s="17">
        <v>2</v>
      </c>
      <c r="Z18" s="17" t="s">
        <v>18</v>
      </c>
      <c r="AA18" s="18">
        <f t="shared" si="7"/>
        <v>0</v>
      </c>
      <c r="AB18" s="17">
        <v>1.5</v>
      </c>
      <c r="AC18" s="17" t="s">
        <v>19</v>
      </c>
      <c r="AD18" s="18">
        <f t="shared" si="8"/>
        <v>0</v>
      </c>
      <c r="AE18" s="17">
        <v>1</v>
      </c>
      <c r="AF18" s="17" t="s">
        <v>20</v>
      </c>
      <c r="AG18" s="18">
        <f t="shared" si="9"/>
        <v>0</v>
      </c>
      <c r="AH18" s="17">
        <v>0</v>
      </c>
      <c r="AI18" s="17" t="s">
        <v>21</v>
      </c>
      <c r="AJ18" s="18">
        <f t="shared" si="10"/>
        <v>0</v>
      </c>
      <c r="AK18" s="18">
        <f t="shared" si="13"/>
        <v>0</v>
      </c>
      <c r="AL18" s="19" t="str">
        <f t="shared" si="11"/>
        <v xml:space="preserve"> </v>
      </c>
      <c r="AM18" s="18">
        <f t="shared" si="14"/>
        <v>2.5</v>
      </c>
      <c r="AP18" s="20" t="s">
        <v>22</v>
      </c>
    </row>
    <row r="19" spans="1:42" ht="15.75" x14ac:dyDescent="0.25">
      <c r="A19" s="34"/>
      <c r="B19" s="52"/>
      <c r="C19" s="35"/>
      <c r="D19" s="36" t="str">
        <f t="shared" si="12"/>
        <v xml:space="preserve"> </v>
      </c>
      <c r="E19" s="38"/>
      <c r="F19" s="118"/>
      <c r="G19" s="118"/>
      <c r="H19" s="84"/>
      <c r="I19" s="36" t="s">
        <v>13</v>
      </c>
      <c r="J19" s="13" t="str">
        <f t="shared" si="0"/>
        <v xml:space="preserve"> </v>
      </c>
      <c r="K19" s="14"/>
      <c r="L19" s="14" t="s">
        <v>14</v>
      </c>
      <c r="M19" s="15">
        <f t="shared" si="1"/>
        <v>0</v>
      </c>
      <c r="N19" s="16">
        <f t="shared" si="2"/>
        <v>0</v>
      </c>
      <c r="O19" s="16" t="e">
        <f t="shared" si="3"/>
        <v>#DIV/0!</v>
      </c>
      <c r="P19" s="17">
        <v>3.5</v>
      </c>
      <c r="Q19" s="17" t="s">
        <v>15</v>
      </c>
      <c r="R19" s="18">
        <f t="shared" si="4"/>
        <v>0</v>
      </c>
      <c r="S19" s="17">
        <v>3</v>
      </c>
      <c r="T19" s="17" t="s">
        <v>16</v>
      </c>
      <c r="U19" s="18">
        <f t="shared" si="5"/>
        <v>0</v>
      </c>
      <c r="V19" s="17">
        <v>2.5</v>
      </c>
      <c r="W19" s="17" t="s">
        <v>17</v>
      </c>
      <c r="X19" s="18">
        <f t="shared" si="6"/>
        <v>0</v>
      </c>
      <c r="Y19" s="17">
        <v>2</v>
      </c>
      <c r="Z19" s="17" t="s">
        <v>18</v>
      </c>
      <c r="AA19" s="18">
        <f t="shared" si="7"/>
        <v>0</v>
      </c>
      <c r="AB19" s="17">
        <v>1.5</v>
      </c>
      <c r="AC19" s="17" t="s">
        <v>19</v>
      </c>
      <c r="AD19" s="18">
        <f t="shared" si="8"/>
        <v>0</v>
      </c>
      <c r="AE19" s="17">
        <v>1</v>
      </c>
      <c r="AF19" s="17" t="s">
        <v>20</v>
      </c>
      <c r="AG19" s="18">
        <f t="shared" si="9"/>
        <v>0</v>
      </c>
      <c r="AH19" s="17">
        <v>0</v>
      </c>
      <c r="AI19" s="17" t="s">
        <v>21</v>
      </c>
      <c r="AJ19" s="18">
        <f t="shared" si="10"/>
        <v>0</v>
      </c>
      <c r="AK19" s="18">
        <f t="shared" si="13"/>
        <v>0</v>
      </c>
      <c r="AL19" s="19" t="str">
        <f t="shared" si="11"/>
        <v xml:space="preserve"> </v>
      </c>
      <c r="AM19" s="18">
        <f t="shared" si="14"/>
        <v>2.5</v>
      </c>
      <c r="AP19" s="20" t="s">
        <v>22</v>
      </c>
    </row>
    <row r="20" spans="1:42" ht="15.75" x14ac:dyDescent="0.25">
      <c r="A20" s="34"/>
      <c r="B20" s="52"/>
      <c r="C20" s="35"/>
      <c r="D20" s="36" t="str">
        <f t="shared" si="12"/>
        <v xml:space="preserve"> </v>
      </c>
      <c r="E20" s="38"/>
      <c r="F20" s="118"/>
      <c r="G20" s="118"/>
      <c r="H20" s="84"/>
      <c r="I20" s="36" t="s">
        <v>13</v>
      </c>
      <c r="J20" s="13" t="str">
        <f t="shared" si="0"/>
        <v xml:space="preserve"> </v>
      </c>
      <c r="K20" s="14"/>
      <c r="L20" s="14" t="s">
        <v>14</v>
      </c>
      <c r="M20" s="15">
        <f t="shared" si="1"/>
        <v>0</v>
      </c>
      <c r="N20" s="16">
        <f t="shared" si="2"/>
        <v>0</v>
      </c>
      <c r="O20" s="16" t="e">
        <f t="shared" si="3"/>
        <v>#DIV/0!</v>
      </c>
      <c r="P20" s="17">
        <v>3.5</v>
      </c>
      <c r="Q20" s="17" t="s">
        <v>15</v>
      </c>
      <c r="R20" s="18">
        <f t="shared" si="4"/>
        <v>0</v>
      </c>
      <c r="S20" s="17">
        <v>3</v>
      </c>
      <c r="T20" s="17" t="s">
        <v>16</v>
      </c>
      <c r="U20" s="18">
        <f t="shared" si="5"/>
        <v>0</v>
      </c>
      <c r="V20" s="17">
        <v>2.5</v>
      </c>
      <c r="W20" s="17" t="s">
        <v>17</v>
      </c>
      <c r="X20" s="18">
        <f t="shared" si="6"/>
        <v>0</v>
      </c>
      <c r="Y20" s="17">
        <v>2</v>
      </c>
      <c r="Z20" s="17" t="s">
        <v>18</v>
      </c>
      <c r="AA20" s="18">
        <f t="shared" si="7"/>
        <v>0</v>
      </c>
      <c r="AB20" s="17">
        <v>1.5</v>
      </c>
      <c r="AC20" s="17" t="s">
        <v>19</v>
      </c>
      <c r="AD20" s="18">
        <f t="shared" si="8"/>
        <v>0</v>
      </c>
      <c r="AE20" s="17">
        <v>1</v>
      </c>
      <c r="AF20" s="17" t="s">
        <v>20</v>
      </c>
      <c r="AG20" s="18">
        <f t="shared" si="9"/>
        <v>0</v>
      </c>
      <c r="AH20" s="17">
        <v>0</v>
      </c>
      <c r="AI20" s="17" t="s">
        <v>21</v>
      </c>
      <c r="AJ20" s="18">
        <f t="shared" si="10"/>
        <v>0</v>
      </c>
      <c r="AK20" s="18">
        <f t="shared" si="13"/>
        <v>0</v>
      </c>
      <c r="AL20" s="19" t="str">
        <f t="shared" si="11"/>
        <v xml:space="preserve"> </v>
      </c>
      <c r="AM20" s="18">
        <f t="shared" si="14"/>
        <v>2.5</v>
      </c>
      <c r="AP20" s="20" t="s">
        <v>22</v>
      </c>
    </row>
    <row r="21" spans="1:42" ht="15.75" x14ac:dyDescent="0.25">
      <c r="A21" s="34"/>
      <c r="B21" s="52"/>
      <c r="C21" s="35"/>
      <c r="D21" s="36" t="str">
        <f t="shared" si="12"/>
        <v xml:space="preserve"> </v>
      </c>
      <c r="E21" s="38"/>
      <c r="F21" s="118"/>
      <c r="G21" s="118"/>
      <c r="H21" s="84"/>
      <c r="I21" s="36" t="s">
        <v>13</v>
      </c>
      <c r="J21" s="13" t="str">
        <f t="shared" si="0"/>
        <v xml:space="preserve"> </v>
      </c>
      <c r="K21" s="14"/>
      <c r="L21" s="14" t="s">
        <v>14</v>
      </c>
      <c r="M21" s="15">
        <f t="shared" si="1"/>
        <v>0</v>
      </c>
      <c r="N21" s="16">
        <f t="shared" si="2"/>
        <v>0</v>
      </c>
      <c r="O21" s="16" t="e">
        <f t="shared" si="3"/>
        <v>#DIV/0!</v>
      </c>
      <c r="P21" s="17">
        <v>3.5</v>
      </c>
      <c r="Q21" s="17" t="s">
        <v>15</v>
      </c>
      <c r="R21" s="18">
        <f t="shared" si="4"/>
        <v>0</v>
      </c>
      <c r="S21" s="17">
        <v>3</v>
      </c>
      <c r="T21" s="17" t="s">
        <v>16</v>
      </c>
      <c r="U21" s="18">
        <f t="shared" si="5"/>
        <v>0</v>
      </c>
      <c r="V21" s="17">
        <v>2.5</v>
      </c>
      <c r="W21" s="17" t="s">
        <v>17</v>
      </c>
      <c r="X21" s="18">
        <f t="shared" si="6"/>
        <v>0</v>
      </c>
      <c r="Y21" s="17">
        <v>2</v>
      </c>
      <c r="Z21" s="17" t="s">
        <v>18</v>
      </c>
      <c r="AA21" s="18">
        <f t="shared" si="7"/>
        <v>0</v>
      </c>
      <c r="AB21" s="17">
        <v>1.5</v>
      </c>
      <c r="AC21" s="17" t="s">
        <v>19</v>
      </c>
      <c r="AD21" s="18">
        <f t="shared" si="8"/>
        <v>0</v>
      </c>
      <c r="AE21" s="17">
        <v>1</v>
      </c>
      <c r="AF21" s="17" t="s">
        <v>20</v>
      </c>
      <c r="AG21" s="18">
        <f t="shared" si="9"/>
        <v>0</v>
      </c>
      <c r="AH21" s="17">
        <v>0</v>
      </c>
      <c r="AI21" s="17" t="s">
        <v>21</v>
      </c>
      <c r="AJ21" s="18">
        <f t="shared" si="10"/>
        <v>0</v>
      </c>
      <c r="AK21" s="18">
        <f t="shared" si="13"/>
        <v>0</v>
      </c>
      <c r="AL21" s="19" t="str">
        <f t="shared" si="11"/>
        <v xml:space="preserve"> </v>
      </c>
      <c r="AM21" s="18">
        <f t="shared" si="14"/>
        <v>2.5</v>
      </c>
      <c r="AP21" s="20" t="s">
        <v>22</v>
      </c>
    </row>
    <row r="22" spans="1:42" ht="15.75" x14ac:dyDescent="0.25">
      <c r="A22" s="42"/>
      <c r="B22" s="53"/>
      <c r="C22" s="43">
        <v>70</v>
      </c>
      <c r="D22" s="44" t="str">
        <f t="shared" si="12"/>
        <v xml:space="preserve"> </v>
      </c>
      <c r="E22" s="45">
        <v>160</v>
      </c>
      <c r="F22" s="145"/>
      <c r="G22" s="145"/>
      <c r="H22" s="86"/>
      <c r="I22" s="44" t="s">
        <v>13</v>
      </c>
      <c r="J22" s="46">
        <f t="shared" si="0"/>
        <v>2.2857142857142856</v>
      </c>
      <c r="K22" s="14"/>
      <c r="L22" s="14" t="s">
        <v>14</v>
      </c>
      <c r="M22" s="15">
        <f t="shared" si="1"/>
        <v>0</v>
      </c>
      <c r="N22" s="16">
        <f t="shared" si="2"/>
        <v>70</v>
      </c>
      <c r="O22" s="16">
        <f t="shared" si="3"/>
        <v>2.2857142857142856</v>
      </c>
      <c r="P22" s="17">
        <v>3.5</v>
      </c>
      <c r="Q22" s="17" t="s">
        <v>15</v>
      </c>
      <c r="R22" s="18">
        <f t="shared" si="4"/>
        <v>0</v>
      </c>
      <c r="S22" s="17">
        <v>3</v>
      </c>
      <c r="T22" s="17" t="s">
        <v>16</v>
      </c>
      <c r="U22" s="18">
        <f t="shared" si="5"/>
        <v>0</v>
      </c>
      <c r="V22" s="17">
        <v>2.5</v>
      </c>
      <c r="W22" s="17" t="s">
        <v>17</v>
      </c>
      <c r="X22" s="18">
        <f t="shared" si="6"/>
        <v>0</v>
      </c>
      <c r="Y22" s="17">
        <v>2</v>
      </c>
      <c r="Z22" s="17" t="s">
        <v>18</v>
      </c>
      <c r="AA22" s="18">
        <f t="shared" si="7"/>
        <v>0</v>
      </c>
      <c r="AB22" s="17">
        <v>1.5</v>
      </c>
      <c r="AC22" s="17" t="s">
        <v>19</v>
      </c>
      <c r="AD22" s="18">
        <f t="shared" si="8"/>
        <v>0</v>
      </c>
      <c r="AE22" s="17">
        <v>1</v>
      </c>
      <c r="AF22" s="17" t="s">
        <v>20</v>
      </c>
      <c r="AG22" s="18">
        <f t="shared" si="9"/>
        <v>0</v>
      </c>
      <c r="AH22" s="17">
        <v>0</v>
      </c>
      <c r="AI22" s="17" t="s">
        <v>21</v>
      </c>
      <c r="AJ22" s="18">
        <f t="shared" si="10"/>
        <v>0</v>
      </c>
      <c r="AK22" s="18">
        <f t="shared" si="13"/>
        <v>0</v>
      </c>
      <c r="AL22" s="19" t="str">
        <f t="shared" si="11"/>
        <v xml:space="preserve"> </v>
      </c>
      <c r="AM22" s="18">
        <f t="shared" si="14"/>
        <v>2.5</v>
      </c>
      <c r="AP22" s="20" t="s">
        <v>22</v>
      </c>
    </row>
    <row r="23" spans="1:42" ht="15.75" x14ac:dyDescent="0.25">
      <c r="A23" s="34"/>
      <c r="B23" s="52"/>
      <c r="C23" s="35"/>
      <c r="D23" s="36" t="str">
        <f t="shared" si="12"/>
        <v xml:space="preserve"> </v>
      </c>
      <c r="E23" s="38"/>
      <c r="F23" s="118"/>
      <c r="G23" s="118"/>
      <c r="H23" s="84"/>
      <c r="I23" s="36" t="s">
        <v>13</v>
      </c>
      <c r="J23" s="13" t="str">
        <f t="shared" si="0"/>
        <v xml:space="preserve"> </v>
      </c>
      <c r="K23" s="14"/>
      <c r="L23" s="14" t="s">
        <v>14</v>
      </c>
      <c r="M23" s="15">
        <f t="shared" si="1"/>
        <v>0</v>
      </c>
      <c r="N23" s="16">
        <f t="shared" si="2"/>
        <v>0</v>
      </c>
      <c r="O23" s="16" t="e">
        <f t="shared" si="3"/>
        <v>#DIV/0!</v>
      </c>
      <c r="P23" s="17">
        <v>3.5</v>
      </c>
      <c r="Q23" s="17" t="s">
        <v>15</v>
      </c>
      <c r="R23" s="18">
        <f t="shared" si="4"/>
        <v>0</v>
      </c>
      <c r="S23" s="17">
        <v>3</v>
      </c>
      <c r="T23" s="17" t="s">
        <v>16</v>
      </c>
      <c r="U23" s="18">
        <f t="shared" si="5"/>
        <v>0</v>
      </c>
      <c r="V23" s="17">
        <v>2.5</v>
      </c>
      <c r="W23" s="17" t="s">
        <v>17</v>
      </c>
      <c r="X23" s="18">
        <f t="shared" si="6"/>
        <v>0</v>
      </c>
      <c r="Y23" s="17">
        <v>2</v>
      </c>
      <c r="Z23" s="17" t="s">
        <v>18</v>
      </c>
      <c r="AA23" s="18">
        <f t="shared" si="7"/>
        <v>0</v>
      </c>
      <c r="AB23" s="17">
        <v>1.5</v>
      </c>
      <c r="AC23" s="17" t="s">
        <v>19</v>
      </c>
      <c r="AD23" s="18">
        <f t="shared" si="8"/>
        <v>0</v>
      </c>
      <c r="AE23" s="17">
        <v>1</v>
      </c>
      <c r="AF23" s="17" t="s">
        <v>20</v>
      </c>
      <c r="AG23" s="18">
        <f t="shared" si="9"/>
        <v>0</v>
      </c>
      <c r="AH23" s="17">
        <v>0</v>
      </c>
      <c r="AI23" s="17" t="s">
        <v>21</v>
      </c>
      <c r="AJ23" s="18">
        <f t="shared" si="10"/>
        <v>0</v>
      </c>
      <c r="AK23" s="18">
        <f t="shared" si="13"/>
        <v>0</v>
      </c>
      <c r="AL23" s="19" t="str">
        <f t="shared" si="11"/>
        <v xml:space="preserve"> </v>
      </c>
      <c r="AM23" s="18">
        <f t="shared" si="14"/>
        <v>2.5</v>
      </c>
      <c r="AP23" s="20" t="s">
        <v>22</v>
      </c>
    </row>
    <row r="24" spans="1:42" ht="15.75" x14ac:dyDescent="0.25">
      <c r="A24" s="34" t="s">
        <v>13</v>
      </c>
      <c r="B24" s="52" t="s">
        <v>13</v>
      </c>
      <c r="C24" s="35"/>
      <c r="D24" s="36" t="str">
        <f t="shared" si="12"/>
        <v xml:space="preserve"> </v>
      </c>
      <c r="E24" s="38"/>
      <c r="F24" s="118"/>
      <c r="G24" s="118"/>
      <c r="H24" s="84"/>
      <c r="I24" s="36" t="s">
        <v>13</v>
      </c>
      <c r="J24" s="13" t="str">
        <f t="shared" si="0"/>
        <v xml:space="preserve"> </v>
      </c>
      <c r="K24" s="14"/>
      <c r="L24" s="14" t="s">
        <v>14</v>
      </c>
      <c r="M24" s="15">
        <f t="shared" si="1"/>
        <v>0</v>
      </c>
      <c r="N24" s="16">
        <f t="shared" si="2"/>
        <v>0</v>
      </c>
      <c r="O24" s="16" t="e">
        <f t="shared" si="3"/>
        <v>#DIV/0!</v>
      </c>
      <c r="P24" s="17">
        <v>3.5</v>
      </c>
      <c r="Q24" s="17" t="s">
        <v>15</v>
      </c>
      <c r="R24" s="18">
        <f t="shared" si="4"/>
        <v>0</v>
      </c>
      <c r="S24" s="17">
        <v>3</v>
      </c>
      <c r="T24" s="17" t="s">
        <v>16</v>
      </c>
      <c r="U24" s="18">
        <f t="shared" si="5"/>
        <v>0</v>
      </c>
      <c r="V24" s="17">
        <v>2.5</v>
      </c>
      <c r="W24" s="17" t="s">
        <v>17</v>
      </c>
      <c r="X24" s="18">
        <f t="shared" si="6"/>
        <v>0</v>
      </c>
      <c r="Y24" s="17">
        <v>2</v>
      </c>
      <c r="Z24" s="17" t="s">
        <v>18</v>
      </c>
      <c r="AA24" s="18">
        <f t="shared" si="7"/>
        <v>0</v>
      </c>
      <c r="AB24" s="17">
        <v>1.5</v>
      </c>
      <c r="AC24" s="17" t="s">
        <v>19</v>
      </c>
      <c r="AD24" s="18">
        <f t="shared" si="8"/>
        <v>0</v>
      </c>
      <c r="AE24" s="17">
        <v>1</v>
      </c>
      <c r="AF24" s="17" t="s">
        <v>20</v>
      </c>
      <c r="AG24" s="18">
        <f t="shared" si="9"/>
        <v>0</v>
      </c>
      <c r="AH24" s="17">
        <v>0</v>
      </c>
      <c r="AI24" s="17" t="s">
        <v>21</v>
      </c>
      <c r="AJ24" s="18">
        <f t="shared" si="10"/>
        <v>0</v>
      </c>
      <c r="AK24" s="18">
        <f t="shared" si="13"/>
        <v>0</v>
      </c>
      <c r="AL24" s="19" t="str">
        <f t="shared" si="11"/>
        <v xml:space="preserve"> </v>
      </c>
      <c r="AM24" s="18">
        <f t="shared" si="14"/>
        <v>2.5</v>
      </c>
      <c r="AP24" s="20" t="s">
        <v>22</v>
      </c>
    </row>
    <row r="25" spans="1:42" ht="15.75" x14ac:dyDescent="0.25">
      <c r="A25" s="34" t="s">
        <v>13</v>
      </c>
      <c r="B25" s="52" t="s">
        <v>13</v>
      </c>
      <c r="C25" s="35"/>
      <c r="D25" s="36" t="str">
        <f t="shared" si="12"/>
        <v xml:space="preserve"> </v>
      </c>
      <c r="E25" s="38"/>
      <c r="F25" s="118"/>
      <c r="G25" s="118"/>
      <c r="H25" s="84"/>
      <c r="I25" s="36" t="s">
        <v>13</v>
      </c>
      <c r="J25" s="13" t="str">
        <f t="shared" si="0"/>
        <v xml:space="preserve"> </v>
      </c>
      <c r="K25" s="14"/>
      <c r="L25" s="14" t="s">
        <v>14</v>
      </c>
      <c r="M25" s="15">
        <f t="shared" si="1"/>
        <v>0</v>
      </c>
      <c r="N25" s="16">
        <v>15</v>
      </c>
      <c r="O25" s="16">
        <f t="shared" si="3"/>
        <v>0</v>
      </c>
      <c r="P25" s="17">
        <v>3.5</v>
      </c>
      <c r="Q25" s="17" t="s">
        <v>15</v>
      </c>
      <c r="R25" s="18">
        <f t="shared" si="4"/>
        <v>0</v>
      </c>
      <c r="S25" s="17">
        <v>3</v>
      </c>
      <c r="T25" s="17" t="s">
        <v>16</v>
      </c>
      <c r="U25" s="18">
        <f t="shared" si="5"/>
        <v>0</v>
      </c>
      <c r="V25" s="17">
        <v>2.5</v>
      </c>
      <c r="W25" s="17" t="s">
        <v>17</v>
      </c>
      <c r="X25" s="18">
        <f t="shared" si="6"/>
        <v>0</v>
      </c>
      <c r="Y25" s="17">
        <v>2</v>
      </c>
      <c r="Z25" s="17" t="s">
        <v>18</v>
      </c>
      <c r="AA25" s="18">
        <f t="shared" si="7"/>
        <v>0</v>
      </c>
      <c r="AB25" s="17">
        <v>1.5</v>
      </c>
      <c r="AC25" s="17" t="s">
        <v>19</v>
      </c>
      <c r="AD25" s="18">
        <f t="shared" si="8"/>
        <v>0</v>
      </c>
      <c r="AE25" s="17">
        <v>1</v>
      </c>
      <c r="AF25" s="17" t="s">
        <v>20</v>
      </c>
      <c r="AG25" s="18">
        <f t="shared" si="9"/>
        <v>0</v>
      </c>
      <c r="AH25" s="17">
        <v>0</v>
      </c>
      <c r="AI25" s="17" t="s">
        <v>21</v>
      </c>
      <c r="AJ25" s="18">
        <f t="shared" si="10"/>
        <v>0</v>
      </c>
      <c r="AK25" s="18">
        <f t="shared" si="13"/>
        <v>0</v>
      </c>
      <c r="AL25" s="19" t="str">
        <f t="shared" si="11"/>
        <v xml:space="preserve"> </v>
      </c>
      <c r="AM25" s="18">
        <f t="shared" si="14"/>
        <v>2.5</v>
      </c>
      <c r="AP25" s="20" t="s">
        <v>22</v>
      </c>
    </row>
    <row r="26" spans="1:42" ht="15.75" x14ac:dyDescent="0.25">
      <c r="A26" s="34" t="s">
        <v>13</v>
      </c>
      <c r="B26" s="52" t="s">
        <v>13</v>
      </c>
      <c r="C26" s="35"/>
      <c r="D26" s="36" t="str">
        <f t="shared" si="12"/>
        <v xml:space="preserve"> </v>
      </c>
      <c r="E26" s="38"/>
      <c r="F26" s="120"/>
      <c r="G26" s="120"/>
      <c r="H26" s="83"/>
      <c r="I26" s="36" t="s">
        <v>13</v>
      </c>
      <c r="J26" s="13" t="str">
        <f t="shared" si="0"/>
        <v xml:space="preserve"> </v>
      </c>
      <c r="K26" s="14"/>
      <c r="L26" s="14" t="s">
        <v>14</v>
      </c>
      <c r="M26" s="15">
        <f t="shared" si="1"/>
        <v>0</v>
      </c>
      <c r="N26" s="16">
        <f t="shared" ref="N26:N28" si="15">IF(I26=" ",C26,(C26+15))</f>
        <v>0</v>
      </c>
      <c r="O26" s="16" t="e">
        <f t="shared" si="3"/>
        <v>#DIV/0!</v>
      </c>
      <c r="P26" s="17">
        <v>3.5</v>
      </c>
      <c r="Q26" s="17" t="s">
        <v>15</v>
      </c>
      <c r="R26" s="18">
        <f t="shared" si="4"/>
        <v>0</v>
      </c>
      <c r="S26" s="17">
        <v>3</v>
      </c>
      <c r="T26" s="17" t="s">
        <v>16</v>
      </c>
      <c r="U26" s="18">
        <f t="shared" si="5"/>
        <v>0</v>
      </c>
      <c r="V26" s="17">
        <v>2.5</v>
      </c>
      <c r="W26" s="17" t="s">
        <v>17</v>
      </c>
      <c r="X26" s="18">
        <f t="shared" si="6"/>
        <v>0</v>
      </c>
      <c r="Y26" s="17">
        <v>2</v>
      </c>
      <c r="Z26" s="17" t="s">
        <v>18</v>
      </c>
      <c r="AA26" s="18">
        <f t="shared" si="7"/>
        <v>0</v>
      </c>
      <c r="AB26" s="17">
        <v>1.5</v>
      </c>
      <c r="AC26" s="17" t="s">
        <v>19</v>
      </c>
      <c r="AD26" s="18">
        <f t="shared" si="8"/>
        <v>0</v>
      </c>
      <c r="AE26" s="17">
        <v>1</v>
      </c>
      <c r="AF26" s="17" t="s">
        <v>20</v>
      </c>
      <c r="AG26" s="18">
        <f t="shared" si="9"/>
        <v>0</v>
      </c>
      <c r="AH26" s="17">
        <v>0</v>
      </c>
      <c r="AI26" s="17" t="s">
        <v>21</v>
      </c>
      <c r="AJ26" s="18">
        <f t="shared" si="10"/>
        <v>0</v>
      </c>
      <c r="AK26" s="18">
        <f t="shared" si="13"/>
        <v>0</v>
      </c>
      <c r="AL26" s="19" t="str">
        <f t="shared" si="11"/>
        <v xml:space="preserve"> </v>
      </c>
      <c r="AM26" s="18">
        <f t="shared" si="14"/>
        <v>2.5</v>
      </c>
      <c r="AP26" s="20" t="s">
        <v>22</v>
      </c>
    </row>
    <row r="27" spans="1:42" ht="15.75" x14ac:dyDescent="0.25">
      <c r="A27" s="8" t="s">
        <v>13</v>
      </c>
      <c r="B27" s="41" t="s">
        <v>13</v>
      </c>
      <c r="C27" s="10"/>
      <c r="D27" s="11" t="str">
        <f t="shared" si="12"/>
        <v xml:space="preserve"> </v>
      </c>
      <c r="E27" s="31"/>
      <c r="F27" s="120"/>
      <c r="G27" s="120"/>
      <c r="H27" s="83"/>
      <c r="I27" s="36" t="s">
        <v>13</v>
      </c>
      <c r="J27" s="13" t="str">
        <f t="shared" si="0"/>
        <v xml:space="preserve"> </v>
      </c>
      <c r="K27" s="14"/>
      <c r="L27" s="14" t="s">
        <v>14</v>
      </c>
      <c r="M27" s="15">
        <f t="shared" si="1"/>
        <v>0</v>
      </c>
      <c r="N27" s="16">
        <f t="shared" si="15"/>
        <v>0</v>
      </c>
      <c r="O27" s="16" t="e">
        <f t="shared" si="3"/>
        <v>#DIV/0!</v>
      </c>
      <c r="P27" s="17">
        <v>3.5</v>
      </c>
      <c r="Q27" s="17" t="s">
        <v>15</v>
      </c>
      <c r="R27" s="18">
        <f t="shared" si="4"/>
        <v>0</v>
      </c>
      <c r="S27" s="17">
        <v>3</v>
      </c>
      <c r="T27" s="17" t="s">
        <v>16</v>
      </c>
      <c r="U27" s="18">
        <f t="shared" si="5"/>
        <v>0</v>
      </c>
      <c r="V27" s="17">
        <v>2.5</v>
      </c>
      <c r="W27" s="17" t="s">
        <v>17</v>
      </c>
      <c r="X27" s="18">
        <f t="shared" si="6"/>
        <v>0</v>
      </c>
      <c r="Y27" s="17">
        <v>2</v>
      </c>
      <c r="Z27" s="17" t="s">
        <v>18</v>
      </c>
      <c r="AA27" s="18">
        <f t="shared" si="7"/>
        <v>0</v>
      </c>
      <c r="AB27" s="17">
        <v>1.5</v>
      </c>
      <c r="AC27" s="17" t="s">
        <v>19</v>
      </c>
      <c r="AD27" s="18">
        <f t="shared" si="8"/>
        <v>0</v>
      </c>
      <c r="AE27" s="17">
        <v>1</v>
      </c>
      <c r="AF27" s="17" t="s">
        <v>20</v>
      </c>
      <c r="AG27" s="18">
        <f t="shared" si="9"/>
        <v>0</v>
      </c>
      <c r="AH27" s="17">
        <v>0</v>
      </c>
      <c r="AI27" s="17" t="s">
        <v>21</v>
      </c>
      <c r="AJ27" s="18">
        <f t="shared" si="10"/>
        <v>0</v>
      </c>
      <c r="AK27" s="18">
        <f t="shared" si="13"/>
        <v>0</v>
      </c>
      <c r="AL27" s="19" t="str">
        <f t="shared" si="11"/>
        <v xml:space="preserve"> </v>
      </c>
      <c r="AM27" s="18">
        <f t="shared" si="14"/>
        <v>2.5</v>
      </c>
      <c r="AP27" s="20" t="s">
        <v>22</v>
      </c>
    </row>
    <row r="28" spans="1:42" ht="16.5" thickBot="1" x14ac:dyDescent="0.3">
      <c r="A28" s="8" t="s">
        <v>13</v>
      </c>
      <c r="B28" s="9" t="s">
        <v>13</v>
      </c>
      <c r="C28" s="10"/>
      <c r="D28" s="11" t="str">
        <f t="shared" si="12"/>
        <v xml:space="preserve"> </v>
      </c>
      <c r="E28" s="32"/>
      <c r="F28" s="121"/>
      <c r="G28" s="122"/>
      <c r="H28" s="82"/>
      <c r="I28" s="33" t="s">
        <v>13</v>
      </c>
      <c r="J28" s="13" t="str">
        <f t="shared" si="0"/>
        <v xml:space="preserve"> </v>
      </c>
      <c r="K28" s="14"/>
      <c r="L28" s="14" t="s">
        <v>14</v>
      </c>
      <c r="M28" s="15">
        <f t="shared" si="1"/>
        <v>0</v>
      </c>
      <c r="N28" s="16">
        <f t="shared" si="15"/>
        <v>0</v>
      </c>
      <c r="O28" s="16" t="e">
        <f t="shared" si="3"/>
        <v>#DIV/0!</v>
      </c>
      <c r="P28" s="17">
        <v>3.5</v>
      </c>
      <c r="Q28" s="17" t="s">
        <v>15</v>
      </c>
      <c r="R28" s="18">
        <f t="shared" si="4"/>
        <v>0</v>
      </c>
      <c r="S28" s="17">
        <v>3</v>
      </c>
      <c r="T28" s="17" t="s">
        <v>16</v>
      </c>
      <c r="U28" s="18">
        <f t="shared" si="5"/>
        <v>0</v>
      </c>
      <c r="V28" s="17">
        <v>2.5</v>
      </c>
      <c r="W28" s="17" t="s">
        <v>17</v>
      </c>
      <c r="X28" s="18">
        <f t="shared" si="6"/>
        <v>0</v>
      </c>
      <c r="Y28" s="17">
        <v>2</v>
      </c>
      <c r="Z28" s="17" t="s">
        <v>18</v>
      </c>
      <c r="AA28" s="18">
        <f t="shared" si="7"/>
        <v>0</v>
      </c>
      <c r="AB28" s="17">
        <v>1.5</v>
      </c>
      <c r="AC28" s="17" t="s">
        <v>19</v>
      </c>
      <c r="AD28" s="18">
        <f t="shared" si="8"/>
        <v>0</v>
      </c>
      <c r="AE28" s="17">
        <v>1</v>
      </c>
      <c r="AF28" s="17" t="s">
        <v>20</v>
      </c>
      <c r="AG28" s="18">
        <f t="shared" si="9"/>
        <v>0</v>
      </c>
      <c r="AH28" s="17">
        <v>0</v>
      </c>
      <c r="AI28" s="17" t="s">
        <v>21</v>
      </c>
      <c r="AJ28" s="18">
        <f t="shared" si="10"/>
        <v>0</v>
      </c>
      <c r="AK28" s="18">
        <f t="shared" si="13"/>
        <v>0</v>
      </c>
      <c r="AL28" s="19" t="str">
        <f t="shared" si="11"/>
        <v xml:space="preserve"> </v>
      </c>
      <c r="AM28" s="18">
        <f t="shared" si="14"/>
        <v>2.5</v>
      </c>
      <c r="AP28" s="20" t="s">
        <v>22</v>
      </c>
    </row>
    <row r="29" spans="1:42" x14ac:dyDescent="0.25">
      <c r="A29" s="123" t="s">
        <v>23</v>
      </c>
      <c r="B29" s="124"/>
      <c r="C29" s="22"/>
      <c r="D29" s="124" t="s">
        <v>23</v>
      </c>
      <c r="E29" s="125"/>
      <c r="F29" s="125"/>
      <c r="G29" s="23"/>
      <c r="H29" s="23"/>
      <c r="I29" s="125" t="s">
        <v>23</v>
      </c>
      <c r="J29" s="126"/>
    </row>
    <row r="30" spans="1:42" x14ac:dyDescent="0.25">
      <c r="A30" s="127" t="s">
        <v>32</v>
      </c>
      <c r="B30" s="127"/>
      <c r="C30" s="49"/>
      <c r="D30" s="128" t="s">
        <v>25</v>
      </c>
      <c r="E30" s="128"/>
      <c r="F30" s="128"/>
      <c r="G30" s="25"/>
      <c r="H30" s="25"/>
      <c r="I30" s="128" t="s">
        <v>29</v>
      </c>
      <c r="J30" s="129"/>
    </row>
    <row r="31" spans="1:42" x14ac:dyDescent="0.25">
      <c r="A31" s="26"/>
      <c r="B31" s="49"/>
      <c r="C31" s="49"/>
      <c r="D31" s="27"/>
      <c r="E31" s="27"/>
      <c r="F31" s="27"/>
      <c r="G31" s="49"/>
      <c r="H31" s="81"/>
      <c r="I31" s="49"/>
      <c r="J31" s="50"/>
    </row>
    <row r="32" spans="1:42" x14ac:dyDescent="0.25">
      <c r="A32" s="26"/>
      <c r="B32" s="49"/>
      <c r="C32" s="49"/>
      <c r="D32" s="27"/>
      <c r="E32" s="27"/>
      <c r="F32" s="27"/>
      <c r="G32" s="49"/>
      <c r="H32" s="81"/>
      <c r="I32" s="49"/>
      <c r="J32" s="50"/>
    </row>
    <row r="33" spans="1:51" x14ac:dyDescent="0.25">
      <c r="A33" s="26"/>
      <c r="B33" s="49"/>
      <c r="C33" s="49"/>
      <c r="D33" s="27"/>
      <c r="E33" s="27"/>
      <c r="F33" s="27"/>
      <c r="G33" s="49"/>
      <c r="H33" s="81"/>
      <c r="I33" s="49"/>
      <c r="J33" s="50"/>
    </row>
    <row r="34" spans="1:51" x14ac:dyDescent="0.25">
      <c r="A34" s="136"/>
      <c r="B34" s="136"/>
      <c r="C34" s="49"/>
      <c r="D34" s="125" t="s">
        <v>24</v>
      </c>
      <c r="E34" s="125"/>
      <c r="F34" s="125"/>
      <c r="G34" s="49"/>
      <c r="H34" s="81"/>
      <c r="I34" s="137"/>
      <c r="J34" s="138"/>
    </row>
    <row r="35" spans="1:51" x14ac:dyDescent="0.25">
      <c r="A35" s="136"/>
      <c r="B35" s="136"/>
      <c r="C35" s="49"/>
      <c r="D35" s="128" t="s">
        <v>36</v>
      </c>
      <c r="E35" s="128"/>
      <c r="F35" s="128"/>
      <c r="G35" s="49"/>
      <c r="H35" s="81"/>
      <c r="I35" s="136"/>
      <c r="J35" s="139"/>
    </row>
    <row r="36" spans="1:51" x14ac:dyDescent="0.25">
      <c r="A36" s="48"/>
      <c r="B36" s="48"/>
      <c r="C36" s="25"/>
      <c r="D36" s="48"/>
      <c r="E36" s="48"/>
      <c r="F36" s="48"/>
      <c r="G36" s="25"/>
      <c r="H36" s="25"/>
      <c r="I36" s="48"/>
      <c r="J36" s="51"/>
    </row>
    <row r="37" spans="1:51" x14ac:dyDescent="0.25">
      <c r="A37" s="48"/>
      <c r="B37" s="48"/>
      <c r="C37" s="25"/>
      <c r="D37" s="48"/>
      <c r="E37" s="48"/>
      <c r="F37" s="48"/>
      <c r="G37" s="25"/>
      <c r="H37" s="25"/>
      <c r="I37" s="48"/>
      <c r="J37" s="51"/>
    </row>
    <row r="38" spans="1:51" x14ac:dyDescent="0.25">
      <c r="A38" s="48"/>
      <c r="B38" s="48"/>
      <c r="C38" s="25"/>
      <c r="D38" s="48"/>
      <c r="E38" s="48"/>
      <c r="F38" s="48"/>
      <c r="G38" s="25"/>
      <c r="H38" s="25"/>
      <c r="I38" s="48"/>
      <c r="J38" s="51"/>
    </row>
    <row r="39" spans="1:51" ht="16.5" customHeight="1" x14ac:dyDescent="0.25">
      <c r="A39" s="130" t="s">
        <v>47</v>
      </c>
      <c r="B39" s="131"/>
      <c r="C39" s="131"/>
      <c r="D39" s="131"/>
      <c r="E39" s="131"/>
      <c r="F39" s="131"/>
      <c r="G39" s="131"/>
      <c r="H39" s="131"/>
      <c r="I39" s="131"/>
      <c r="J39" s="132"/>
    </row>
    <row r="40" spans="1:51" ht="16.5" customHeight="1" x14ac:dyDescent="0.25">
      <c r="A40" s="140" t="s">
        <v>60</v>
      </c>
      <c r="B40" s="141"/>
      <c r="C40" s="141"/>
      <c r="D40" s="141"/>
      <c r="E40" s="141"/>
      <c r="F40" s="141"/>
      <c r="G40" s="141"/>
      <c r="H40" s="141"/>
      <c r="I40" s="141"/>
      <c r="J40" s="141"/>
      <c r="K40" s="142"/>
      <c r="AY40" s="92"/>
    </row>
    <row r="41" spans="1:51" ht="72" customHeight="1" thickBot="1" x14ac:dyDescent="0.3">
      <c r="A41" s="133" t="s">
        <v>48</v>
      </c>
      <c r="B41" s="134"/>
      <c r="C41" s="134"/>
      <c r="D41" s="134"/>
      <c r="E41" s="134"/>
      <c r="F41" s="134"/>
      <c r="G41" s="134"/>
      <c r="H41" s="134"/>
      <c r="I41" s="134"/>
      <c r="J41" s="135"/>
    </row>
    <row r="48" spans="1:51" ht="15" customHeight="1" x14ac:dyDescent="0.25"/>
    <row r="49" ht="75" customHeight="1" x14ac:dyDescent="0.25"/>
  </sheetData>
  <mergeCells count="43">
    <mergeCell ref="A41:J41"/>
    <mergeCell ref="A34:B34"/>
    <mergeCell ref="D34:F34"/>
    <mergeCell ref="F26:G26"/>
    <mergeCell ref="F27:G27"/>
    <mergeCell ref="F28:G28"/>
    <mergeCell ref="A29:B29"/>
    <mergeCell ref="D29:F29"/>
    <mergeCell ref="I29:J29"/>
    <mergeCell ref="A30:B30"/>
    <mergeCell ref="D30:F30"/>
    <mergeCell ref="A40:K40"/>
    <mergeCell ref="A39:J39"/>
    <mergeCell ref="I30:J30"/>
    <mergeCell ref="I34:J34"/>
    <mergeCell ref="A35:B35"/>
    <mergeCell ref="D35:F35"/>
    <mergeCell ref="I35:J35"/>
    <mergeCell ref="F25:G25"/>
    <mergeCell ref="F14:G14"/>
    <mergeCell ref="F15:G15"/>
    <mergeCell ref="F16:G16"/>
    <mergeCell ref="F17:G17"/>
    <mergeCell ref="F18:G18"/>
    <mergeCell ref="F19:G19"/>
    <mergeCell ref="F20:G20"/>
    <mergeCell ref="F21:G21"/>
    <mergeCell ref="F22:G22"/>
    <mergeCell ref="F23:G23"/>
    <mergeCell ref="F24:G24"/>
    <mergeCell ref="F13:G13"/>
    <mergeCell ref="A1:J1"/>
    <mergeCell ref="A2:J2"/>
    <mergeCell ref="A3:J3"/>
    <mergeCell ref="A4:J4"/>
    <mergeCell ref="A5:J5"/>
    <mergeCell ref="A6:J6"/>
    <mergeCell ref="A7:J7"/>
    <mergeCell ref="A8:J8"/>
    <mergeCell ref="F10:G10"/>
    <mergeCell ref="F11:G11"/>
    <mergeCell ref="F12:G12"/>
    <mergeCell ref="F9:G9"/>
  </mergeCells>
  <pageMargins left="0.70866141732283472" right="0.70866141732283472" top="0.74803149606299213" bottom="0.74803149606299213" header="0.31496062992125984" footer="0.31496062992125984"/>
  <pageSetup paperSize="9" scale="57"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topLeftCell="A7" workbookViewId="0">
      <selection activeCell="I14" sqref="I14"/>
    </sheetView>
  </sheetViews>
  <sheetFormatPr defaultRowHeight="15" x14ac:dyDescent="0.25"/>
  <cols>
    <col min="1" max="1" width="13.42578125" customWidth="1"/>
    <col min="2" max="2" width="24" customWidth="1"/>
    <col min="3" max="3" width="9.85546875" customWidth="1"/>
    <col min="4" max="4" width="9.5703125" customWidth="1"/>
    <col min="5" max="5" width="11.28515625" customWidth="1"/>
    <col min="6" max="6" width="33" bestFit="1" customWidth="1"/>
    <col min="7" max="7" width="1.28515625" customWidth="1"/>
    <col min="8" max="8" width="17.7109375" customWidth="1"/>
    <col min="9" max="9" width="11.5703125" customWidth="1"/>
    <col min="10" max="10" width="28.7109375" hidden="1" customWidth="1"/>
    <col min="11" max="11" width="16.42578125" customWidth="1"/>
    <col min="12" max="12" width="0" hidden="1" customWidth="1"/>
    <col min="13" max="38" width="9.140625" hidden="1" customWidth="1"/>
    <col min="39" max="39" width="12.5703125" hidden="1" customWidth="1"/>
    <col min="40" max="43" width="9.140625" hidden="1" customWidth="1"/>
    <col min="44" max="51" width="0" hidden="1" customWidth="1"/>
  </cols>
  <sheetData>
    <row r="1" spans="1:52" s="2" customFormat="1" ht="15.75" x14ac:dyDescent="0.25">
      <c r="A1" s="112" t="s">
        <v>0</v>
      </c>
      <c r="B1" s="113"/>
      <c r="C1" s="113"/>
      <c r="D1" s="113"/>
      <c r="E1" s="113"/>
      <c r="F1" s="113"/>
      <c r="G1" s="113"/>
      <c r="H1" s="113"/>
      <c r="I1" s="113"/>
      <c r="J1" s="113"/>
      <c r="K1" s="11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15" t="s">
        <v>1</v>
      </c>
      <c r="B2" s="116"/>
      <c r="C2" s="116"/>
      <c r="D2" s="116"/>
      <c r="E2" s="116"/>
      <c r="F2" s="116"/>
      <c r="G2" s="116"/>
      <c r="H2" s="116"/>
      <c r="I2" s="116"/>
      <c r="J2" s="116"/>
      <c r="K2" s="117"/>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15" t="s">
        <v>2</v>
      </c>
      <c r="B3" s="116"/>
      <c r="C3" s="116"/>
      <c r="D3" s="116"/>
      <c r="E3" s="116"/>
      <c r="F3" s="116"/>
      <c r="G3" s="116"/>
      <c r="H3" s="116"/>
      <c r="I3" s="116"/>
      <c r="J3" s="116"/>
      <c r="K3" s="1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15" t="s">
        <v>43</v>
      </c>
      <c r="B4" s="116"/>
      <c r="C4" s="116"/>
      <c r="D4" s="116"/>
      <c r="E4" s="116"/>
      <c r="F4" s="116"/>
      <c r="G4" s="116"/>
      <c r="H4" s="116"/>
      <c r="I4" s="116"/>
      <c r="J4" s="116"/>
      <c r="K4" s="117"/>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2" t="s">
        <v>39</v>
      </c>
      <c r="B5" s="103"/>
      <c r="C5" s="103"/>
      <c r="D5" s="103"/>
      <c r="E5" s="103"/>
      <c r="F5" s="103"/>
      <c r="G5" s="103"/>
      <c r="H5" s="103"/>
      <c r="I5" s="103"/>
      <c r="J5" s="103"/>
      <c r="K5" s="104"/>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2" t="s">
        <v>44</v>
      </c>
      <c r="B6" s="103"/>
      <c r="C6" s="103"/>
      <c r="D6" s="103"/>
      <c r="E6" s="103"/>
      <c r="F6" s="103"/>
      <c r="G6" s="103"/>
      <c r="H6" s="103"/>
      <c r="I6" s="103"/>
      <c r="J6" s="103"/>
      <c r="K6" s="104"/>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5">
        <v>42182</v>
      </c>
      <c r="B7" s="106"/>
      <c r="C7" s="106"/>
      <c r="D7" s="106"/>
      <c r="E7" s="106"/>
      <c r="F7" s="106"/>
      <c r="G7" s="106"/>
      <c r="H7" s="106"/>
      <c r="I7" s="106"/>
      <c r="J7" s="106"/>
      <c r="K7" s="107"/>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6.5" thickBot="1" x14ac:dyDescent="0.3">
      <c r="A8" s="102" t="s">
        <v>45</v>
      </c>
      <c r="B8" s="103"/>
      <c r="C8" s="103"/>
      <c r="D8" s="103"/>
      <c r="E8" s="103"/>
      <c r="F8" s="103"/>
      <c r="G8" s="103"/>
      <c r="H8" s="103"/>
      <c r="I8" s="103"/>
      <c r="J8" s="103"/>
      <c r="K8" s="104"/>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39" thickBot="1" x14ac:dyDescent="0.3">
      <c r="A9" s="4" t="s">
        <v>3</v>
      </c>
      <c r="B9" s="5" t="s">
        <v>4</v>
      </c>
      <c r="C9" s="5" t="s">
        <v>5</v>
      </c>
      <c r="D9" s="5" t="s">
        <v>6</v>
      </c>
      <c r="E9" s="5" t="s">
        <v>7</v>
      </c>
      <c r="F9" s="108" t="s">
        <v>8</v>
      </c>
      <c r="G9" s="109"/>
      <c r="H9" s="5" t="s">
        <v>49</v>
      </c>
      <c r="I9" s="5" t="s">
        <v>9</v>
      </c>
      <c r="J9" s="5" t="s">
        <v>10</v>
      </c>
      <c r="K9" s="6" t="s">
        <v>11</v>
      </c>
      <c r="L9" s="7"/>
      <c r="M9" s="7"/>
      <c r="N9" s="7"/>
      <c r="O9" s="7"/>
      <c r="P9" s="7"/>
      <c r="Q9" s="7"/>
      <c r="R9" s="7"/>
      <c r="S9" s="7"/>
      <c r="T9" s="7"/>
      <c r="U9" s="7"/>
      <c r="V9" s="7"/>
      <c r="W9" s="7"/>
      <c r="X9" s="7"/>
      <c r="Y9" s="7"/>
      <c r="Z9" s="7"/>
      <c r="AA9" s="7"/>
      <c r="AB9" s="7"/>
      <c r="AC9" s="7"/>
      <c r="AD9" s="7"/>
      <c r="AE9" s="7"/>
      <c r="AF9" s="7"/>
      <c r="AG9" s="7"/>
      <c r="AH9" s="7"/>
      <c r="AI9" s="7"/>
      <c r="AJ9" s="7"/>
      <c r="AK9" s="7"/>
      <c r="AL9" s="7" t="s">
        <v>12</v>
      </c>
      <c r="AM9" s="7"/>
      <c r="AN9" s="7"/>
      <c r="AO9" s="7"/>
      <c r="AP9" s="3"/>
      <c r="AQ9" s="3"/>
      <c r="AR9" s="3"/>
      <c r="AS9" s="1"/>
      <c r="AT9" s="1"/>
      <c r="AU9" s="1"/>
      <c r="AV9" s="1"/>
      <c r="AW9" s="1"/>
      <c r="AX9" s="1"/>
      <c r="AY9" s="1"/>
      <c r="AZ9" s="1"/>
    </row>
    <row r="10" spans="1:52" s="2" customFormat="1" ht="20.100000000000001" customHeight="1" x14ac:dyDescent="0.25">
      <c r="A10" s="34" t="s">
        <v>40</v>
      </c>
      <c r="B10" s="84" t="s">
        <v>64</v>
      </c>
      <c r="C10" s="35">
        <v>75</v>
      </c>
      <c r="D10" s="36"/>
      <c r="E10" s="37">
        <v>209.5</v>
      </c>
      <c r="F10" s="146" t="s">
        <v>32</v>
      </c>
      <c r="G10" s="147"/>
      <c r="H10" s="74"/>
      <c r="I10" s="39">
        <v>85</v>
      </c>
      <c r="J10" s="12" t="str">
        <f>IF(C10=0," ",IF(I10=0," ",IF(I10="GR",AQ10,AM10)))</f>
        <v>YETERLİ</v>
      </c>
      <c r="K10" s="13">
        <f>IF(C10=0," ",IF(I10=0," ",P10))</f>
        <v>2.911111111111111</v>
      </c>
      <c r="L10" s="14"/>
      <c r="M10" s="14" t="s">
        <v>14</v>
      </c>
      <c r="N10" s="15">
        <f>IF(I10&lt;90,0,IF(I10&lt;=100,4,0))</f>
        <v>0</v>
      </c>
      <c r="O10" s="16">
        <f>IF(I10=" ",C10,(C10+15))</f>
        <v>90</v>
      </c>
      <c r="P10" s="16">
        <f>IF(I10="BAŞARILI",(E10/O10),IF(I10&gt;0,(((AL10*15)+E10)/O10),E10))</f>
        <v>2.911111111111111</v>
      </c>
      <c r="Q10" s="17">
        <v>3.5</v>
      </c>
      <c r="R10" s="17" t="s">
        <v>15</v>
      </c>
      <c r="S10" s="18">
        <f>IF(I10&lt;85,0,IF(I10&lt;=89,3.5,0))</f>
        <v>3.5</v>
      </c>
      <c r="T10" s="17">
        <v>3</v>
      </c>
      <c r="U10" s="17" t="s">
        <v>16</v>
      </c>
      <c r="V10" s="18">
        <f>IF(I10&lt;80,0,IF(I10&lt;=84,3,0))</f>
        <v>0</v>
      </c>
      <c r="W10" s="17">
        <v>2.5</v>
      </c>
      <c r="X10" s="17" t="s">
        <v>17</v>
      </c>
      <c r="Y10" s="18">
        <f>IF(I10&lt;75,0,IF(I10&lt;=79,2.5,0))</f>
        <v>0</v>
      </c>
      <c r="Z10" s="17">
        <v>2</v>
      </c>
      <c r="AA10" s="17" t="s">
        <v>18</v>
      </c>
      <c r="AB10" s="18">
        <f>IF(I10&lt;65,0,IF(I10&lt;=74,2,0))</f>
        <v>0</v>
      </c>
      <c r="AC10" s="17">
        <v>1.5</v>
      </c>
      <c r="AD10" s="17" t="s">
        <v>19</v>
      </c>
      <c r="AE10" s="18">
        <f>IF(I10&lt;58,0,IF(I10&lt;=64,1.5,0))</f>
        <v>0</v>
      </c>
      <c r="AF10" s="17">
        <v>1</v>
      </c>
      <c r="AG10" s="17" t="s">
        <v>20</v>
      </c>
      <c r="AH10" s="18">
        <f>IF(I10&lt;50,0,IF(I10&lt;=57,1,0))</f>
        <v>0</v>
      </c>
      <c r="AI10" s="17">
        <v>0</v>
      </c>
      <c r="AJ10" s="17" t="s">
        <v>21</v>
      </c>
      <c r="AK10" s="18">
        <f>IF(I10&lt;0,0,IF(I10&lt;=49,0,0))</f>
        <v>0</v>
      </c>
      <c r="AL10" s="18">
        <f>SUM(S10,V10,Y10,AB10,AE10,AH10,AK10,N10)</f>
        <v>3.5</v>
      </c>
      <c r="AM10" s="19" t="str">
        <f>IF(I10=" "," ",IF(AL10&lt;2,"GİREMEZ(AKTS)",IF(O10&lt;89,"GİREMEZ(AKTS)",IF(P10&gt;=AN10,"YETERLİ","GİREMEZ(ORTALAMA)"))))</f>
        <v>YETERLİ</v>
      </c>
      <c r="AN10" s="18">
        <f>IF(LEFT(A10,1)="0",2,2.5)</f>
        <v>2.5</v>
      </c>
      <c r="AO10" s="18"/>
      <c r="AP10" s="20"/>
      <c r="AQ10" s="20" t="s">
        <v>22</v>
      </c>
      <c r="AR10" s="20"/>
      <c r="AS10" s="21"/>
      <c r="AT10" s="21"/>
      <c r="AU10" s="21"/>
      <c r="AV10" s="21"/>
      <c r="AW10" s="21"/>
      <c r="AX10" s="21"/>
      <c r="AY10" s="21"/>
      <c r="AZ10" s="1"/>
    </row>
    <row r="11" spans="1:52" ht="15.75" x14ac:dyDescent="0.25">
      <c r="A11" s="34" t="s">
        <v>72</v>
      </c>
      <c r="B11" s="84" t="s">
        <v>63</v>
      </c>
      <c r="C11" s="35">
        <v>75</v>
      </c>
      <c r="D11" s="36"/>
      <c r="E11" s="38">
        <v>219.5</v>
      </c>
      <c r="F11" s="118" t="s">
        <v>32</v>
      </c>
      <c r="G11" s="118"/>
      <c r="H11" s="73"/>
      <c r="I11" s="36">
        <v>85</v>
      </c>
      <c r="J11" s="12" t="str">
        <f t="shared" ref="J11:J32" si="0">IF(C11=0," ",IF(I11=0," ",IF(I11="GR",AQ11,AM11)))</f>
        <v>YETERLİ</v>
      </c>
      <c r="K11" s="13">
        <f t="shared" ref="K11:K32" si="1">IF(C11=0," ",IF(I11=0," ",P11))</f>
        <v>3.0222222222222221</v>
      </c>
      <c r="L11" s="14"/>
      <c r="M11" s="14" t="s">
        <v>14</v>
      </c>
      <c r="N11" s="15">
        <f t="shared" ref="N11:N32" si="2">IF(I11&lt;90,0,IF(I11&lt;=100,4,0))</f>
        <v>0</v>
      </c>
      <c r="O11" s="16">
        <f t="shared" ref="O11:O32" si="3">IF(I11=" ",C11,(C11+15))</f>
        <v>90</v>
      </c>
      <c r="P11" s="16">
        <f t="shared" ref="P11:P32" si="4">IF(I11="BAŞARILI",(E11/O11),IF(I11&gt;0,(((AL11*15)+E11)/O11),E11))</f>
        <v>3.0222222222222221</v>
      </c>
      <c r="Q11" s="17">
        <v>3.5</v>
      </c>
      <c r="R11" s="17" t="s">
        <v>15</v>
      </c>
      <c r="S11" s="18">
        <f t="shared" ref="S11:S32" si="5">IF(I11&lt;85,0,IF(I11&lt;=89,3.5,0))</f>
        <v>3.5</v>
      </c>
      <c r="T11" s="17">
        <v>3</v>
      </c>
      <c r="U11" s="17" t="s">
        <v>16</v>
      </c>
      <c r="V11" s="18">
        <f t="shared" ref="V11:V32" si="6">IF(I11&lt;80,0,IF(I11&lt;=84,3,0))</f>
        <v>0</v>
      </c>
      <c r="W11" s="17">
        <v>2.5</v>
      </c>
      <c r="X11" s="17" t="s">
        <v>17</v>
      </c>
      <c r="Y11" s="18">
        <f t="shared" ref="Y11:Y32" si="7">IF(I11&lt;75,0,IF(I11&lt;=79,2.5,0))</f>
        <v>0</v>
      </c>
      <c r="Z11" s="17">
        <v>2</v>
      </c>
      <c r="AA11" s="17" t="s">
        <v>18</v>
      </c>
      <c r="AB11" s="18">
        <f t="shared" ref="AB11:AB32" si="8">IF(I11&lt;65,0,IF(I11&lt;=74,2,0))</f>
        <v>0</v>
      </c>
      <c r="AC11" s="17">
        <v>1.5</v>
      </c>
      <c r="AD11" s="17" t="s">
        <v>19</v>
      </c>
      <c r="AE11" s="18">
        <f t="shared" ref="AE11:AE32" si="9">IF(I11&lt;58,0,IF(I11&lt;=64,1.5,0))</f>
        <v>0</v>
      </c>
      <c r="AF11" s="17">
        <v>1</v>
      </c>
      <c r="AG11" s="17" t="s">
        <v>20</v>
      </c>
      <c r="AH11" s="18">
        <f t="shared" ref="AH11:AH32" si="10">IF(I11&lt;50,0,IF(I11&lt;=57,1,0))</f>
        <v>0</v>
      </c>
      <c r="AI11" s="17">
        <v>0</v>
      </c>
      <c r="AJ11" s="17" t="s">
        <v>21</v>
      </c>
      <c r="AK11" s="18">
        <f t="shared" ref="AK11:AK32" si="11">IF(I11&lt;0,0,IF(I11&lt;=49,0,0))</f>
        <v>0</v>
      </c>
      <c r="AL11" s="18">
        <f t="shared" ref="AL11:AL32" si="12">SUM(S11,V11,Y11,AB11,AE11,AH11,AK11,N11)</f>
        <v>3.5</v>
      </c>
      <c r="AM11" s="19" t="str">
        <f t="shared" ref="AM11:AM32" si="13">IF(I11=" "," ",IF(AL11&lt;2,"GİREMEZ(AKTS)",IF(O11&lt;89,"GİREMEZ(AKTS)",IF(P11&gt;=AN11,"YETERLİ","GİREMEZ(ORTALAMA)"))))</f>
        <v>YETERLİ</v>
      </c>
      <c r="AN11" s="18">
        <f t="shared" ref="AN11:AN32" si="14">IF(LEFT(A11,1)="0",2,2.5)</f>
        <v>2.5</v>
      </c>
      <c r="AQ11" s="20" t="s">
        <v>22</v>
      </c>
    </row>
    <row r="12" spans="1:52" ht="15.75" x14ac:dyDescent="0.25">
      <c r="A12" s="34" t="s">
        <v>54</v>
      </c>
      <c r="B12" s="84" t="s">
        <v>62</v>
      </c>
      <c r="C12" s="35">
        <v>75</v>
      </c>
      <c r="D12" s="36"/>
      <c r="E12" s="38">
        <v>276.5</v>
      </c>
      <c r="F12" s="118" t="s">
        <v>29</v>
      </c>
      <c r="G12" s="118"/>
      <c r="H12" s="73"/>
      <c r="I12" s="36">
        <v>90</v>
      </c>
      <c r="J12" s="12" t="str">
        <f t="shared" si="0"/>
        <v>YETERLİ</v>
      </c>
      <c r="K12" s="13">
        <f t="shared" si="1"/>
        <v>3.7388888888888889</v>
      </c>
      <c r="L12" s="14"/>
      <c r="M12" s="14" t="s">
        <v>14</v>
      </c>
      <c r="N12" s="15">
        <f t="shared" si="2"/>
        <v>4</v>
      </c>
      <c r="O12" s="16">
        <f t="shared" si="3"/>
        <v>90</v>
      </c>
      <c r="P12" s="16">
        <f t="shared" si="4"/>
        <v>3.7388888888888889</v>
      </c>
      <c r="Q12" s="17">
        <v>3.5</v>
      </c>
      <c r="R12" s="17" t="s">
        <v>15</v>
      </c>
      <c r="S12" s="18">
        <f t="shared" si="5"/>
        <v>0</v>
      </c>
      <c r="T12" s="17">
        <v>3</v>
      </c>
      <c r="U12" s="17" t="s">
        <v>16</v>
      </c>
      <c r="V12" s="18">
        <f t="shared" si="6"/>
        <v>0</v>
      </c>
      <c r="W12" s="17">
        <v>2.5</v>
      </c>
      <c r="X12" s="17" t="s">
        <v>17</v>
      </c>
      <c r="Y12" s="18">
        <f t="shared" si="7"/>
        <v>0</v>
      </c>
      <c r="Z12" s="17">
        <v>2</v>
      </c>
      <c r="AA12" s="17" t="s">
        <v>18</v>
      </c>
      <c r="AB12" s="18">
        <f t="shared" si="8"/>
        <v>0</v>
      </c>
      <c r="AC12" s="17">
        <v>1.5</v>
      </c>
      <c r="AD12" s="17" t="s">
        <v>19</v>
      </c>
      <c r="AE12" s="18">
        <f t="shared" si="9"/>
        <v>0</v>
      </c>
      <c r="AF12" s="17">
        <v>1</v>
      </c>
      <c r="AG12" s="17" t="s">
        <v>20</v>
      </c>
      <c r="AH12" s="18">
        <f t="shared" si="10"/>
        <v>0</v>
      </c>
      <c r="AI12" s="17">
        <v>0</v>
      </c>
      <c r="AJ12" s="17" t="s">
        <v>21</v>
      </c>
      <c r="AK12" s="18">
        <f t="shared" si="11"/>
        <v>0</v>
      </c>
      <c r="AL12" s="18">
        <f t="shared" si="12"/>
        <v>4</v>
      </c>
      <c r="AM12" s="19" t="str">
        <f t="shared" si="13"/>
        <v>YETERLİ</v>
      </c>
      <c r="AN12" s="18">
        <f t="shared" si="14"/>
        <v>2.5</v>
      </c>
      <c r="AQ12" s="20" t="s">
        <v>22</v>
      </c>
    </row>
    <row r="13" spans="1:52" ht="15.75" x14ac:dyDescent="0.25">
      <c r="A13" s="61" t="s">
        <v>73</v>
      </c>
      <c r="B13" s="85" t="s">
        <v>61</v>
      </c>
      <c r="C13" s="62">
        <v>82</v>
      </c>
      <c r="D13" s="63"/>
      <c r="E13" s="64">
        <v>219</v>
      </c>
      <c r="F13" s="119" t="s">
        <v>25</v>
      </c>
      <c r="G13" s="119"/>
      <c r="H13" s="79" t="s">
        <v>50</v>
      </c>
      <c r="I13" s="63">
        <v>90</v>
      </c>
      <c r="J13" s="65" t="str">
        <f t="shared" si="0"/>
        <v>YETERLİ</v>
      </c>
      <c r="K13" s="66">
        <f t="shared" si="1"/>
        <v>2.8762886597938144</v>
      </c>
      <c r="L13" s="14"/>
      <c r="M13" s="14" t="s">
        <v>14</v>
      </c>
      <c r="N13" s="15">
        <f t="shared" si="2"/>
        <v>4</v>
      </c>
      <c r="O13" s="16">
        <f t="shared" si="3"/>
        <v>97</v>
      </c>
      <c r="P13" s="16">
        <f t="shared" si="4"/>
        <v>2.8762886597938144</v>
      </c>
      <c r="Q13" s="17">
        <v>3.5</v>
      </c>
      <c r="R13" s="17" t="s">
        <v>15</v>
      </c>
      <c r="S13" s="18">
        <f t="shared" si="5"/>
        <v>0</v>
      </c>
      <c r="T13" s="17">
        <v>3</v>
      </c>
      <c r="U13" s="17" t="s">
        <v>16</v>
      </c>
      <c r="V13" s="18">
        <f t="shared" si="6"/>
        <v>0</v>
      </c>
      <c r="W13" s="17">
        <v>2.5</v>
      </c>
      <c r="X13" s="17" t="s">
        <v>17</v>
      </c>
      <c r="Y13" s="18">
        <f t="shared" si="7"/>
        <v>0</v>
      </c>
      <c r="Z13" s="17">
        <v>2</v>
      </c>
      <c r="AA13" s="17" t="s">
        <v>18</v>
      </c>
      <c r="AB13" s="18">
        <f t="shared" si="8"/>
        <v>0</v>
      </c>
      <c r="AC13" s="17">
        <v>1.5</v>
      </c>
      <c r="AD13" s="17" t="s">
        <v>19</v>
      </c>
      <c r="AE13" s="18">
        <f t="shared" si="9"/>
        <v>0</v>
      </c>
      <c r="AF13" s="17">
        <v>1</v>
      </c>
      <c r="AG13" s="17" t="s">
        <v>20</v>
      </c>
      <c r="AH13" s="18">
        <f t="shared" si="10"/>
        <v>0</v>
      </c>
      <c r="AI13" s="17">
        <v>0</v>
      </c>
      <c r="AJ13" s="17" t="s">
        <v>21</v>
      </c>
      <c r="AK13" s="18">
        <f t="shared" si="11"/>
        <v>0</v>
      </c>
      <c r="AL13" s="18">
        <f t="shared" si="12"/>
        <v>4</v>
      </c>
      <c r="AM13" s="19" t="str">
        <f t="shared" si="13"/>
        <v>YETERLİ</v>
      </c>
      <c r="AN13" s="18">
        <f t="shared" si="14"/>
        <v>2.5</v>
      </c>
      <c r="AQ13" s="20" t="s">
        <v>22</v>
      </c>
    </row>
    <row r="14" spans="1:52" ht="15.75" x14ac:dyDescent="0.25">
      <c r="A14" s="34"/>
      <c r="B14" s="52"/>
      <c r="C14" s="35"/>
      <c r="D14" s="36"/>
      <c r="E14" s="38"/>
      <c r="F14" s="118"/>
      <c r="G14" s="118"/>
      <c r="H14" s="73"/>
      <c r="I14" s="36"/>
      <c r="J14" s="12"/>
      <c r="K14" s="13"/>
      <c r="L14" s="14"/>
      <c r="M14" s="14" t="s">
        <v>14</v>
      </c>
      <c r="N14" s="15">
        <f t="shared" si="2"/>
        <v>0</v>
      </c>
      <c r="O14" s="16">
        <f t="shared" si="3"/>
        <v>15</v>
      </c>
      <c r="P14" s="16">
        <f t="shared" si="4"/>
        <v>0</v>
      </c>
      <c r="Q14" s="17">
        <v>3.5</v>
      </c>
      <c r="R14" s="17" t="s">
        <v>15</v>
      </c>
      <c r="S14" s="18">
        <f t="shared" si="5"/>
        <v>0</v>
      </c>
      <c r="T14" s="17">
        <v>3</v>
      </c>
      <c r="U14" s="17" t="s">
        <v>16</v>
      </c>
      <c r="V14" s="18">
        <f t="shared" si="6"/>
        <v>0</v>
      </c>
      <c r="W14" s="17">
        <v>2.5</v>
      </c>
      <c r="X14" s="17" t="s">
        <v>17</v>
      </c>
      <c r="Y14" s="18">
        <f t="shared" si="7"/>
        <v>0</v>
      </c>
      <c r="Z14" s="17">
        <v>2</v>
      </c>
      <c r="AA14" s="17" t="s">
        <v>18</v>
      </c>
      <c r="AB14" s="18">
        <f t="shared" si="8"/>
        <v>0</v>
      </c>
      <c r="AC14" s="17">
        <v>1.5</v>
      </c>
      <c r="AD14" s="17" t="s">
        <v>19</v>
      </c>
      <c r="AE14" s="18">
        <f t="shared" si="9"/>
        <v>0</v>
      </c>
      <c r="AF14" s="17">
        <v>1</v>
      </c>
      <c r="AG14" s="17" t="s">
        <v>20</v>
      </c>
      <c r="AH14" s="18">
        <f t="shared" si="10"/>
        <v>0</v>
      </c>
      <c r="AI14" s="17">
        <v>0</v>
      </c>
      <c r="AJ14" s="17" t="s">
        <v>21</v>
      </c>
      <c r="AK14" s="18">
        <f t="shared" si="11"/>
        <v>0</v>
      </c>
      <c r="AL14" s="18">
        <f t="shared" si="12"/>
        <v>0</v>
      </c>
      <c r="AM14" s="19" t="str">
        <f t="shared" si="13"/>
        <v>GİREMEZ(AKTS)</v>
      </c>
      <c r="AN14" s="18">
        <f t="shared" si="14"/>
        <v>2.5</v>
      </c>
      <c r="AQ14" s="20" t="s">
        <v>22</v>
      </c>
    </row>
    <row r="15" spans="1:52" ht="15.75" x14ac:dyDescent="0.25">
      <c r="A15" s="34"/>
      <c r="B15" s="52"/>
      <c r="C15" s="35"/>
      <c r="D15" s="36"/>
      <c r="E15" s="38"/>
      <c r="F15" s="118"/>
      <c r="G15" s="118"/>
      <c r="H15" s="73"/>
      <c r="I15" s="36"/>
      <c r="J15" s="12"/>
      <c r="K15" s="13"/>
      <c r="L15" s="14"/>
      <c r="M15" s="14" t="s">
        <v>14</v>
      </c>
      <c r="N15" s="15">
        <f t="shared" si="2"/>
        <v>0</v>
      </c>
      <c r="O15" s="16">
        <f t="shared" si="3"/>
        <v>15</v>
      </c>
      <c r="P15" s="16">
        <f t="shared" si="4"/>
        <v>0</v>
      </c>
      <c r="Q15" s="17">
        <v>3.5</v>
      </c>
      <c r="R15" s="17" t="s">
        <v>15</v>
      </c>
      <c r="S15" s="18">
        <f t="shared" si="5"/>
        <v>0</v>
      </c>
      <c r="T15" s="17">
        <v>3</v>
      </c>
      <c r="U15" s="17" t="s">
        <v>16</v>
      </c>
      <c r="V15" s="18">
        <f t="shared" si="6"/>
        <v>0</v>
      </c>
      <c r="W15" s="17">
        <v>2.5</v>
      </c>
      <c r="X15" s="17" t="s">
        <v>17</v>
      </c>
      <c r="Y15" s="18">
        <f t="shared" si="7"/>
        <v>0</v>
      </c>
      <c r="Z15" s="17">
        <v>2</v>
      </c>
      <c r="AA15" s="17" t="s">
        <v>18</v>
      </c>
      <c r="AB15" s="18">
        <f t="shared" si="8"/>
        <v>0</v>
      </c>
      <c r="AC15" s="17">
        <v>1.5</v>
      </c>
      <c r="AD15" s="17" t="s">
        <v>19</v>
      </c>
      <c r="AE15" s="18">
        <f t="shared" si="9"/>
        <v>0</v>
      </c>
      <c r="AF15" s="17">
        <v>1</v>
      </c>
      <c r="AG15" s="17" t="s">
        <v>20</v>
      </c>
      <c r="AH15" s="18">
        <f t="shared" si="10"/>
        <v>0</v>
      </c>
      <c r="AI15" s="17">
        <v>0</v>
      </c>
      <c r="AJ15" s="17" t="s">
        <v>21</v>
      </c>
      <c r="AK15" s="18">
        <f t="shared" si="11"/>
        <v>0</v>
      </c>
      <c r="AL15" s="18">
        <f t="shared" si="12"/>
        <v>0</v>
      </c>
      <c r="AM15" s="19" t="str">
        <f t="shared" si="13"/>
        <v>GİREMEZ(AKTS)</v>
      </c>
      <c r="AN15" s="18">
        <f t="shared" si="14"/>
        <v>2.5</v>
      </c>
      <c r="AQ15" s="20" t="s">
        <v>22</v>
      </c>
    </row>
    <row r="16" spans="1:52" ht="15.75" x14ac:dyDescent="0.25">
      <c r="A16" s="34"/>
      <c r="B16" s="52"/>
      <c r="C16" s="35"/>
      <c r="D16" s="36"/>
      <c r="E16" s="38"/>
      <c r="F16" s="118"/>
      <c r="G16" s="118"/>
      <c r="H16" s="73"/>
      <c r="I16" s="36"/>
      <c r="J16" s="12"/>
      <c r="K16" s="13"/>
      <c r="L16" s="14"/>
      <c r="M16" s="14" t="s">
        <v>14</v>
      </c>
      <c r="N16" s="15">
        <f t="shared" si="2"/>
        <v>0</v>
      </c>
      <c r="O16" s="16">
        <f t="shared" si="3"/>
        <v>15</v>
      </c>
      <c r="P16" s="16">
        <f t="shared" si="4"/>
        <v>0</v>
      </c>
      <c r="Q16" s="17">
        <v>3.5</v>
      </c>
      <c r="R16" s="17" t="s">
        <v>15</v>
      </c>
      <c r="S16" s="18">
        <f t="shared" si="5"/>
        <v>0</v>
      </c>
      <c r="T16" s="17">
        <v>3</v>
      </c>
      <c r="U16" s="17" t="s">
        <v>16</v>
      </c>
      <c r="V16" s="18">
        <f t="shared" si="6"/>
        <v>0</v>
      </c>
      <c r="W16" s="17">
        <v>2.5</v>
      </c>
      <c r="X16" s="17" t="s">
        <v>17</v>
      </c>
      <c r="Y16" s="18">
        <f t="shared" si="7"/>
        <v>0</v>
      </c>
      <c r="Z16" s="17">
        <v>2</v>
      </c>
      <c r="AA16" s="17" t="s">
        <v>18</v>
      </c>
      <c r="AB16" s="18">
        <f t="shared" si="8"/>
        <v>0</v>
      </c>
      <c r="AC16" s="17">
        <v>1.5</v>
      </c>
      <c r="AD16" s="17" t="s">
        <v>19</v>
      </c>
      <c r="AE16" s="18">
        <f t="shared" si="9"/>
        <v>0</v>
      </c>
      <c r="AF16" s="17">
        <v>1</v>
      </c>
      <c r="AG16" s="17" t="s">
        <v>20</v>
      </c>
      <c r="AH16" s="18">
        <f t="shared" si="10"/>
        <v>0</v>
      </c>
      <c r="AI16" s="17">
        <v>0</v>
      </c>
      <c r="AJ16" s="17" t="s">
        <v>21</v>
      </c>
      <c r="AK16" s="18">
        <f t="shared" si="11"/>
        <v>0</v>
      </c>
      <c r="AL16" s="18">
        <f t="shared" si="12"/>
        <v>0</v>
      </c>
      <c r="AM16" s="19" t="str">
        <f t="shared" si="13"/>
        <v>GİREMEZ(AKTS)</v>
      </c>
      <c r="AN16" s="18">
        <f t="shared" si="14"/>
        <v>2.5</v>
      </c>
      <c r="AQ16" s="20" t="s">
        <v>22</v>
      </c>
    </row>
    <row r="17" spans="1:43" ht="15.75" x14ac:dyDescent="0.25">
      <c r="A17" s="34"/>
      <c r="B17" s="73"/>
      <c r="C17" s="35"/>
      <c r="D17" s="36"/>
      <c r="E17" s="38"/>
      <c r="F17" s="118"/>
      <c r="G17" s="118"/>
      <c r="H17" s="73"/>
      <c r="I17" s="36"/>
      <c r="J17" s="87"/>
      <c r="K17" s="13"/>
      <c r="L17" s="14"/>
      <c r="M17" s="14" t="s">
        <v>14</v>
      </c>
      <c r="N17" s="15">
        <f t="shared" si="2"/>
        <v>0</v>
      </c>
      <c r="O17" s="16">
        <f t="shared" si="3"/>
        <v>15</v>
      </c>
      <c r="P17" s="16">
        <f t="shared" si="4"/>
        <v>0</v>
      </c>
      <c r="Q17" s="17">
        <v>3.5</v>
      </c>
      <c r="R17" s="17" t="s">
        <v>15</v>
      </c>
      <c r="S17" s="18">
        <f t="shared" si="5"/>
        <v>0</v>
      </c>
      <c r="T17" s="17">
        <v>3</v>
      </c>
      <c r="U17" s="17" t="s">
        <v>16</v>
      </c>
      <c r="V17" s="18">
        <f t="shared" si="6"/>
        <v>0</v>
      </c>
      <c r="W17" s="17">
        <v>2.5</v>
      </c>
      <c r="X17" s="17" t="s">
        <v>17</v>
      </c>
      <c r="Y17" s="18">
        <f t="shared" si="7"/>
        <v>0</v>
      </c>
      <c r="Z17" s="17">
        <v>2</v>
      </c>
      <c r="AA17" s="17" t="s">
        <v>18</v>
      </c>
      <c r="AB17" s="18">
        <f t="shared" si="8"/>
        <v>0</v>
      </c>
      <c r="AC17" s="17">
        <v>1.5</v>
      </c>
      <c r="AD17" s="17" t="s">
        <v>19</v>
      </c>
      <c r="AE17" s="18">
        <f t="shared" si="9"/>
        <v>0</v>
      </c>
      <c r="AF17" s="17">
        <v>1</v>
      </c>
      <c r="AG17" s="17" t="s">
        <v>20</v>
      </c>
      <c r="AH17" s="18">
        <f t="shared" si="10"/>
        <v>0</v>
      </c>
      <c r="AI17" s="17">
        <v>0</v>
      </c>
      <c r="AJ17" s="17" t="s">
        <v>21</v>
      </c>
      <c r="AK17" s="18">
        <f t="shared" si="11"/>
        <v>0</v>
      </c>
      <c r="AL17" s="18">
        <f t="shared" si="12"/>
        <v>0</v>
      </c>
      <c r="AM17" s="19" t="str">
        <f t="shared" si="13"/>
        <v>GİREMEZ(AKTS)</v>
      </c>
      <c r="AN17" s="18">
        <f t="shared" si="14"/>
        <v>2.5</v>
      </c>
      <c r="AQ17" s="20" t="s">
        <v>22</v>
      </c>
    </row>
    <row r="18" spans="1:43" ht="15.75" x14ac:dyDescent="0.25">
      <c r="A18" s="34"/>
      <c r="B18" s="73"/>
      <c r="C18" s="35"/>
      <c r="D18" s="36"/>
      <c r="E18" s="38"/>
      <c r="F18" s="118"/>
      <c r="G18" s="118"/>
      <c r="H18" s="73"/>
      <c r="I18" s="36"/>
      <c r="J18" s="12"/>
      <c r="K18" s="13"/>
      <c r="L18" s="14"/>
      <c r="M18" s="14" t="s">
        <v>14</v>
      </c>
      <c r="N18" s="15">
        <f t="shared" si="2"/>
        <v>0</v>
      </c>
      <c r="O18" s="16">
        <f t="shared" si="3"/>
        <v>15</v>
      </c>
      <c r="P18" s="16">
        <f t="shared" si="4"/>
        <v>0</v>
      </c>
      <c r="Q18" s="17">
        <v>3.5</v>
      </c>
      <c r="R18" s="17" t="s">
        <v>15</v>
      </c>
      <c r="S18" s="18">
        <f t="shared" si="5"/>
        <v>0</v>
      </c>
      <c r="T18" s="17">
        <v>3</v>
      </c>
      <c r="U18" s="17" t="s">
        <v>16</v>
      </c>
      <c r="V18" s="18">
        <f t="shared" si="6"/>
        <v>0</v>
      </c>
      <c r="W18" s="17">
        <v>2.5</v>
      </c>
      <c r="X18" s="17" t="s">
        <v>17</v>
      </c>
      <c r="Y18" s="18">
        <f t="shared" si="7"/>
        <v>0</v>
      </c>
      <c r="Z18" s="17">
        <v>2</v>
      </c>
      <c r="AA18" s="17" t="s">
        <v>18</v>
      </c>
      <c r="AB18" s="18">
        <f t="shared" si="8"/>
        <v>0</v>
      </c>
      <c r="AC18" s="17">
        <v>1.5</v>
      </c>
      <c r="AD18" s="17" t="s">
        <v>19</v>
      </c>
      <c r="AE18" s="18">
        <f t="shared" si="9"/>
        <v>0</v>
      </c>
      <c r="AF18" s="17">
        <v>1</v>
      </c>
      <c r="AG18" s="17" t="s">
        <v>20</v>
      </c>
      <c r="AH18" s="18">
        <f t="shared" si="10"/>
        <v>0</v>
      </c>
      <c r="AI18" s="17">
        <v>0</v>
      </c>
      <c r="AJ18" s="17" t="s">
        <v>21</v>
      </c>
      <c r="AK18" s="18">
        <f t="shared" si="11"/>
        <v>0</v>
      </c>
      <c r="AL18" s="18">
        <f t="shared" si="12"/>
        <v>0</v>
      </c>
      <c r="AM18" s="19" t="str">
        <f t="shared" si="13"/>
        <v>GİREMEZ(AKTS)</v>
      </c>
      <c r="AN18" s="18">
        <f t="shared" si="14"/>
        <v>2.5</v>
      </c>
      <c r="AQ18" s="20" t="s">
        <v>22</v>
      </c>
    </row>
    <row r="19" spans="1:43" ht="15.75" x14ac:dyDescent="0.25">
      <c r="A19" s="34"/>
      <c r="B19" s="73"/>
      <c r="C19" s="35"/>
      <c r="D19" s="36"/>
      <c r="E19" s="38"/>
      <c r="F19" s="118"/>
      <c r="G19" s="118"/>
      <c r="H19" s="73"/>
      <c r="I19" s="36"/>
      <c r="J19" s="12"/>
      <c r="K19" s="13"/>
      <c r="L19" s="14"/>
      <c r="M19" s="14" t="s">
        <v>14</v>
      </c>
      <c r="N19" s="15">
        <f t="shared" si="2"/>
        <v>0</v>
      </c>
      <c r="O19" s="16">
        <f t="shared" si="3"/>
        <v>15</v>
      </c>
      <c r="P19" s="16">
        <f t="shared" si="4"/>
        <v>0</v>
      </c>
      <c r="Q19" s="17">
        <v>3.5</v>
      </c>
      <c r="R19" s="17" t="s">
        <v>15</v>
      </c>
      <c r="S19" s="18">
        <f t="shared" si="5"/>
        <v>0</v>
      </c>
      <c r="T19" s="17">
        <v>3</v>
      </c>
      <c r="U19" s="17" t="s">
        <v>16</v>
      </c>
      <c r="V19" s="18">
        <f t="shared" si="6"/>
        <v>0</v>
      </c>
      <c r="W19" s="17">
        <v>2.5</v>
      </c>
      <c r="X19" s="17" t="s">
        <v>17</v>
      </c>
      <c r="Y19" s="18">
        <f t="shared" si="7"/>
        <v>0</v>
      </c>
      <c r="Z19" s="17">
        <v>2</v>
      </c>
      <c r="AA19" s="17" t="s">
        <v>18</v>
      </c>
      <c r="AB19" s="18">
        <f t="shared" si="8"/>
        <v>0</v>
      </c>
      <c r="AC19" s="17">
        <v>1.5</v>
      </c>
      <c r="AD19" s="17" t="s">
        <v>19</v>
      </c>
      <c r="AE19" s="18">
        <f t="shared" si="9"/>
        <v>0</v>
      </c>
      <c r="AF19" s="17">
        <v>1</v>
      </c>
      <c r="AG19" s="17" t="s">
        <v>20</v>
      </c>
      <c r="AH19" s="18">
        <f t="shared" si="10"/>
        <v>0</v>
      </c>
      <c r="AI19" s="17">
        <v>0</v>
      </c>
      <c r="AJ19" s="17" t="s">
        <v>21</v>
      </c>
      <c r="AK19" s="18">
        <f t="shared" si="11"/>
        <v>0</v>
      </c>
      <c r="AL19" s="18">
        <f t="shared" si="12"/>
        <v>0</v>
      </c>
      <c r="AM19" s="19" t="str">
        <f t="shared" si="13"/>
        <v>GİREMEZ(AKTS)</v>
      </c>
      <c r="AN19" s="18">
        <f t="shared" si="14"/>
        <v>2.5</v>
      </c>
      <c r="AQ19" s="20" t="s">
        <v>22</v>
      </c>
    </row>
    <row r="20" spans="1:43" ht="15.75" x14ac:dyDescent="0.25">
      <c r="A20" s="34"/>
      <c r="B20" s="73"/>
      <c r="C20" s="35"/>
      <c r="D20" s="36"/>
      <c r="E20" s="38"/>
      <c r="F20" s="118"/>
      <c r="G20" s="118"/>
      <c r="H20" s="73"/>
      <c r="I20" s="36"/>
      <c r="J20" s="12"/>
      <c r="K20" s="13"/>
      <c r="L20" s="14"/>
      <c r="M20" s="14" t="s">
        <v>14</v>
      </c>
      <c r="N20" s="15">
        <f t="shared" si="2"/>
        <v>0</v>
      </c>
      <c r="O20" s="16">
        <f t="shared" si="3"/>
        <v>15</v>
      </c>
      <c r="P20" s="16">
        <f t="shared" si="4"/>
        <v>0</v>
      </c>
      <c r="Q20" s="17">
        <v>3.5</v>
      </c>
      <c r="R20" s="17" t="s">
        <v>15</v>
      </c>
      <c r="S20" s="18">
        <f t="shared" si="5"/>
        <v>0</v>
      </c>
      <c r="T20" s="17">
        <v>3</v>
      </c>
      <c r="U20" s="17" t="s">
        <v>16</v>
      </c>
      <c r="V20" s="18">
        <f t="shared" si="6"/>
        <v>0</v>
      </c>
      <c r="W20" s="17">
        <v>2.5</v>
      </c>
      <c r="X20" s="17" t="s">
        <v>17</v>
      </c>
      <c r="Y20" s="18">
        <f t="shared" si="7"/>
        <v>0</v>
      </c>
      <c r="Z20" s="17">
        <v>2</v>
      </c>
      <c r="AA20" s="17" t="s">
        <v>18</v>
      </c>
      <c r="AB20" s="18">
        <f t="shared" si="8"/>
        <v>0</v>
      </c>
      <c r="AC20" s="17">
        <v>1.5</v>
      </c>
      <c r="AD20" s="17" t="s">
        <v>19</v>
      </c>
      <c r="AE20" s="18">
        <f t="shared" si="9"/>
        <v>0</v>
      </c>
      <c r="AF20" s="17">
        <v>1</v>
      </c>
      <c r="AG20" s="17" t="s">
        <v>20</v>
      </c>
      <c r="AH20" s="18">
        <f t="shared" si="10"/>
        <v>0</v>
      </c>
      <c r="AI20" s="17">
        <v>0</v>
      </c>
      <c r="AJ20" s="17" t="s">
        <v>21</v>
      </c>
      <c r="AK20" s="18">
        <f t="shared" si="11"/>
        <v>0</v>
      </c>
      <c r="AL20" s="18">
        <f t="shared" si="12"/>
        <v>0</v>
      </c>
      <c r="AM20" s="19" t="str">
        <f t="shared" si="13"/>
        <v>GİREMEZ(AKTS)</v>
      </c>
      <c r="AN20" s="18">
        <f t="shared" si="14"/>
        <v>2.5</v>
      </c>
      <c r="AQ20" s="20" t="s">
        <v>22</v>
      </c>
    </row>
    <row r="21" spans="1:43" ht="15.75" x14ac:dyDescent="0.25">
      <c r="A21" s="34"/>
      <c r="B21" s="73"/>
      <c r="C21" s="35"/>
      <c r="D21" s="36"/>
      <c r="E21" s="38"/>
      <c r="F21" s="118"/>
      <c r="G21" s="118"/>
      <c r="H21" s="73"/>
      <c r="I21" s="36"/>
      <c r="J21" s="12"/>
      <c r="K21" s="13"/>
      <c r="L21" s="14"/>
      <c r="M21" s="14" t="s">
        <v>14</v>
      </c>
      <c r="N21" s="15">
        <f t="shared" si="2"/>
        <v>0</v>
      </c>
      <c r="O21" s="16">
        <f t="shared" si="3"/>
        <v>15</v>
      </c>
      <c r="P21" s="16">
        <f t="shared" si="4"/>
        <v>0</v>
      </c>
      <c r="Q21" s="17">
        <v>3.5</v>
      </c>
      <c r="R21" s="17" t="s">
        <v>15</v>
      </c>
      <c r="S21" s="18">
        <f t="shared" si="5"/>
        <v>0</v>
      </c>
      <c r="T21" s="17">
        <v>3</v>
      </c>
      <c r="U21" s="17" t="s">
        <v>16</v>
      </c>
      <c r="V21" s="18">
        <f t="shared" si="6"/>
        <v>0</v>
      </c>
      <c r="W21" s="17">
        <v>2.5</v>
      </c>
      <c r="X21" s="17" t="s">
        <v>17</v>
      </c>
      <c r="Y21" s="18">
        <f t="shared" si="7"/>
        <v>0</v>
      </c>
      <c r="Z21" s="17">
        <v>2</v>
      </c>
      <c r="AA21" s="17" t="s">
        <v>18</v>
      </c>
      <c r="AB21" s="18">
        <f t="shared" si="8"/>
        <v>0</v>
      </c>
      <c r="AC21" s="17">
        <v>1.5</v>
      </c>
      <c r="AD21" s="17" t="s">
        <v>19</v>
      </c>
      <c r="AE21" s="18">
        <f t="shared" si="9"/>
        <v>0</v>
      </c>
      <c r="AF21" s="17">
        <v>1</v>
      </c>
      <c r="AG21" s="17" t="s">
        <v>20</v>
      </c>
      <c r="AH21" s="18">
        <f t="shared" si="10"/>
        <v>0</v>
      </c>
      <c r="AI21" s="17">
        <v>0</v>
      </c>
      <c r="AJ21" s="17" t="s">
        <v>21</v>
      </c>
      <c r="AK21" s="18">
        <f t="shared" si="11"/>
        <v>0</v>
      </c>
      <c r="AL21" s="18">
        <f t="shared" si="12"/>
        <v>0</v>
      </c>
      <c r="AM21" s="19" t="str">
        <f t="shared" si="13"/>
        <v>GİREMEZ(AKTS)</v>
      </c>
      <c r="AN21" s="18">
        <f t="shared" si="14"/>
        <v>2.5</v>
      </c>
      <c r="AQ21" s="20" t="s">
        <v>22</v>
      </c>
    </row>
    <row r="22" spans="1:43" ht="15.75" x14ac:dyDescent="0.25">
      <c r="A22" s="34"/>
      <c r="B22" s="73"/>
      <c r="C22" s="35"/>
      <c r="D22" s="60"/>
      <c r="E22" s="59"/>
      <c r="F22" s="118"/>
      <c r="G22" s="118"/>
      <c r="H22" s="73"/>
      <c r="I22" s="60"/>
      <c r="J22" s="12"/>
      <c r="K22" s="13"/>
      <c r="L22" s="14"/>
      <c r="M22" s="14" t="s">
        <v>14</v>
      </c>
      <c r="N22" s="15">
        <f t="shared" si="2"/>
        <v>0</v>
      </c>
      <c r="O22" s="16">
        <f t="shared" si="3"/>
        <v>15</v>
      </c>
      <c r="P22" s="16">
        <f t="shared" si="4"/>
        <v>0</v>
      </c>
      <c r="Q22" s="17">
        <v>3.5</v>
      </c>
      <c r="R22" s="17" t="s">
        <v>15</v>
      </c>
      <c r="S22" s="18">
        <f t="shared" si="5"/>
        <v>0</v>
      </c>
      <c r="T22" s="17">
        <v>3</v>
      </c>
      <c r="U22" s="17" t="s">
        <v>16</v>
      </c>
      <c r="V22" s="18">
        <f t="shared" si="6"/>
        <v>0</v>
      </c>
      <c r="W22" s="17">
        <v>2.5</v>
      </c>
      <c r="X22" s="17" t="s">
        <v>17</v>
      </c>
      <c r="Y22" s="18">
        <f t="shared" si="7"/>
        <v>0</v>
      </c>
      <c r="Z22" s="17">
        <v>2</v>
      </c>
      <c r="AA22" s="17" t="s">
        <v>18</v>
      </c>
      <c r="AB22" s="18">
        <f t="shared" si="8"/>
        <v>0</v>
      </c>
      <c r="AC22" s="17">
        <v>1.5</v>
      </c>
      <c r="AD22" s="17" t="s">
        <v>19</v>
      </c>
      <c r="AE22" s="18">
        <f t="shared" si="9"/>
        <v>0</v>
      </c>
      <c r="AF22" s="17">
        <v>1</v>
      </c>
      <c r="AG22" s="17" t="s">
        <v>20</v>
      </c>
      <c r="AH22" s="18">
        <f t="shared" si="10"/>
        <v>0</v>
      </c>
      <c r="AI22" s="17">
        <v>0</v>
      </c>
      <c r="AJ22" s="17" t="s">
        <v>21</v>
      </c>
      <c r="AK22" s="18">
        <f t="shared" si="11"/>
        <v>0</v>
      </c>
      <c r="AL22" s="18">
        <f t="shared" si="12"/>
        <v>0</v>
      </c>
      <c r="AM22" s="19" t="str">
        <f t="shared" si="13"/>
        <v>GİREMEZ(AKTS)</v>
      </c>
      <c r="AN22" s="18">
        <f t="shared" si="14"/>
        <v>2.5</v>
      </c>
      <c r="AQ22" s="20" t="s">
        <v>22</v>
      </c>
    </row>
    <row r="23" spans="1:43" ht="15.75" x14ac:dyDescent="0.25">
      <c r="A23" s="34"/>
      <c r="B23" s="73"/>
      <c r="C23" s="35"/>
      <c r="D23" s="36"/>
      <c r="E23" s="38"/>
      <c r="F23" s="118"/>
      <c r="G23" s="118"/>
      <c r="H23" s="73"/>
      <c r="I23" s="36"/>
      <c r="J23" s="12"/>
      <c r="K23" s="13"/>
      <c r="L23" s="14"/>
      <c r="M23" s="14" t="s">
        <v>14</v>
      </c>
      <c r="N23" s="15">
        <f t="shared" si="2"/>
        <v>0</v>
      </c>
      <c r="O23" s="16">
        <f t="shared" si="3"/>
        <v>15</v>
      </c>
      <c r="P23" s="16">
        <f t="shared" si="4"/>
        <v>0</v>
      </c>
      <c r="Q23" s="17">
        <v>3.5</v>
      </c>
      <c r="R23" s="17" t="s">
        <v>15</v>
      </c>
      <c r="S23" s="18">
        <f t="shared" si="5"/>
        <v>0</v>
      </c>
      <c r="T23" s="17">
        <v>3</v>
      </c>
      <c r="U23" s="17" t="s">
        <v>16</v>
      </c>
      <c r="V23" s="18">
        <f t="shared" si="6"/>
        <v>0</v>
      </c>
      <c r="W23" s="17">
        <v>2.5</v>
      </c>
      <c r="X23" s="17" t="s">
        <v>17</v>
      </c>
      <c r="Y23" s="18">
        <f t="shared" si="7"/>
        <v>0</v>
      </c>
      <c r="Z23" s="17">
        <v>2</v>
      </c>
      <c r="AA23" s="17" t="s">
        <v>18</v>
      </c>
      <c r="AB23" s="18">
        <f t="shared" si="8"/>
        <v>0</v>
      </c>
      <c r="AC23" s="17">
        <v>1.5</v>
      </c>
      <c r="AD23" s="17" t="s">
        <v>19</v>
      </c>
      <c r="AE23" s="18">
        <f t="shared" si="9"/>
        <v>0</v>
      </c>
      <c r="AF23" s="17">
        <v>1</v>
      </c>
      <c r="AG23" s="17" t="s">
        <v>20</v>
      </c>
      <c r="AH23" s="18">
        <f t="shared" si="10"/>
        <v>0</v>
      </c>
      <c r="AI23" s="17">
        <v>0</v>
      </c>
      <c r="AJ23" s="17" t="s">
        <v>21</v>
      </c>
      <c r="AK23" s="18">
        <f t="shared" si="11"/>
        <v>0</v>
      </c>
      <c r="AL23" s="18">
        <f t="shared" si="12"/>
        <v>0</v>
      </c>
      <c r="AM23" s="19" t="str">
        <f t="shared" si="13"/>
        <v>GİREMEZ(AKTS)</v>
      </c>
      <c r="AN23" s="18">
        <f t="shared" si="14"/>
        <v>2.5</v>
      </c>
      <c r="AQ23" s="20" t="s">
        <v>22</v>
      </c>
    </row>
    <row r="24" spans="1:43" ht="15.75" x14ac:dyDescent="0.25">
      <c r="A24" s="34"/>
      <c r="B24" s="73"/>
      <c r="C24" s="35"/>
      <c r="D24" s="36"/>
      <c r="E24" s="38"/>
      <c r="F24" s="118"/>
      <c r="G24" s="118"/>
      <c r="H24" s="73"/>
      <c r="I24" s="36"/>
      <c r="J24" s="87"/>
      <c r="K24" s="13"/>
      <c r="L24" s="14"/>
      <c r="M24" s="14" t="s">
        <v>14</v>
      </c>
      <c r="N24" s="15">
        <f t="shared" si="2"/>
        <v>0</v>
      </c>
      <c r="O24" s="16">
        <f t="shared" si="3"/>
        <v>15</v>
      </c>
      <c r="P24" s="16">
        <f t="shared" si="4"/>
        <v>0</v>
      </c>
      <c r="Q24" s="17">
        <v>3.5</v>
      </c>
      <c r="R24" s="17" t="s">
        <v>15</v>
      </c>
      <c r="S24" s="18">
        <f t="shared" si="5"/>
        <v>0</v>
      </c>
      <c r="T24" s="17">
        <v>3</v>
      </c>
      <c r="U24" s="17" t="s">
        <v>16</v>
      </c>
      <c r="V24" s="18">
        <f t="shared" si="6"/>
        <v>0</v>
      </c>
      <c r="W24" s="17">
        <v>2.5</v>
      </c>
      <c r="X24" s="17" t="s">
        <v>17</v>
      </c>
      <c r="Y24" s="18">
        <f t="shared" si="7"/>
        <v>0</v>
      </c>
      <c r="Z24" s="17">
        <v>2</v>
      </c>
      <c r="AA24" s="17" t="s">
        <v>18</v>
      </c>
      <c r="AB24" s="18">
        <f t="shared" si="8"/>
        <v>0</v>
      </c>
      <c r="AC24" s="17">
        <v>1.5</v>
      </c>
      <c r="AD24" s="17" t="s">
        <v>19</v>
      </c>
      <c r="AE24" s="18">
        <f t="shared" si="9"/>
        <v>0</v>
      </c>
      <c r="AF24" s="17">
        <v>1</v>
      </c>
      <c r="AG24" s="17" t="s">
        <v>20</v>
      </c>
      <c r="AH24" s="18">
        <f t="shared" si="10"/>
        <v>0</v>
      </c>
      <c r="AI24" s="17">
        <v>0</v>
      </c>
      <c r="AJ24" s="17" t="s">
        <v>21</v>
      </c>
      <c r="AK24" s="18">
        <f t="shared" si="11"/>
        <v>0</v>
      </c>
      <c r="AL24" s="18">
        <f t="shared" si="12"/>
        <v>0</v>
      </c>
      <c r="AM24" s="19" t="str">
        <f t="shared" si="13"/>
        <v>GİREMEZ(AKTS)</v>
      </c>
      <c r="AN24" s="18">
        <f t="shared" si="14"/>
        <v>2.5</v>
      </c>
      <c r="AQ24" s="20" t="s">
        <v>22</v>
      </c>
    </row>
    <row r="25" spans="1:43" ht="15.75" x14ac:dyDescent="0.25">
      <c r="A25" s="34"/>
      <c r="B25" s="52"/>
      <c r="C25" s="35"/>
      <c r="D25" s="36"/>
      <c r="E25" s="38"/>
      <c r="F25" s="118"/>
      <c r="G25" s="118"/>
      <c r="H25" s="73"/>
      <c r="I25" s="36"/>
      <c r="J25" s="12"/>
      <c r="K25" s="13"/>
      <c r="L25" s="14"/>
      <c r="M25" s="14" t="s">
        <v>14</v>
      </c>
      <c r="N25" s="15">
        <f t="shared" si="2"/>
        <v>0</v>
      </c>
      <c r="O25" s="16">
        <f t="shared" si="3"/>
        <v>15</v>
      </c>
      <c r="P25" s="16">
        <f t="shared" si="4"/>
        <v>0</v>
      </c>
      <c r="Q25" s="17">
        <v>3.5</v>
      </c>
      <c r="R25" s="17" t="s">
        <v>15</v>
      </c>
      <c r="S25" s="18">
        <f t="shared" si="5"/>
        <v>0</v>
      </c>
      <c r="T25" s="17">
        <v>3</v>
      </c>
      <c r="U25" s="17" t="s">
        <v>16</v>
      </c>
      <c r="V25" s="18">
        <f t="shared" si="6"/>
        <v>0</v>
      </c>
      <c r="W25" s="17">
        <v>2.5</v>
      </c>
      <c r="X25" s="17" t="s">
        <v>17</v>
      </c>
      <c r="Y25" s="18">
        <f t="shared" si="7"/>
        <v>0</v>
      </c>
      <c r="Z25" s="17">
        <v>2</v>
      </c>
      <c r="AA25" s="17" t="s">
        <v>18</v>
      </c>
      <c r="AB25" s="18">
        <f t="shared" si="8"/>
        <v>0</v>
      </c>
      <c r="AC25" s="17">
        <v>1.5</v>
      </c>
      <c r="AD25" s="17" t="s">
        <v>19</v>
      </c>
      <c r="AE25" s="18">
        <f t="shared" si="9"/>
        <v>0</v>
      </c>
      <c r="AF25" s="17">
        <v>1</v>
      </c>
      <c r="AG25" s="17" t="s">
        <v>20</v>
      </c>
      <c r="AH25" s="18">
        <f t="shared" si="10"/>
        <v>0</v>
      </c>
      <c r="AI25" s="17">
        <v>0</v>
      </c>
      <c r="AJ25" s="17" t="s">
        <v>21</v>
      </c>
      <c r="AK25" s="18">
        <f t="shared" si="11"/>
        <v>0</v>
      </c>
      <c r="AL25" s="18">
        <f t="shared" si="12"/>
        <v>0</v>
      </c>
      <c r="AM25" s="19" t="str">
        <f t="shared" si="13"/>
        <v>GİREMEZ(AKTS)</v>
      </c>
      <c r="AN25" s="18">
        <f t="shared" si="14"/>
        <v>2.5</v>
      </c>
      <c r="AQ25" s="20" t="s">
        <v>22</v>
      </c>
    </row>
    <row r="26" spans="1:43" ht="15.75" x14ac:dyDescent="0.25">
      <c r="A26" s="34"/>
      <c r="B26" s="54"/>
      <c r="C26" s="35"/>
      <c r="D26" s="36"/>
      <c r="E26" s="38"/>
      <c r="F26" s="118"/>
      <c r="G26" s="118"/>
      <c r="H26" s="73"/>
      <c r="I26" s="36"/>
      <c r="J26" s="12"/>
      <c r="K26" s="13"/>
      <c r="L26" s="14"/>
      <c r="M26" s="14" t="s">
        <v>14</v>
      </c>
      <c r="N26" s="15">
        <f t="shared" si="2"/>
        <v>0</v>
      </c>
      <c r="O26" s="16">
        <f t="shared" si="3"/>
        <v>15</v>
      </c>
      <c r="P26" s="16">
        <f t="shared" si="4"/>
        <v>0</v>
      </c>
      <c r="Q26" s="17">
        <v>3.5</v>
      </c>
      <c r="R26" s="17" t="s">
        <v>15</v>
      </c>
      <c r="S26" s="18">
        <f t="shared" si="5"/>
        <v>0</v>
      </c>
      <c r="T26" s="17">
        <v>3</v>
      </c>
      <c r="U26" s="17" t="s">
        <v>16</v>
      </c>
      <c r="V26" s="18">
        <f t="shared" si="6"/>
        <v>0</v>
      </c>
      <c r="W26" s="17">
        <v>2.5</v>
      </c>
      <c r="X26" s="17" t="s">
        <v>17</v>
      </c>
      <c r="Y26" s="18">
        <f t="shared" si="7"/>
        <v>0</v>
      </c>
      <c r="Z26" s="17">
        <v>2</v>
      </c>
      <c r="AA26" s="17" t="s">
        <v>18</v>
      </c>
      <c r="AB26" s="18">
        <f t="shared" si="8"/>
        <v>0</v>
      </c>
      <c r="AC26" s="17">
        <v>1.5</v>
      </c>
      <c r="AD26" s="17" t="s">
        <v>19</v>
      </c>
      <c r="AE26" s="18">
        <f t="shared" si="9"/>
        <v>0</v>
      </c>
      <c r="AF26" s="17">
        <v>1</v>
      </c>
      <c r="AG26" s="17" t="s">
        <v>20</v>
      </c>
      <c r="AH26" s="18">
        <f t="shared" si="10"/>
        <v>0</v>
      </c>
      <c r="AI26" s="17">
        <v>0</v>
      </c>
      <c r="AJ26" s="17" t="s">
        <v>21</v>
      </c>
      <c r="AK26" s="18">
        <f t="shared" si="11"/>
        <v>0</v>
      </c>
      <c r="AL26" s="18">
        <f t="shared" si="12"/>
        <v>0</v>
      </c>
      <c r="AM26" s="19" t="str">
        <f t="shared" si="13"/>
        <v>GİREMEZ(AKTS)</v>
      </c>
      <c r="AN26" s="18">
        <f t="shared" si="14"/>
        <v>2.5</v>
      </c>
      <c r="AQ26" s="20" t="s">
        <v>22</v>
      </c>
    </row>
    <row r="27" spans="1:43" ht="15.75" x14ac:dyDescent="0.25">
      <c r="A27" s="8"/>
      <c r="B27" s="41"/>
      <c r="C27" s="10"/>
      <c r="D27" s="11"/>
      <c r="E27" s="31"/>
      <c r="F27" s="120"/>
      <c r="G27" s="120"/>
      <c r="H27" s="76"/>
      <c r="I27" s="11"/>
      <c r="J27" s="12"/>
      <c r="K27" s="13"/>
      <c r="L27" s="14"/>
      <c r="M27" s="14" t="s">
        <v>14</v>
      </c>
      <c r="N27" s="15">
        <f t="shared" si="2"/>
        <v>0</v>
      </c>
      <c r="O27" s="16">
        <f t="shared" si="3"/>
        <v>15</v>
      </c>
      <c r="P27" s="16">
        <f t="shared" si="4"/>
        <v>0</v>
      </c>
      <c r="Q27" s="17">
        <v>3.5</v>
      </c>
      <c r="R27" s="17" t="s">
        <v>15</v>
      </c>
      <c r="S27" s="18">
        <f t="shared" si="5"/>
        <v>0</v>
      </c>
      <c r="T27" s="17">
        <v>3</v>
      </c>
      <c r="U27" s="17" t="s">
        <v>16</v>
      </c>
      <c r="V27" s="18">
        <f t="shared" si="6"/>
        <v>0</v>
      </c>
      <c r="W27" s="17">
        <v>2.5</v>
      </c>
      <c r="X27" s="17" t="s">
        <v>17</v>
      </c>
      <c r="Y27" s="18">
        <f t="shared" si="7"/>
        <v>0</v>
      </c>
      <c r="Z27" s="17">
        <v>2</v>
      </c>
      <c r="AA27" s="17" t="s">
        <v>18</v>
      </c>
      <c r="AB27" s="18">
        <f t="shared" si="8"/>
        <v>0</v>
      </c>
      <c r="AC27" s="17">
        <v>1.5</v>
      </c>
      <c r="AD27" s="17" t="s">
        <v>19</v>
      </c>
      <c r="AE27" s="18">
        <f t="shared" si="9"/>
        <v>0</v>
      </c>
      <c r="AF27" s="17">
        <v>1</v>
      </c>
      <c r="AG27" s="17" t="s">
        <v>20</v>
      </c>
      <c r="AH27" s="18">
        <f t="shared" si="10"/>
        <v>0</v>
      </c>
      <c r="AI27" s="17">
        <v>0</v>
      </c>
      <c r="AJ27" s="17" t="s">
        <v>21</v>
      </c>
      <c r="AK27" s="18">
        <f t="shared" si="11"/>
        <v>0</v>
      </c>
      <c r="AL27" s="18">
        <f t="shared" si="12"/>
        <v>0</v>
      </c>
      <c r="AM27" s="19" t="str">
        <f t="shared" si="13"/>
        <v>GİREMEZ(AKTS)</v>
      </c>
      <c r="AN27" s="18">
        <f t="shared" si="14"/>
        <v>2.5</v>
      </c>
      <c r="AQ27" s="20" t="s">
        <v>22</v>
      </c>
    </row>
    <row r="28" spans="1:43" ht="15.75" x14ac:dyDescent="0.25">
      <c r="A28" s="8" t="s">
        <v>13</v>
      </c>
      <c r="B28" s="41" t="s">
        <v>13</v>
      </c>
      <c r="C28" s="10"/>
      <c r="D28" s="11" t="str">
        <f t="shared" ref="D28:D32" si="15">IF(I28=" "," ",O28)</f>
        <v xml:space="preserve"> </v>
      </c>
      <c r="E28" s="31"/>
      <c r="F28" s="120"/>
      <c r="G28" s="120"/>
      <c r="H28" s="76"/>
      <c r="I28" s="11" t="s">
        <v>13</v>
      </c>
      <c r="J28" s="12" t="str">
        <f t="shared" si="0"/>
        <v xml:space="preserve"> </v>
      </c>
      <c r="K28" s="13" t="str">
        <f t="shared" si="1"/>
        <v xml:space="preserve"> </v>
      </c>
      <c r="L28" s="14"/>
      <c r="M28" s="14" t="s">
        <v>14</v>
      </c>
      <c r="N28" s="15">
        <f t="shared" si="2"/>
        <v>0</v>
      </c>
      <c r="O28" s="16">
        <f t="shared" si="3"/>
        <v>0</v>
      </c>
      <c r="P28" s="16" t="e">
        <f t="shared" si="4"/>
        <v>#DIV/0!</v>
      </c>
      <c r="Q28" s="17">
        <v>3.5</v>
      </c>
      <c r="R28" s="17" t="s">
        <v>15</v>
      </c>
      <c r="S28" s="18">
        <f t="shared" si="5"/>
        <v>0</v>
      </c>
      <c r="T28" s="17">
        <v>3</v>
      </c>
      <c r="U28" s="17" t="s">
        <v>16</v>
      </c>
      <c r="V28" s="18">
        <f t="shared" si="6"/>
        <v>0</v>
      </c>
      <c r="W28" s="17">
        <v>2.5</v>
      </c>
      <c r="X28" s="17" t="s">
        <v>17</v>
      </c>
      <c r="Y28" s="18">
        <f t="shared" si="7"/>
        <v>0</v>
      </c>
      <c r="Z28" s="17">
        <v>2</v>
      </c>
      <c r="AA28" s="17" t="s">
        <v>18</v>
      </c>
      <c r="AB28" s="18">
        <f t="shared" si="8"/>
        <v>0</v>
      </c>
      <c r="AC28" s="17">
        <v>1.5</v>
      </c>
      <c r="AD28" s="17" t="s">
        <v>19</v>
      </c>
      <c r="AE28" s="18">
        <f t="shared" si="9"/>
        <v>0</v>
      </c>
      <c r="AF28" s="17">
        <v>1</v>
      </c>
      <c r="AG28" s="17" t="s">
        <v>20</v>
      </c>
      <c r="AH28" s="18">
        <f t="shared" si="10"/>
        <v>0</v>
      </c>
      <c r="AI28" s="17">
        <v>0</v>
      </c>
      <c r="AJ28" s="17" t="s">
        <v>21</v>
      </c>
      <c r="AK28" s="18">
        <f t="shared" si="11"/>
        <v>0</v>
      </c>
      <c r="AL28" s="18">
        <f t="shared" si="12"/>
        <v>0</v>
      </c>
      <c r="AM28" s="19" t="str">
        <f t="shared" si="13"/>
        <v xml:space="preserve"> </v>
      </c>
      <c r="AN28" s="18">
        <f t="shared" si="14"/>
        <v>2.5</v>
      </c>
      <c r="AQ28" s="20" t="s">
        <v>22</v>
      </c>
    </row>
    <row r="29" spans="1:43" ht="15.75" x14ac:dyDescent="0.25">
      <c r="A29" s="8" t="s">
        <v>13</v>
      </c>
      <c r="B29" s="9" t="s">
        <v>13</v>
      </c>
      <c r="C29" s="10"/>
      <c r="D29" s="11" t="str">
        <f t="shared" si="15"/>
        <v xml:space="preserve"> </v>
      </c>
      <c r="E29" s="31"/>
      <c r="F29" s="120"/>
      <c r="G29" s="120"/>
      <c r="H29" s="76"/>
      <c r="I29" s="11" t="s">
        <v>13</v>
      </c>
      <c r="J29" s="12" t="str">
        <f t="shared" si="0"/>
        <v xml:space="preserve"> </v>
      </c>
      <c r="K29" s="13" t="str">
        <f t="shared" si="1"/>
        <v xml:space="preserve"> </v>
      </c>
      <c r="L29" s="14"/>
      <c r="M29" s="14" t="s">
        <v>14</v>
      </c>
      <c r="N29" s="15">
        <f t="shared" si="2"/>
        <v>0</v>
      </c>
      <c r="O29" s="16">
        <f t="shared" si="3"/>
        <v>0</v>
      </c>
      <c r="P29" s="16" t="e">
        <f t="shared" si="4"/>
        <v>#DIV/0!</v>
      </c>
      <c r="Q29" s="17">
        <v>3.5</v>
      </c>
      <c r="R29" s="17" t="s">
        <v>15</v>
      </c>
      <c r="S29" s="18">
        <f t="shared" si="5"/>
        <v>0</v>
      </c>
      <c r="T29" s="17">
        <v>3</v>
      </c>
      <c r="U29" s="17" t="s">
        <v>16</v>
      </c>
      <c r="V29" s="18">
        <f t="shared" si="6"/>
        <v>0</v>
      </c>
      <c r="W29" s="17">
        <v>2.5</v>
      </c>
      <c r="X29" s="17" t="s">
        <v>17</v>
      </c>
      <c r="Y29" s="18">
        <f t="shared" si="7"/>
        <v>0</v>
      </c>
      <c r="Z29" s="17">
        <v>2</v>
      </c>
      <c r="AA29" s="17" t="s">
        <v>18</v>
      </c>
      <c r="AB29" s="18">
        <f t="shared" si="8"/>
        <v>0</v>
      </c>
      <c r="AC29" s="17">
        <v>1.5</v>
      </c>
      <c r="AD29" s="17" t="s">
        <v>19</v>
      </c>
      <c r="AE29" s="18">
        <f t="shared" si="9"/>
        <v>0</v>
      </c>
      <c r="AF29" s="17">
        <v>1</v>
      </c>
      <c r="AG29" s="17" t="s">
        <v>20</v>
      </c>
      <c r="AH29" s="18">
        <f t="shared" si="10"/>
        <v>0</v>
      </c>
      <c r="AI29" s="17">
        <v>0</v>
      </c>
      <c r="AJ29" s="17" t="s">
        <v>21</v>
      </c>
      <c r="AK29" s="18">
        <f t="shared" si="11"/>
        <v>0</v>
      </c>
      <c r="AL29" s="18">
        <f t="shared" si="12"/>
        <v>0</v>
      </c>
      <c r="AM29" s="19" t="str">
        <f t="shared" si="13"/>
        <v xml:space="preserve"> </v>
      </c>
      <c r="AN29" s="18">
        <f t="shared" si="14"/>
        <v>2.5</v>
      </c>
      <c r="AQ29" s="20" t="s">
        <v>22</v>
      </c>
    </row>
    <row r="30" spans="1:43" ht="15.75" x14ac:dyDescent="0.25">
      <c r="A30" s="8" t="s">
        <v>13</v>
      </c>
      <c r="B30" s="9" t="s">
        <v>13</v>
      </c>
      <c r="C30" s="10"/>
      <c r="D30" s="11" t="str">
        <f t="shared" si="15"/>
        <v xml:space="preserve"> </v>
      </c>
      <c r="E30" s="31"/>
      <c r="F30" s="120"/>
      <c r="G30" s="120"/>
      <c r="H30" s="76"/>
      <c r="I30" s="11" t="s">
        <v>13</v>
      </c>
      <c r="J30" s="12" t="str">
        <f t="shared" si="0"/>
        <v xml:space="preserve"> </v>
      </c>
      <c r="K30" s="13" t="str">
        <f t="shared" si="1"/>
        <v xml:space="preserve"> </v>
      </c>
      <c r="L30" s="14"/>
      <c r="M30" s="14" t="s">
        <v>14</v>
      </c>
      <c r="N30" s="15">
        <f t="shared" si="2"/>
        <v>0</v>
      </c>
      <c r="O30" s="16">
        <f t="shared" si="3"/>
        <v>0</v>
      </c>
      <c r="P30" s="16" t="e">
        <f t="shared" si="4"/>
        <v>#DIV/0!</v>
      </c>
      <c r="Q30" s="17">
        <v>3.5</v>
      </c>
      <c r="R30" s="17" t="s">
        <v>15</v>
      </c>
      <c r="S30" s="18">
        <f t="shared" si="5"/>
        <v>0</v>
      </c>
      <c r="T30" s="17">
        <v>3</v>
      </c>
      <c r="U30" s="17" t="s">
        <v>16</v>
      </c>
      <c r="V30" s="18">
        <f t="shared" si="6"/>
        <v>0</v>
      </c>
      <c r="W30" s="17">
        <v>2.5</v>
      </c>
      <c r="X30" s="17" t="s">
        <v>17</v>
      </c>
      <c r="Y30" s="18">
        <f t="shared" si="7"/>
        <v>0</v>
      </c>
      <c r="Z30" s="17">
        <v>2</v>
      </c>
      <c r="AA30" s="17" t="s">
        <v>18</v>
      </c>
      <c r="AB30" s="18">
        <f t="shared" si="8"/>
        <v>0</v>
      </c>
      <c r="AC30" s="17">
        <v>1.5</v>
      </c>
      <c r="AD30" s="17" t="s">
        <v>19</v>
      </c>
      <c r="AE30" s="18">
        <f t="shared" si="9"/>
        <v>0</v>
      </c>
      <c r="AF30" s="17">
        <v>1</v>
      </c>
      <c r="AG30" s="17" t="s">
        <v>20</v>
      </c>
      <c r="AH30" s="18">
        <f t="shared" si="10"/>
        <v>0</v>
      </c>
      <c r="AI30" s="17">
        <v>0</v>
      </c>
      <c r="AJ30" s="17" t="s">
        <v>21</v>
      </c>
      <c r="AK30" s="18">
        <f t="shared" si="11"/>
        <v>0</v>
      </c>
      <c r="AL30" s="18">
        <f t="shared" si="12"/>
        <v>0</v>
      </c>
      <c r="AM30" s="19" t="str">
        <f t="shared" si="13"/>
        <v xml:space="preserve"> </v>
      </c>
      <c r="AN30" s="18">
        <f t="shared" si="14"/>
        <v>2.5</v>
      </c>
      <c r="AQ30" s="20" t="s">
        <v>22</v>
      </c>
    </row>
    <row r="31" spans="1:43" ht="15.75" x14ac:dyDescent="0.25">
      <c r="A31" s="8" t="s">
        <v>13</v>
      </c>
      <c r="B31" s="9" t="s">
        <v>13</v>
      </c>
      <c r="C31" s="10"/>
      <c r="D31" s="11" t="str">
        <f t="shared" si="15"/>
        <v xml:space="preserve"> </v>
      </c>
      <c r="E31" s="31"/>
      <c r="F31" s="120"/>
      <c r="G31" s="120"/>
      <c r="H31" s="76"/>
      <c r="I31" s="11" t="s">
        <v>13</v>
      </c>
      <c r="J31" s="12" t="str">
        <f t="shared" si="0"/>
        <v xml:space="preserve"> </v>
      </c>
      <c r="K31" s="13" t="str">
        <f t="shared" si="1"/>
        <v xml:space="preserve"> </v>
      </c>
      <c r="L31" s="14"/>
      <c r="M31" s="14" t="s">
        <v>14</v>
      </c>
      <c r="N31" s="15">
        <f t="shared" si="2"/>
        <v>0</v>
      </c>
      <c r="O31" s="16">
        <f t="shared" si="3"/>
        <v>0</v>
      </c>
      <c r="P31" s="16" t="e">
        <f t="shared" si="4"/>
        <v>#DIV/0!</v>
      </c>
      <c r="Q31" s="17">
        <v>3.5</v>
      </c>
      <c r="R31" s="17" t="s">
        <v>15</v>
      </c>
      <c r="S31" s="18">
        <f t="shared" si="5"/>
        <v>0</v>
      </c>
      <c r="T31" s="17">
        <v>3</v>
      </c>
      <c r="U31" s="17" t="s">
        <v>16</v>
      </c>
      <c r="V31" s="18">
        <f t="shared" si="6"/>
        <v>0</v>
      </c>
      <c r="W31" s="17">
        <v>2.5</v>
      </c>
      <c r="X31" s="17" t="s">
        <v>17</v>
      </c>
      <c r="Y31" s="18">
        <f t="shared" si="7"/>
        <v>0</v>
      </c>
      <c r="Z31" s="17">
        <v>2</v>
      </c>
      <c r="AA31" s="17" t="s">
        <v>18</v>
      </c>
      <c r="AB31" s="18">
        <f t="shared" si="8"/>
        <v>0</v>
      </c>
      <c r="AC31" s="17">
        <v>1.5</v>
      </c>
      <c r="AD31" s="17" t="s">
        <v>19</v>
      </c>
      <c r="AE31" s="18">
        <f t="shared" si="9"/>
        <v>0</v>
      </c>
      <c r="AF31" s="17">
        <v>1</v>
      </c>
      <c r="AG31" s="17" t="s">
        <v>20</v>
      </c>
      <c r="AH31" s="18">
        <f t="shared" si="10"/>
        <v>0</v>
      </c>
      <c r="AI31" s="17">
        <v>0</v>
      </c>
      <c r="AJ31" s="17" t="s">
        <v>21</v>
      </c>
      <c r="AK31" s="18">
        <f t="shared" si="11"/>
        <v>0</v>
      </c>
      <c r="AL31" s="18">
        <f t="shared" si="12"/>
        <v>0</v>
      </c>
      <c r="AM31" s="19" t="str">
        <f t="shared" si="13"/>
        <v xml:space="preserve"> </v>
      </c>
      <c r="AN31" s="18">
        <f t="shared" si="14"/>
        <v>2.5</v>
      </c>
      <c r="AQ31" s="20" t="s">
        <v>22</v>
      </c>
    </row>
    <row r="32" spans="1:43" ht="16.5" thickBot="1" x14ac:dyDescent="0.3">
      <c r="A32" s="8" t="s">
        <v>13</v>
      </c>
      <c r="B32" s="9" t="s">
        <v>13</v>
      </c>
      <c r="C32" s="10"/>
      <c r="D32" s="11" t="str">
        <f t="shared" si="15"/>
        <v xml:space="preserve"> </v>
      </c>
      <c r="E32" s="32"/>
      <c r="F32" s="121"/>
      <c r="G32" s="122"/>
      <c r="H32" s="77"/>
      <c r="I32" s="33" t="s">
        <v>13</v>
      </c>
      <c r="J32" s="12" t="str">
        <f t="shared" si="0"/>
        <v xml:space="preserve"> </v>
      </c>
      <c r="K32" s="13" t="str">
        <f t="shared" si="1"/>
        <v xml:space="preserve"> </v>
      </c>
      <c r="L32" s="14"/>
      <c r="M32" s="14" t="s">
        <v>14</v>
      </c>
      <c r="N32" s="15">
        <f t="shared" si="2"/>
        <v>0</v>
      </c>
      <c r="O32" s="16">
        <f t="shared" si="3"/>
        <v>0</v>
      </c>
      <c r="P32" s="16" t="e">
        <f t="shared" si="4"/>
        <v>#DIV/0!</v>
      </c>
      <c r="Q32" s="17">
        <v>3.5</v>
      </c>
      <c r="R32" s="17" t="s">
        <v>15</v>
      </c>
      <c r="S32" s="18">
        <f t="shared" si="5"/>
        <v>0</v>
      </c>
      <c r="T32" s="17">
        <v>3</v>
      </c>
      <c r="U32" s="17" t="s">
        <v>16</v>
      </c>
      <c r="V32" s="18">
        <f t="shared" si="6"/>
        <v>0</v>
      </c>
      <c r="W32" s="17">
        <v>2.5</v>
      </c>
      <c r="X32" s="17" t="s">
        <v>17</v>
      </c>
      <c r="Y32" s="18">
        <f t="shared" si="7"/>
        <v>0</v>
      </c>
      <c r="Z32" s="17">
        <v>2</v>
      </c>
      <c r="AA32" s="17" t="s">
        <v>18</v>
      </c>
      <c r="AB32" s="18">
        <f t="shared" si="8"/>
        <v>0</v>
      </c>
      <c r="AC32" s="17">
        <v>1.5</v>
      </c>
      <c r="AD32" s="17" t="s">
        <v>19</v>
      </c>
      <c r="AE32" s="18">
        <f t="shared" si="9"/>
        <v>0</v>
      </c>
      <c r="AF32" s="17">
        <v>1</v>
      </c>
      <c r="AG32" s="17" t="s">
        <v>20</v>
      </c>
      <c r="AH32" s="18">
        <f t="shared" si="10"/>
        <v>0</v>
      </c>
      <c r="AI32" s="17">
        <v>0</v>
      </c>
      <c r="AJ32" s="17" t="s">
        <v>21</v>
      </c>
      <c r="AK32" s="18">
        <f t="shared" si="11"/>
        <v>0</v>
      </c>
      <c r="AL32" s="18">
        <f t="shared" si="12"/>
        <v>0</v>
      </c>
      <c r="AM32" s="19" t="str">
        <f t="shared" si="13"/>
        <v xml:space="preserve"> </v>
      </c>
      <c r="AN32" s="18">
        <f t="shared" si="14"/>
        <v>2.5</v>
      </c>
      <c r="AQ32" s="20" t="s">
        <v>22</v>
      </c>
    </row>
    <row r="33" spans="1:11" x14ac:dyDescent="0.25">
      <c r="A33" s="123" t="s">
        <v>23</v>
      </c>
      <c r="B33" s="124"/>
      <c r="C33" s="22"/>
      <c r="D33" s="124" t="s">
        <v>23</v>
      </c>
      <c r="E33" s="125"/>
      <c r="F33" s="125"/>
      <c r="G33" s="23"/>
      <c r="H33" s="23"/>
      <c r="I33" s="125" t="s">
        <v>23</v>
      </c>
      <c r="J33" s="124"/>
      <c r="K33" s="126"/>
    </row>
    <row r="34" spans="1:11" x14ac:dyDescent="0.25">
      <c r="A34" s="127" t="s">
        <v>32</v>
      </c>
      <c r="B34" s="127"/>
      <c r="C34" s="49"/>
      <c r="D34" s="128" t="s">
        <v>29</v>
      </c>
      <c r="E34" s="128"/>
      <c r="F34" s="128"/>
      <c r="G34" s="25"/>
      <c r="H34" s="25"/>
      <c r="I34" s="128" t="s">
        <v>25</v>
      </c>
      <c r="J34" s="128"/>
      <c r="K34" s="129"/>
    </row>
    <row r="35" spans="1:11" x14ac:dyDescent="0.25">
      <c r="A35" s="26"/>
      <c r="B35" s="49"/>
      <c r="C35" s="49"/>
      <c r="D35" s="27"/>
      <c r="E35" s="27"/>
      <c r="F35" s="27"/>
      <c r="G35" s="49"/>
      <c r="H35" s="78"/>
      <c r="I35" s="49"/>
      <c r="J35" s="49"/>
      <c r="K35" s="50"/>
    </row>
    <row r="36" spans="1:11" x14ac:dyDescent="0.25">
      <c r="A36" s="26"/>
      <c r="B36" s="49"/>
      <c r="C36" s="49"/>
      <c r="D36" s="27"/>
      <c r="E36" s="27"/>
      <c r="F36" s="27"/>
      <c r="G36" s="49"/>
      <c r="H36" s="78"/>
      <c r="I36" s="49"/>
      <c r="J36" s="49"/>
      <c r="K36" s="50"/>
    </row>
    <row r="37" spans="1:11" x14ac:dyDescent="0.25">
      <c r="A37" s="26"/>
      <c r="B37" s="49"/>
      <c r="C37" s="49"/>
      <c r="D37" s="27"/>
      <c r="E37" s="27"/>
      <c r="F37" s="27"/>
      <c r="G37" s="49"/>
      <c r="H37" s="78"/>
      <c r="I37" s="49"/>
      <c r="J37" s="49"/>
      <c r="K37" s="50"/>
    </row>
    <row r="38" spans="1:11" x14ac:dyDescent="0.25">
      <c r="A38" s="136"/>
      <c r="B38" s="136"/>
      <c r="C38" s="49"/>
      <c r="D38" s="125" t="s">
        <v>24</v>
      </c>
      <c r="E38" s="125"/>
      <c r="F38" s="125"/>
      <c r="G38" s="49"/>
      <c r="H38" s="78"/>
      <c r="I38" s="137"/>
      <c r="J38" s="137"/>
      <c r="K38" s="138"/>
    </row>
    <row r="39" spans="1:11" x14ac:dyDescent="0.25">
      <c r="A39" s="136"/>
      <c r="B39" s="136"/>
      <c r="C39" s="49"/>
      <c r="D39" s="128" t="s">
        <v>36</v>
      </c>
      <c r="E39" s="128"/>
      <c r="F39" s="128"/>
      <c r="G39" s="49"/>
      <c r="H39" s="78"/>
      <c r="I39" s="136"/>
      <c r="J39" s="136"/>
      <c r="K39" s="139"/>
    </row>
    <row r="40" spans="1:11" x14ac:dyDescent="0.25">
      <c r="A40" s="48"/>
      <c r="B40" s="48"/>
      <c r="C40" s="25"/>
      <c r="D40" s="48"/>
      <c r="E40" s="48"/>
      <c r="F40" s="48"/>
      <c r="G40" s="25"/>
      <c r="H40" s="25"/>
      <c r="I40" s="48"/>
      <c r="J40" s="48"/>
      <c r="K40" s="51"/>
    </row>
    <row r="41" spans="1:11" x14ac:dyDescent="0.25">
      <c r="A41" s="48"/>
      <c r="B41" s="48"/>
      <c r="C41" s="25"/>
      <c r="D41" s="48"/>
      <c r="E41" s="48"/>
      <c r="F41" s="48"/>
      <c r="G41" s="25"/>
      <c r="H41" s="25"/>
      <c r="I41" s="48"/>
      <c r="J41" s="48"/>
      <c r="K41" s="51"/>
    </row>
    <row r="42" spans="1:11" x14ac:dyDescent="0.25">
      <c r="A42" s="48"/>
      <c r="B42" s="48"/>
      <c r="C42" s="25"/>
      <c r="D42" s="48"/>
      <c r="E42" s="48"/>
      <c r="F42" s="48"/>
      <c r="G42" s="25"/>
      <c r="H42" s="25"/>
      <c r="I42" s="48"/>
      <c r="J42" s="48"/>
      <c r="K42" s="51"/>
    </row>
    <row r="43" spans="1:11" ht="15" customHeight="1" x14ac:dyDescent="0.25">
      <c r="A43" s="130" t="s">
        <v>47</v>
      </c>
      <c r="B43" s="131"/>
      <c r="C43" s="131"/>
      <c r="D43" s="131"/>
      <c r="E43" s="131"/>
      <c r="F43" s="131"/>
      <c r="G43" s="131"/>
      <c r="H43" s="131"/>
      <c r="I43" s="131"/>
      <c r="J43" s="131"/>
      <c r="K43" s="132"/>
    </row>
    <row r="44" spans="1:11" ht="15" customHeight="1" x14ac:dyDescent="0.25">
      <c r="A44" s="140" t="s">
        <v>60</v>
      </c>
      <c r="B44" s="141"/>
      <c r="C44" s="141"/>
      <c r="D44" s="141"/>
      <c r="E44" s="141"/>
      <c r="F44" s="141"/>
      <c r="G44" s="141"/>
      <c r="H44" s="141"/>
      <c r="I44" s="141"/>
      <c r="J44" s="141"/>
      <c r="K44" s="142"/>
    </row>
    <row r="45" spans="1:11" ht="71.25" customHeight="1" thickBot="1" x14ac:dyDescent="0.3">
      <c r="A45" s="133" t="s">
        <v>48</v>
      </c>
      <c r="B45" s="134"/>
      <c r="C45" s="134"/>
      <c r="D45" s="134"/>
      <c r="E45" s="134"/>
      <c r="F45" s="134"/>
      <c r="G45" s="134"/>
      <c r="H45" s="134"/>
      <c r="I45" s="134"/>
      <c r="J45" s="134"/>
      <c r="K45" s="135"/>
    </row>
  </sheetData>
  <mergeCells count="47">
    <mergeCell ref="A45:K45"/>
    <mergeCell ref="A38:B38"/>
    <mergeCell ref="D38:F38"/>
    <mergeCell ref="I38:K38"/>
    <mergeCell ref="A39:B39"/>
    <mergeCell ref="D39:F39"/>
    <mergeCell ref="I39:K39"/>
    <mergeCell ref="A44:K44"/>
    <mergeCell ref="A34:B34"/>
    <mergeCell ref="D34:F34"/>
    <mergeCell ref="I34:K34"/>
    <mergeCell ref="I33:K33"/>
    <mergeCell ref="A43:K43"/>
    <mergeCell ref="F27:G27"/>
    <mergeCell ref="F28:G28"/>
    <mergeCell ref="F29:G29"/>
    <mergeCell ref="A33:B33"/>
    <mergeCell ref="D33:F33"/>
    <mergeCell ref="F30:G30"/>
    <mergeCell ref="F31:G31"/>
    <mergeCell ref="F32:G32"/>
    <mergeCell ref="F20:G20"/>
    <mergeCell ref="F21:G21"/>
    <mergeCell ref="F22:G22"/>
    <mergeCell ref="F23:G23"/>
    <mergeCell ref="F26:G26"/>
    <mergeCell ref="F25:G25"/>
    <mergeCell ref="F24:G24"/>
    <mergeCell ref="F15:G15"/>
    <mergeCell ref="F16:G16"/>
    <mergeCell ref="F17:G17"/>
    <mergeCell ref="F18:G18"/>
    <mergeCell ref="F19:G19"/>
    <mergeCell ref="F13:G13"/>
    <mergeCell ref="F14:G14"/>
    <mergeCell ref="F12:G12"/>
    <mergeCell ref="A1:K1"/>
    <mergeCell ref="A2:K2"/>
    <mergeCell ref="A3:K3"/>
    <mergeCell ref="A4:K4"/>
    <mergeCell ref="A5:K5"/>
    <mergeCell ref="A6:K6"/>
    <mergeCell ref="A7:K7"/>
    <mergeCell ref="A8:K8"/>
    <mergeCell ref="F9:G9"/>
    <mergeCell ref="F10:G10"/>
    <mergeCell ref="F11:G11"/>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topLeftCell="A4" workbookViewId="0">
      <selection activeCell="I10" sqref="I10"/>
    </sheetView>
  </sheetViews>
  <sheetFormatPr defaultRowHeight="15" x14ac:dyDescent="0.25"/>
  <cols>
    <col min="1" max="1" width="13.42578125" customWidth="1"/>
    <col min="2" max="2" width="19.140625" customWidth="1"/>
    <col min="3" max="3" width="9.85546875" customWidth="1"/>
    <col min="4" max="4" width="9.5703125" customWidth="1"/>
    <col min="5" max="5" width="11.28515625" customWidth="1"/>
    <col min="6" max="6" width="33" bestFit="1" customWidth="1"/>
    <col min="7" max="7" width="1.28515625" customWidth="1"/>
    <col min="8" max="8" width="18" customWidth="1"/>
    <col min="9" max="9" width="11.85546875" customWidth="1"/>
    <col min="10" max="10" width="16.28515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2" t="s">
        <v>0</v>
      </c>
      <c r="B1" s="113"/>
      <c r="C1" s="113"/>
      <c r="D1" s="113"/>
      <c r="E1" s="113"/>
      <c r="F1" s="113"/>
      <c r="G1" s="113"/>
      <c r="H1" s="113"/>
      <c r="I1" s="113"/>
      <c r="J1" s="11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5" t="s">
        <v>1</v>
      </c>
      <c r="B2" s="116"/>
      <c r="C2" s="116"/>
      <c r="D2" s="116"/>
      <c r="E2" s="116"/>
      <c r="F2" s="116"/>
      <c r="G2" s="116"/>
      <c r="H2" s="116"/>
      <c r="I2" s="116"/>
      <c r="J2" s="1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5" t="s">
        <v>2</v>
      </c>
      <c r="B3" s="116"/>
      <c r="C3" s="116"/>
      <c r="D3" s="116"/>
      <c r="E3" s="116"/>
      <c r="F3" s="116"/>
      <c r="G3" s="116"/>
      <c r="H3" s="116"/>
      <c r="I3" s="116"/>
      <c r="J3" s="11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5" t="s">
        <v>43</v>
      </c>
      <c r="B4" s="116"/>
      <c r="C4" s="116"/>
      <c r="D4" s="116"/>
      <c r="E4" s="116"/>
      <c r="F4" s="116"/>
      <c r="G4" s="116"/>
      <c r="H4" s="116"/>
      <c r="I4" s="116"/>
      <c r="J4" s="11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02" t="s">
        <v>39</v>
      </c>
      <c r="B5" s="103"/>
      <c r="C5" s="103"/>
      <c r="D5" s="103"/>
      <c r="E5" s="103"/>
      <c r="F5" s="103"/>
      <c r="G5" s="103"/>
      <c r="H5" s="103"/>
      <c r="I5" s="103"/>
      <c r="J5" s="10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02" t="s">
        <v>44</v>
      </c>
      <c r="B6" s="103"/>
      <c r="C6" s="103"/>
      <c r="D6" s="103"/>
      <c r="E6" s="103"/>
      <c r="F6" s="103"/>
      <c r="G6" s="103"/>
      <c r="H6" s="103"/>
      <c r="I6" s="103"/>
      <c r="J6" s="10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05">
        <v>42182</v>
      </c>
      <c r="B7" s="106"/>
      <c r="C7" s="106"/>
      <c r="D7" s="106"/>
      <c r="E7" s="106"/>
      <c r="F7" s="106"/>
      <c r="G7" s="106"/>
      <c r="H7" s="106"/>
      <c r="I7" s="106"/>
      <c r="J7" s="10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02" t="s">
        <v>46</v>
      </c>
      <c r="B8" s="103"/>
      <c r="C8" s="103"/>
      <c r="D8" s="103"/>
      <c r="E8" s="103"/>
      <c r="F8" s="103"/>
      <c r="G8" s="103"/>
      <c r="H8" s="103"/>
      <c r="I8" s="103"/>
      <c r="J8" s="10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3</v>
      </c>
      <c r="B9" s="5" t="s">
        <v>4</v>
      </c>
      <c r="C9" s="5" t="s">
        <v>5</v>
      </c>
      <c r="D9" s="5" t="s">
        <v>6</v>
      </c>
      <c r="E9" s="5" t="s">
        <v>7</v>
      </c>
      <c r="F9" s="108" t="s">
        <v>8</v>
      </c>
      <c r="G9" s="109"/>
      <c r="H9" s="5" t="s">
        <v>49</v>
      </c>
      <c r="I9" s="5" t="s">
        <v>9</v>
      </c>
      <c r="J9" s="6" t="s">
        <v>11</v>
      </c>
      <c r="K9" s="7"/>
      <c r="L9" s="7"/>
      <c r="M9" s="7"/>
      <c r="N9" s="7"/>
      <c r="O9" s="7"/>
      <c r="P9" s="7"/>
      <c r="Q9" s="7"/>
      <c r="R9" s="7"/>
      <c r="S9" s="7"/>
      <c r="T9" s="7"/>
      <c r="U9" s="7"/>
      <c r="V9" s="7"/>
      <c r="W9" s="7"/>
      <c r="X9" s="7"/>
      <c r="Y9" s="7"/>
      <c r="Z9" s="7"/>
      <c r="AA9" s="7"/>
      <c r="AB9" s="7"/>
      <c r="AC9" s="7"/>
      <c r="AD9" s="7"/>
      <c r="AE9" s="7"/>
      <c r="AF9" s="7"/>
      <c r="AG9" s="7"/>
      <c r="AH9" s="7"/>
      <c r="AI9" s="7"/>
      <c r="AJ9" s="7"/>
      <c r="AK9" s="7" t="s">
        <v>12</v>
      </c>
      <c r="AL9" s="7"/>
      <c r="AM9" s="7"/>
      <c r="AN9" s="7"/>
      <c r="AO9" s="3"/>
      <c r="AP9" s="3"/>
      <c r="AQ9" s="3"/>
      <c r="AR9" s="1"/>
      <c r="AS9" s="1"/>
      <c r="AT9" s="1"/>
      <c r="AU9" s="1"/>
      <c r="AV9" s="1"/>
      <c r="AW9" s="1"/>
      <c r="AX9" s="1"/>
      <c r="AY9" s="1"/>
    </row>
    <row r="10" spans="1:51" s="2" customFormat="1" ht="18" customHeight="1" x14ac:dyDescent="0.25">
      <c r="A10" s="61" t="s">
        <v>42</v>
      </c>
      <c r="B10" s="75" t="s">
        <v>41</v>
      </c>
      <c r="C10" s="95">
        <v>82</v>
      </c>
      <c r="D10" s="63"/>
      <c r="E10" s="67">
        <v>221</v>
      </c>
      <c r="F10" s="143" t="s">
        <v>33</v>
      </c>
      <c r="G10" s="144"/>
      <c r="H10" s="88" t="s">
        <v>50</v>
      </c>
      <c r="I10" s="68">
        <v>80</v>
      </c>
      <c r="J10" s="96">
        <f t="shared" ref="J10:J32" si="0">IF(C10=0," ",IF(I10=0," ",O10))</f>
        <v>2.7422680412371134</v>
      </c>
      <c r="K10" s="14"/>
      <c r="L10" s="14" t="s">
        <v>14</v>
      </c>
      <c r="M10" s="15">
        <f t="shared" ref="M10:M32" si="1">IF(I10&lt;90,0,IF(I10&lt;=100,4,0))</f>
        <v>0</v>
      </c>
      <c r="N10" s="16">
        <f t="shared" ref="N10:N32" si="2">IF(I10=" ",C10,(C10+15))</f>
        <v>97</v>
      </c>
      <c r="O10" s="16">
        <f t="shared" ref="O10:O32" si="3">IF(I10="BAŞARILI",(E10/N10),IF(I10&gt;0,(((AK10*15)+E10)/N10),E10))</f>
        <v>2.7422680412371134</v>
      </c>
      <c r="P10" s="17">
        <v>3.5</v>
      </c>
      <c r="Q10" s="17" t="s">
        <v>15</v>
      </c>
      <c r="R10" s="18">
        <f t="shared" ref="R10:R32" si="4">IF(I10&lt;85,0,IF(I10&lt;=89,3.5,0))</f>
        <v>0</v>
      </c>
      <c r="S10" s="17">
        <v>3</v>
      </c>
      <c r="T10" s="17" t="s">
        <v>16</v>
      </c>
      <c r="U10" s="18">
        <f t="shared" ref="U10:U32" si="5">IF(I10&lt;80,0,IF(I10&lt;=84,3,0))</f>
        <v>3</v>
      </c>
      <c r="V10" s="17">
        <v>2.5</v>
      </c>
      <c r="W10" s="17" t="s">
        <v>17</v>
      </c>
      <c r="X10" s="18">
        <f t="shared" ref="X10:X32" si="6">IF(I10&lt;75,0,IF(I10&lt;=79,2.5,0))</f>
        <v>0</v>
      </c>
      <c r="Y10" s="17">
        <v>2</v>
      </c>
      <c r="Z10" s="17" t="s">
        <v>18</v>
      </c>
      <c r="AA10" s="18">
        <f t="shared" ref="AA10:AA32" si="7">IF(I10&lt;65,0,IF(I10&lt;=74,2,0))</f>
        <v>0</v>
      </c>
      <c r="AB10" s="17">
        <v>1.5</v>
      </c>
      <c r="AC10" s="17" t="s">
        <v>19</v>
      </c>
      <c r="AD10" s="18">
        <f t="shared" ref="AD10:AD32" si="8">IF(I10&lt;58,0,IF(I10&lt;=64,1.5,0))</f>
        <v>0</v>
      </c>
      <c r="AE10" s="17">
        <v>1</v>
      </c>
      <c r="AF10" s="17" t="s">
        <v>20</v>
      </c>
      <c r="AG10" s="18">
        <f t="shared" ref="AG10:AG32" si="9">IF(I10&lt;50,0,IF(I10&lt;=57,1,0))</f>
        <v>0</v>
      </c>
      <c r="AH10" s="17">
        <v>0</v>
      </c>
      <c r="AI10" s="17" t="s">
        <v>21</v>
      </c>
      <c r="AJ10" s="18">
        <f t="shared" ref="AJ10:AJ32" si="10">IF(I10&lt;0,0,IF(I10&lt;=49,0,0))</f>
        <v>0</v>
      </c>
      <c r="AK10" s="18">
        <f>SUM(R10,U10,X10,AA10,AD10,AG10,AJ10,M10)</f>
        <v>3</v>
      </c>
      <c r="AL10" s="19" t="str">
        <f t="shared" ref="AL10:AL32" si="11">IF(I10=" "," ",IF(AK10&lt;2,"GİREMEZ(AKTS)",IF(N10&lt;89,"GİREMEZ(AKTS)",IF(O10&gt;=AM10,"YETERLİ","GİREMEZ(ORTALAMA)"))))</f>
        <v>YETERLİ</v>
      </c>
      <c r="AM10" s="18">
        <f>IF(LEFT(A10,1)="0",2,2.5)</f>
        <v>2.5</v>
      </c>
      <c r="AN10" s="18"/>
      <c r="AO10" s="20"/>
      <c r="AP10" s="20" t="s">
        <v>22</v>
      </c>
      <c r="AQ10" s="20"/>
      <c r="AR10" s="21"/>
      <c r="AS10" s="21"/>
      <c r="AT10" s="21"/>
      <c r="AU10" s="21"/>
      <c r="AV10" s="21"/>
      <c r="AW10" s="21"/>
      <c r="AX10" s="21"/>
      <c r="AY10" s="1"/>
    </row>
    <row r="11" spans="1:51" ht="15.75" x14ac:dyDescent="0.25">
      <c r="A11" s="34" t="s">
        <v>13</v>
      </c>
      <c r="B11" s="54" t="s">
        <v>13</v>
      </c>
      <c r="C11" s="35"/>
      <c r="D11" s="36" t="str">
        <f t="shared" ref="D11:D32" si="12">IF(I11=" "," ",N11)</f>
        <v xml:space="preserve"> </v>
      </c>
      <c r="E11" s="38"/>
      <c r="F11" s="118"/>
      <c r="G11" s="118"/>
      <c r="H11" s="73"/>
      <c r="I11" s="36" t="s">
        <v>13</v>
      </c>
      <c r="J11" s="13" t="str">
        <f t="shared" si="0"/>
        <v xml:space="preserve"> </v>
      </c>
      <c r="K11" s="14"/>
      <c r="L11" s="14" t="s">
        <v>14</v>
      </c>
      <c r="M11" s="15">
        <f t="shared" si="1"/>
        <v>0</v>
      </c>
      <c r="N11" s="16">
        <f t="shared" si="2"/>
        <v>0</v>
      </c>
      <c r="O11" s="16" t="e">
        <f t="shared" si="3"/>
        <v>#DIV/0!</v>
      </c>
      <c r="P11" s="17">
        <v>3.5</v>
      </c>
      <c r="Q11" s="17" t="s">
        <v>15</v>
      </c>
      <c r="R11" s="18">
        <f t="shared" si="4"/>
        <v>0</v>
      </c>
      <c r="S11" s="17">
        <v>3</v>
      </c>
      <c r="T11" s="17" t="s">
        <v>16</v>
      </c>
      <c r="U11" s="18">
        <f t="shared" si="5"/>
        <v>0</v>
      </c>
      <c r="V11" s="17">
        <v>2.5</v>
      </c>
      <c r="W11" s="17" t="s">
        <v>17</v>
      </c>
      <c r="X11" s="18">
        <f t="shared" si="6"/>
        <v>0</v>
      </c>
      <c r="Y11" s="17">
        <v>2</v>
      </c>
      <c r="Z11" s="17" t="s">
        <v>18</v>
      </c>
      <c r="AA11" s="18">
        <f t="shared" si="7"/>
        <v>0</v>
      </c>
      <c r="AB11" s="17">
        <v>1.5</v>
      </c>
      <c r="AC11" s="17" t="s">
        <v>19</v>
      </c>
      <c r="AD11" s="18">
        <f t="shared" si="8"/>
        <v>0</v>
      </c>
      <c r="AE11" s="17">
        <v>1</v>
      </c>
      <c r="AF11" s="17" t="s">
        <v>20</v>
      </c>
      <c r="AG11" s="18">
        <f t="shared" si="9"/>
        <v>0</v>
      </c>
      <c r="AH11" s="17">
        <v>0</v>
      </c>
      <c r="AI11" s="17" t="s">
        <v>21</v>
      </c>
      <c r="AJ11" s="18">
        <f t="shared" si="10"/>
        <v>0</v>
      </c>
      <c r="AK11" s="18">
        <f t="shared" ref="AK11:AK32" si="13">SUM(R11,U11,X11,AA11,AD11,AG11,AJ11,M11)</f>
        <v>0</v>
      </c>
      <c r="AL11" s="19" t="str">
        <f t="shared" si="11"/>
        <v xml:space="preserve"> </v>
      </c>
      <c r="AM11" s="18">
        <f t="shared" ref="AM11:AM32" si="14">IF(LEFT(A11,1)="0",2,2.5)</f>
        <v>2.5</v>
      </c>
      <c r="AP11" s="20" t="s">
        <v>22</v>
      </c>
    </row>
    <row r="12" spans="1:51" ht="15.75" x14ac:dyDescent="0.25">
      <c r="A12" s="34" t="s">
        <v>13</v>
      </c>
      <c r="B12" s="54" t="s">
        <v>13</v>
      </c>
      <c r="C12" s="35"/>
      <c r="D12" s="36" t="str">
        <f t="shared" si="12"/>
        <v xml:space="preserve"> </v>
      </c>
      <c r="E12" s="38"/>
      <c r="F12" s="118"/>
      <c r="G12" s="118"/>
      <c r="H12" s="73"/>
      <c r="I12" s="36" t="s">
        <v>13</v>
      </c>
      <c r="J12" s="13" t="str">
        <f t="shared" si="0"/>
        <v xml:space="preserve"> </v>
      </c>
      <c r="K12" s="14"/>
      <c r="L12" s="14" t="s">
        <v>14</v>
      </c>
      <c r="M12" s="15">
        <f t="shared" si="1"/>
        <v>0</v>
      </c>
      <c r="N12" s="16">
        <f t="shared" si="2"/>
        <v>0</v>
      </c>
      <c r="O12" s="16" t="e">
        <f t="shared" si="3"/>
        <v>#DIV/0!</v>
      </c>
      <c r="P12" s="17">
        <v>3.5</v>
      </c>
      <c r="Q12" s="17" t="s">
        <v>15</v>
      </c>
      <c r="R12" s="18">
        <f t="shared" si="4"/>
        <v>0</v>
      </c>
      <c r="S12" s="17">
        <v>3</v>
      </c>
      <c r="T12" s="17" t="s">
        <v>16</v>
      </c>
      <c r="U12" s="18">
        <f t="shared" si="5"/>
        <v>0</v>
      </c>
      <c r="V12" s="17">
        <v>2.5</v>
      </c>
      <c r="W12" s="17" t="s">
        <v>17</v>
      </c>
      <c r="X12" s="18">
        <f t="shared" si="6"/>
        <v>0</v>
      </c>
      <c r="Y12" s="17">
        <v>2</v>
      </c>
      <c r="Z12" s="17" t="s">
        <v>18</v>
      </c>
      <c r="AA12" s="18">
        <f t="shared" si="7"/>
        <v>0</v>
      </c>
      <c r="AB12" s="17">
        <v>1.5</v>
      </c>
      <c r="AC12" s="17" t="s">
        <v>19</v>
      </c>
      <c r="AD12" s="18">
        <f t="shared" si="8"/>
        <v>0</v>
      </c>
      <c r="AE12" s="17">
        <v>1</v>
      </c>
      <c r="AF12" s="17" t="s">
        <v>20</v>
      </c>
      <c r="AG12" s="18">
        <f t="shared" si="9"/>
        <v>0</v>
      </c>
      <c r="AH12" s="17">
        <v>0</v>
      </c>
      <c r="AI12" s="17" t="s">
        <v>21</v>
      </c>
      <c r="AJ12" s="18">
        <f t="shared" si="10"/>
        <v>0</v>
      </c>
      <c r="AK12" s="18">
        <f t="shared" si="13"/>
        <v>0</v>
      </c>
      <c r="AL12" s="19" t="str">
        <f t="shared" si="11"/>
        <v xml:space="preserve"> </v>
      </c>
      <c r="AM12" s="18">
        <f t="shared" si="14"/>
        <v>2.5</v>
      </c>
      <c r="AP12" s="20" t="s">
        <v>22</v>
      </c>
    </row>
    <row r="13" spans="1:51" ht="15.75" x14ac:dyDescent="0.25">
      <c r="A13" s="34" t="s">
        <v>13</v>
      </c>
      <c r="B13" s="54" t="s">
        <v>13</v>
      </c>
      <c r="C13" s="35"/>
      <c r="D13" s="36" t="str">
        <f t="shared" si="12"/>
        <v xml:space="preserve"> </v>
      </c>
      <c r="E13" s="38"/>
      <c r="F13" s="118" t="s">
        <v>13</v>
      </c>
      <c r="G13" s="118"/>
      <c r="H13" s="73"/>
      <c r="I13" s="36" t="s">
        <v>13</v>
      </c>
      <c r="J13" s="13" t="str">
        <f t="shared" si="0"/>
        <v xml:space="preserve"> </v>
      </c>
      <c r="K13" s="14"/>
      <c r="L13" s="14" t="s">
        <v>14</v>
      </c>
      <c r="M13" s="15">
        <f t="shared" si="1"/>
        <v>0</v>
      </c>
      <c r="N13" s="16">
        <f t="shared" si="2"/>
        <v>0</v>
      </c>
      <c r="O13" s="16" t="e">
        <f t="shared" si="3"/>
        <v>#DIV/0!</v>
      </c>
      <c r="P13" s="17">
        <v>3.5</v>
      </c>
      <c r="Q13" s="17" t="s">
        <v>15</v>
      </c>
      <c r="R13" s="18">
        <f t="shared" si="4"/>
        <v>0</v>
      </c>
      <c r="S13" s="17">
        <v>3</v>
      </c>
      <c r="T13" s="17" t="s">
        <v>16</v>
      </c>
      <c r="U13" s="18">
        <f t="shared" si="5"/>
        <v>0</v>
      </c>
      <c r="V13" s="17">
        <v>2.5</v>
      </c>
      <c r="W13" s="17" t="s">
        <v>17</v>
      </c>
      <c r="X13" s="18">
        <f t="shared" si="6"/>
        <v>0</v>
      </c>
      <c r="Y13" s="17">
        <v>2</v>
      </c>
      <c r="Z13" s="17" t="s">
        <v>18</v>
      </c>
      <c r="AA13" s="18">
        <f t="shared" si="7"/>
        <v>0</v>
      </c>
      <c r="AB13" s="17">
        <v>1.5</v>
      </c>
      <c r="AC13" s="17" t="s">
        <v>19</v>
      </c>
      <c r="AD13" s="18">
        <f t="shared" si="8"/>
        <v>0</v>
      </c>
      <c r="AE13" s="17">
        <v>1</v>
      </c>
      <c r="AF13" s="17" t="s">
        <v>20</v>
      </c>
      <c r="AG13" s="18">
        <f t="shared" si="9"/>
        <v>0</v>
      </c>
      <c r="AH13" s="17">
        <v>0</v>
      </c>
      <c r="AI13" s="17" t="s">
        <v>21</v>
      </c>
      <c r="AJ13" s="18">
        <f t="shared" si="10"/>
        <v>0</v>
      </c>
      <c r="AK13" s="18">
        <f t="shared" si="13"/>
        <v>0</v>
      </c>
      <c r="AL13" s="19" t="str">
        <f t="shared" si="11"/>
        <v xml:space="preserve"> </v>
      </c>
      <c r="AM13" s="18">
        <f t="shared" si="14"/>
        <v>2.5</v>
      </c>
      <c r="AP13" s="20" t="s">
        <v>22</v>
      </c>
    </row>
    <row r="14" spans="1:51" ht="15.75" x14ac:dyDescent="0.25">
      <c r="A14" s="34"/>
      <c r="B14" s="54"/>
      <c r="C14" s="35"/>
      <c r="D14" s="36" t="str">
        <f t="shared" si="12"/>
        <v xml:space="preserve"> </v>
      </c>
      <c r="E14" s="38"/>
      <c r="F14" s="118"/>
      <c r="G14" s="118"/>
      <c r="H14" s="73"/>
      <c r="I14" s="36" t="s">
        <v>13</v>
      </c>
      <c r="J14" s="13" t="str">
        <f t="shared" si="0"/>
        <v xml:space="preserve"> </v>
      </c>
      <c r="K14" s="14"/>
      <c r="L14" s="14" t="s">
        <v>14</v>
      </c>
      <c r="M14" s="15">
        <f t="shared" si="1"/>
        <v>0</v>
      </c>
      <c r="N14" s="16">
        <f t="shared" si="2"/>
        <v>0</v>
      </c>
      <c r="O14" s="16" t="e">
        <f t="shared" si="3"/>
        <v>#DIV/0!</v>
      </c>
      <c r="P14" s="17">
        <v>3.5</v>
      </c>
      <c r="Q14" s="17" t="s">
        <v>15</v>
      </c>
      <c r="R14" s="18">
        <f t="shared" si="4"/>
        <v>0</v>
      </c>
      <c r="S14" s="17">
        <v>3</v>
      </c>
      <c r="T14" s="17" t="s">
        <v>16</v>
      </c>
      <c r="U14" s="18">
        <f t="shared" si="5"/>
        <v>0</v>
      </c>
      <c r="V14" s="17">
        <v>2.5</v>
      </c>
      <c r="W14" s="17" t="s">
        <v>17</v>
      </c>
      <c r="X14" s="18">
        <f t="shared" si="6"/>
        <v>0</v>
      </c>
      <c r="Y14" s="17">
        <v>2</v>
      </c>
      <c r="Z14" s="17" t="s">
        <v>18</v>
      </c>
      <c r="AA14" s="18">
        <f t="shared" si="7"/>
        <v>0</v>
      </c>
      <c r="AB14" s="17">
        <v>1.5</v>
      </c>
      <c r="AC14" s="17" t="s">
        <v>19</v>
      </c>
      <c r="AD14" s="18">
        <f t="shared" si="8"/>
        <v>0</v>
      </c>
      <c r="AE14" s="17">
        <v>1</v>
      </c>
      <c r="AF14" s="17" t="s">
        <v>20</v>
      </c>
      <c r="AG14" s="18">
        <f t="shared" si="9"/>
        <v>0</v>
      </c>
      <c r="AH14" s="17">
        <v>0</v>
      </c>
      <c r="AI14" s="17" t="s">
        <v>21</v>
      </c>
      <c r="AJ14" s="18">
        <f t="shared" si="10"/>
        <v>0</v>
      </c>
      <c r="AK14" s="18">
        <f t="shared" si="13"/>
        <v>0</v>
      </c>
      <c r="AL14" s="19" t="str">
        <f t="shared" si="11"/>
        <v xml:space="preserve"> </v>
      </c>
      <c r="AM14" s="18">
        <f t="shared" si="14"/>
        <v>2.5</v>
      </c>
      <c r="AP14" s="20" t="s">
        <v>22</v>
      </c>
    </row>
    <row r="15" spans="1:51" ht="15.75" x14ac:dyDescent="0.25">
      <c r="A15" s="34"/>
      <c r="B15" s="54"/>
      <c r="C15" s="35"/>
      <c r="D15" s="36" t="str">
        <f t="shared" si="12"/>
        <v xml:space="preserve"> </v>
      </c>
      <c r="E15" s="38"/>
      <c r="F15" s="118"/>
      <c r="G15" s="118"/>
      <c r="H15" s="73"/>
      <c r="I15" s="36" t="s">
        <v>13</v>
      </c>
      <c r="J15" s="13" t="str">
        <f t="shared" si="0"/>
        <v xml:space="preserve"> </v>
      </c>
      <c r="K15" s="14"/>
      <c r="L15" s="14" t="s">
        <v>14</v>
      </c>
      <c r="M15" s="15">
        <f t="shared" si="1"/>
        <v>0</v>
      </c>
      <c r="N15" s="16">
        <f t="shared" si="2"/>
        <v>0</v>
      </c>
      <c r="O15" s="16" t="e">
        <f t="shared" si="3"/>
        <v>#DIV/0!</v>
      </c>
      <c r="P15" s="17">
        <v>3.5</v>
      </c>
      <c r="Q15" s="17" t="s">
        <v>15</v>
      </c>
      <c r="R15" s="18">
        <f t="shared" si="4"/>
        <v>0</v>
      </c>
      <c r="S15" s="17">
        <v>3</v>
      </c>
      <c r="T15" s="17" t="s">
        <v>16</v>
      </c>
      <c r="U15" s="18">
        <f t="shared" si="5"/>
        <v>0</v>
      </c>
      <c r="V15" s="17">
        <v>2.5</v>
      </c>
      <c r="W15" s="17" t="s">
        <v>17</v>
      </c>
      <c r="X15" s="18">
        <f t="shared" si="6"/>
        <v>0</v>
      </c>
      <c r="Y15" s="17">
        <v>2</v>
      </c>
      <c r="Z15" s="17" t="s">
        <v>18</v>
      </c>
      <c r="AA15" s="18">
        <f t="shared" si="7"/>
        <v>0</v>
      </c>
      <c r="AB15" s="17">
        <v>1.5</v>
      </c>
      <c r="AC15" s="17" t="s">
        <v>19</v>
      </c>
      <c r="AD15" s="18">
        <f t="shared" si="8"/>
        <v>0</v>
      </c>
      <c r="AE15" s="17">
        <v>1</v>
      </c>
      <c r="AF15" s="17" t="s">
        <v>20</v>
      </c>
      <c r="AG15" s="18">
        <f t="shared" si="9"/>
        <v>0</v>
      </c>
      <c r="AH15" s="17">
        <v>0</v>
      </c>
      <c r="AI15" s="17" t="s">
        <v>21</v>
      </c>
      <c r="AJ15" s="18">
        <f t="shared" si="10"/>
        <v>0</v>
      </c>
      <c r="AK15" s="18">
        <f t="shared" si="13"/>
        <v>0</v>
      </c>
      <c r="AL15" s="19" t="str">
        <f t="shared" si="11"/>
        <v xml:space="preserve"> </v>
      </c>
      <c r="AM15" s="18">
        <f t="shared" si="14"/>
        <v>2.5</v>
      </c>
      <c r="AP15" s="20" t="s">
        <v>22</v>
      </c>
    </row>
    <row r="16" spans="1:51" ht="15.75" x14ac:dyDescent="0.25">
      <c r="A16" s="34"/>
      <c r="B16" s="54"/>
      <c r="C16" s="35"/>
      <c r="D16" s="36" t="str">
        <f t="shared" si="12"/>
        <v xml:space="preserve"> </v>
      </c>
      <c r="E16" s="38"/>
      <c r="F16" s="118"/>
      <c r="G16" s="118"/>
      <c r="H16" s="73"/>
      <c r="I16" s="36" t="s">
        <v>13</v>
      </c>
      <c r="J16" s="13" t="str">
        <f t="shared" si="0"/>
        <v xml:space="preserve"> </v>
      </c>
      <c r="K16" s="14"/>
      <c r="L16" s="14" t="s">
        <v>14</v>
      </c>
      <c r="M16" s="15">
        <f t="shared" si="1"/>
        <v>0</v>
      </c>
      <c r="N16" s="16">
        <f t="shared" si="2"/>
        <v>0</v>
      </c>
      <c r="O16" s="16" t="e">
        <f t="shared" si="3"/>
        <v>#DIV/0!</v>
      </c>
      <c r="P16" s="17">
        <v>3.5</v>
      </c>
      <c r="Q16" s="17" t="s">
        <v>15</v>
      </c>
      <c r="R16" s="18">
        <f t="shared" si="4"/>
        <v>0</v>
      </c>
      <c r="S16" s="17">
        <v>3</v>
      </c>
      <c r="T16" s="17" t="s">
        <v>16</v>
      </c>
      <c r="U16" s="18">
        <f t="shared" si="5"/>
        <v>0</v>
      </c>
      <c r="V16" s="17">
        <v>2.5</v>
      </c>
      <c r="W16" s="17" t="s">
        <v>17</v>
      </c>
      <c r="X16" s="18">
        <f t="shared" si="6"/>
        <v>0</v>
      </c>
      <c r="Y16" s="17">
        <v>2</v>
      </c>
      <c r="Z16" s="17" t="s">
        <v>18</v>
      </c>
      <c r="AA16" s="18">
        <f t="shared" si="7"/>
        <v>0</v>
      </c>
      <c r="AB16" s="17">
        <v>1.5</v>
      </c>
      <c r="AC16" s="17" t="s">
        <v>19</v>
      </c>
      <c r="AD16" s="18">
        <f t="shared" si="8"/>
        <v>0</v>
      </c>
      <c r="AE16" s="17">
        <v>1</v>
      </c>
      <c r="AF16" s="17" t="s">
        <v>20</v>
      </c>
      <c r="AG16" s="18">
        <f t="shared" si="9"/>
        <v>0</v>
      </c>
      <c r="AH16" s="17">
        <v>0</v>
      </c>
      <c r="AI16" s="17" t="s">
        <v>21</v>
      </c>
      <c r="AJ16" s="18">
        <f t="shared" si="10"/>
        <v>0</v>
      </c>
      <c r="AK16" s="18">
        <f t="shared" si="13"/>
        <v>0</v>
      </c>
      <c r="AL16" s="19" t="str">
        <f t="shared" si="11"/>
        <v xml:space="preserve"> </v>
      </c>
      <c r="AM16" s="18">
        <f t="shared" si="14"/>
        <v>2.5</v>
      </c>
      <c r="AP16" s="20" t="s">
        <v>22</v>
      </c>
    </row>
    <row r="17" spans="1:42" ht="15.75" x14ac:dyDescent="0.25">
      <c r="A17" s="34"/>
      <c r="B17" s="54"/>
      <c r="C17" s="35"/>
      <c r="D17" s="36" t="str">
        <f t="shared" si="12"/>
        <v xml:space="preserve"> </v>
      </c>
      <c r="E17" s="38"/>
      <c r="F17" s="118"/>
      <c r="G17" s="118"/>
      <c r="H17" s="73"/>
      <c r="I17" s="36" t="s">
        <v>13</v>
      </c>
      <c r="J17" s="13" t="str">
        <f t="shared" si="0"/>
        <v xml:space="preserve"> </v>
      </c>
      <c r="K17" s="14"/>
      <c r="L17" s="14" t="s">
        <v>14</v>
      </c>
      <c r="M17" s="15">
        <f t="shared" si="1"/>
        <v>0</v>
      </c>
      <c r="N17" s="16">
        <f t="shared" si="2"/>
        <v>0</v>
      </c>
      <c r="O17" s="16" t="e">
        <f t="shared" si="3"/>
        <v>#DIV/0!</v>
      </c>
      <c r="P17" s="17">
        <v>3.5</v>
      </c>
      <c r="Q17" s="17" t="s">
        <v>15</v>
      </c>
      <c r="R17" s="18">
        <f t="shared" si="4"/>
        <v>0</v>
      </c>
      <c r="S17" s="17">
        <v>3</v>
      </c>
      <c r="T17" s="17" t="s">
        <v>16</v>
      </c>
      <c r="U17" s="18">
        <f t="shared" si="5"/>
        <v>0</v>
      </c>
      <c r="V17" s="17">
        <v>2.5</v>
      </c>
      <c r="W17" s="17" t="s">
        <v>17</v>
      </c>
      <c r="X17" s="18">
        <f t="shared" si="6"/>
        <v>0</v>
      </c>
      <c r="Y17" s="17">
        <v>2</v>
      </c>
      <c r="Z17" s="17" t="s">
        <v>18</v>
      </c>
      <c r="AA17" s="18">
        <f t="shared" si="7"/>
        <v>0</v>
      </c>
      <c r="AB17" s="17">
        <v>1.5</v>
      </c>
      <c r="AC17" s="17" t="s">
        <v>19</v>
      </c>
      <c r="AD17" s="18">
        <f t="shared" si="8"/>
        <v>0</v>
      </c>
      <c r="AE17" s="17">
        <v>1</v>
      </c>
      <c r="AF17" s="17" t="s">
        <v>20</v>
      </c>
      <c r="AG17" s="18">
        <f t="shared" si="9"/>
        <v>0</v>
      </c>
      <c r="AH17" s="17">
        <v>0</v>
      </c>
      <c r="AI17" s="17" t="s">
        <v>21</v>
      </c>
      <c r="AJ17" s="18">
        <f t="shared" si="10"/>
        <v>0</v>
      </c>
      <c r="AK17" s="18">
        <f t="shared" si="13"/>
        <v>0</v>
      </c>
      <c r="AL17" s="19" t="str">
        <f t="shared" si="11"/>
        <v xml:space="preserve"> </v>
      </c>
      <c r="AM17" s="18">
        <f t="shared" si="14"/>
        <v>2.5</v>
      </c>
      <c r="AP17" s="20" t="s">
        <v>22</v>
      </c>
    </row>
    <row r="18" spans="1:42" ht="15.75" x14ac:dyDescent="0.25">
      <c r="A18" s="34"/>
      <c r="B18" s="54"/>
      <c r="C18" s="35"/>
      <c r="D18" s="36" t="str">
        <f t="shared" si="12"/>
        <v xml:space="preserve"> </v>
      </c>
      <c r="E18" s="38"/>
      <c r="F18" s="118"/>
      <c r="G18" s="118"/>
      <c r="H18" s="73"/>
      <c r="I18" s="36" t="s">
        <v>13</v>
      </c>
      <c r="J18" s="13" t="str">
        <f t="shared" si="0"/>
        <v xml:space="preserve"> </v>
      </c>
      <c r="K18" s="14"/>
      <c r="L18" s="14" t="s">
        <v>14</v>
      </c>
      <c r="M18" s="15">
        <f t="shared" si="1"/>
        <v>0</v>
      </c>
      <c r="N18" s="16">
        <f t="shared" si="2"/>
        <v>0</v>
      </c>
      <c r="O18" s="16" t="e">
        <f t="shared" si="3"/>
        <v>#DIV/0!</v>
      </c>
      <c r="P18" s="17">
        <v>3.5</v>
      </c>
      <c r="Q18" s="17" t="s">
        <v>15</v>
      </c>
      <c r="R18" s="18">
        <f t="shared" si="4"/>
        <v>0</v>
      </c>
      <c r="S18" s="17">
        <v>3</v>
      </c>
      <c r="T18" s="17" t="s">
        <v>16</v>
      </c>
      <c r="U18" s="18">
        <f t="shared" si="5"/>
        <v>0</v>
      </c>
      <c r="V18" s="17">
        <v>2.5</v>
      </c>
      <c r="W18" s="17" t="s">
        <v>17</v>
      </c>
      <c r="X18" s="18">
        <f t="shared" si="6"/>
        <v>0</v>
      </c>
      <c r="Y18" s="17">
        <v>2</v>
      </c>
      <c r="Z18" s="17" t="s">
        <v>18</v>
      </c>
      <c r="AA18" s="18">
        <f t="shared" si="7"/>
        <v>0</v>
      </c>
      <c r="AB18" s="17">
        <v>1.5</v>
      </c>
      <c r="AC18" s="17" t="s">
        <v>19</v>
      </c>
      <c r="AD18" s="18">
        <f t="shared" si="8"/>
        <v>0</v>
      </c>
      <c r="AE18" s="17">
        <v>1</v>
      </c>
      <c r="AF18" s="17" t="s">
        <v>20</v>
      </c>
      <c r="AG18" s="18">
        <f t="shared" si="9"/>
        <v>0</v>
      </c>
      <c r="AH18" s="17">
        <v>0</v>
      </c>
      <c r="AI18" s="17" t="s">
        <v>21</v>
      </c>
      <c r="AJ18" s="18">
        <f t="shared" si="10"/>
        <v>0</v>
      </c>
      <c r="AK18" s="18">
        <f t="shared" si="13"/>
        <v>0</v>
      </c>
      <c r="AL18" s="19" t="str">
        <f t="shared" si="11"/>
        <v xml:space="preserve"> </v>
      </c>
      <c r="AM18" s="18">
        <f t="shared" si="14"/>
        <v>2.5</v>
      </c>
      <c r="AP18" s="20" t="s">
        <v>22</v>
      </c>
    </row>
    <row r="19" spans="1:42" ht="15.75" x14ac:dyDescent="0.25">
      <c r="A19" s="34"/>
      <c r="B19" s="54"/>
      <c r="C19" s="35"/>
      <c r="D19" s="36" t="str">
        <f t="shared" si="12"/>
        <v xml:space="preserve"> </v>
      </c>
      <c r="E19" s="38"/>
      <c r="F19" s="118"/>
      <c r="G19" s="118"/>
      <c r="H19" s="73"/>
      <c r="I19" s="36" t="s">
        <v>13</v>
      </c>
      <c r="J19" s="13" t="str">
        <f t="shared" si="0"/>
        <v xml:space="preserve"> </v>
      </c>
      <c r="K19" s="14"/>
      <c r="L19" s="14" t="s">
        <v>14</v>
      </c>
      <c r="M19" s="15">
        <f t="shared" si="1"/>
        <v>0</v>
      </c>
      <c r="N19" s="16">
        <f t="shared" si="2"/>
        <v>0</v>
      </c>
      <c r="O19" s="16" t="e">
        <f t="shared" si="3"/>
        <v>#DIV/0!</v>
      </c>
      <c r="P19" s="17">
        <v>3.5</v>
      </c>
      <c r="Q19" s="17" t="s">
        <v>15</v>
      </c>
      <c r="R19" s="18">
        <f t="shared" si="4"/>
        <v>0</v>
      </c>
      <c r="S19" s="17">
        <v>3</v>
      </c>
      <c r="T19" s="17" t="s">
        <v>16</v>
      </c>
      <c r="U19" s="18">
        <f t="shared" si="5"/>
        <v>0</v>
      </c>
      <c r="V19" s="17">
        <v>2.5</v>
      </c>
      <c r="W19" s="17" t="s">
        <v>17</v>
      </c>
      <c r="X19" s="18">
        <f t="shared" si="6"/>
        <v>0</v>
      </c>
      <c r="Y19" s="17">
        <v>2</v>
      </c>
      <c r="Z19" s="17" t="s">
        <v>18</v>
      </c>
      <c r="AA19" s="18">
        <f t="shared" si="7"/>
        <v>0</v>
      </c>
      <c r="AB19" s="17">
        <v>1.5</v>
      </c>
      <c r="AC19" s="17" t="s">
        <v>19</v>
      </c>
      <c r="AD19" s="18">
        <f t="shared" si="8"/>
        <v>0</v>
      </c>
      <c r="AE19" s="17">
        <v>1</v>
      </c>
      <c r="AF19" s="17" t="s">
        <v>20</v>
      </c>
      <c r="AG19" s="18">
        <f t="shared" si="9"/>
        <v>0</v>
      </c>
      <c r="AH19" s="17">
        <v>0</v>
      </c>
      <c r="AI19" s="17" t="s">
        <v>21</v>
      </c>
      <c r="AJ19" s="18">
        <f t="shared" si="10"/>
        <v>0</v>
      </c>
      <c r="AK19" s="18">
        <f t="shared" si="13"/>
        <v>0</v>
      </c>
      <c r="AL19" s="19" t="str">
        <f t="shared" si="11"/>
        <v xml:space="preserve"> </v>
      </c>
      <c r="AM19" s="18">
        <f t="shared" si="14"/>
        <v>2.5</v>
      </c>
      <c r="AP19" s="20" t="s">
        <v>22</v>
      </c>
    </row>
    <row r="20" spans="1:42" ht="15.75" x14ac:dyDescent="0.25">
      <c r="A20" s="34"/>
      <c r="B20" s="54"/>
      <c r="C20" s="35"/>
      <c r="D20" s="36" t="str">
        <f t="shared" si="12"/>
        <v xml:space="preserve"> </v>
      </c>
      <c r="E20" s="38"/>
      <c r="F20" s="118"/>
      <c r="G20" s="118"/>
      <c r="H20" s="73"/>
      <c r="I20" s="36" t="s">
        <v>13</v>
      </c>
      <c r="J20" s="13" t="str">
        <f t="shared" si="0"/>
        <v xml:space="preserve"> </v>
      </c>
      <c r="K20" s="14"/>
      <c r="L20" s="14" t="s">
        <v>14</v>
      </c>
      <c r="M20" s="15">
        <f t="shared" si="1"/>
        <v>0</v>
      </c>
      <c r="N20" s="16">
        <f t="shared" si="2"/>
        <v>0</v>
      </c>
      <c r="O20" s="16" t="e">
        <f t="shared" si="3"/>
        <v>#DIV/0!</v>
      </c>
      <c r="P20" s="17">
        <v>3.5</v>
      </c>
      <c r="Q20" s="17" t="s">
        <v>15</v>
      </c>
      <c r="R20" s="18">
        <f t="shared" si="4"/>
        <v>0</v>
      </c>
      <c r="S20" s="17">
        <v>3</v>
      </c>
      <c r="T20" s="17" t="s">
        <v>16</v>
      </c>
      <c r="U20" s="18">
        <f t="shared" si="5"/>
        <v>0</v>
      </c>
      <c r="V20" s="17">
        <v>2.5</v>
      </c>
      <c r="W20" s="17" t="s">
        <v>17</v>
      </c>
      <c r="X20" s="18">
        <f t="shared" si="6"/>
        <v>0</v>
      </c>
      <c r="Y20" s="17">
        <v>2</v>
      </c>
      <c r="Z20" s="17" t="s">
        <v>18</v>
      </c>
      <c r="AA20" s="18">
        <f t="shared" si="7"/>
        <v>0</v>
      </c>
      <c r="AB20" s="17">
        <v>1.5</v>
      </c>
      <c r="AC20" s="17" t="s">
        <v>19</v>
      </c>
      <c r="AD20" s="18">
        <f t="shared" si="8"/>
        <v>0</v>
      </c>
      <c r="AE20" s="17">
        <v>1</v>
      </c>
      <c r="AF20" s="17" t="s">
        <v>20</v>
      </c>
      <c r="AG20" s="18">
        <f t="shared" si="9"/>
        <v>0</v>
      </c>
      <c r="AH20" s="17">
        <v>0</v>
      </c>
      <c r="AI20" s="17" t="s">
        <v>21</v>
      </c>
      <c r="AJ20" s="18">
        <f t="shared" si="10"/>
        <v>0</v>
      </c>
      <c r="AK20" s="18">
        <f t="shared" si="13"/>
        <v>0</v>
      </c>
      <c r="AL20" s="19" t="str">
        <f t="shared" si="11"/>
        <v xml:space="preserve"> </v>
      </c>
      <c r="AM20" s="18">
        <f t="shared" si="14"/>
        <v>2.5</v>
      </c>
      <c r="AP20" s="20" t="s">
        <v>22</v>
      </c>
    </row>
    <row r="21" spans="1:42" ht="15.75" x14ac:dyDescent="0.25">
      <c r="A21" s="34"/>
      <c r="B21" s="54"/>
      <c r="C21" s="35"/>
      <c r="D21" s="36" t="str">
        <f t="shared" si="12"/>
        <v xml:space="preserve"> </v>
      </c>
      <c r="E21" s="38"/>
      <c r="F21" s="118"/>
      <c r="G21" s="118"/>
      <c r="H21" s="73"/>
      <c r="I21" s="36" t="s">
        <v>13</v>
      </c>
      <c r="J21" s="13" t="str">
        <f t="shared" si="0"/>
        <v xml:space="preserve"> </v>
      </c>
      <c r="K21" s="14"/>
      <c r="L21" s="14" t="s">
        <v>14</v>
      </c>
      <c r="M21" s="15">
        <f t="shared" si="1"/>
        <v>0</v>
      </c>
      <c r="N21" s="16">
        <f t="shared" si="2"/>
        <v>0</v>
      </c>
      <c r="O21" s="16" t="e">
        <f t="shared" si="3"/>
        <v>#DIV/0!</v>
      </c>
      <c r="P21" s="17">
        <v>3.5</v>
      </c>
      <c r="Q21" s="17" t="s">
        <v>15</v>
      </c>
      <c r="R21" s="18">
        <f t="shared" si="4"/>
        <v>0</v>
      </c>
      <c r="S21" s="17">
        <v>3</v>
      </c>
      <c r="T21" s="17" t="s">
        <v>16</v>
      </c>
      <c r="U21" s="18">
        <f t="shared" si="5"/>
        <v>0</v>
      </c>
      <c r="V21" s="17">
        <v>2.5</v>
      </c>
      <c r="W21" s="17" t="s">
        <v>17</v>
      </c>
      <c r="X21" s="18">
        <f t="shared" si="6"/>
        <v>0</v>
      </c>
      <c r="Y21" s="17">
        <v>2</v>
      </c>
      <c r="Z21" s="17" t="s">
        <v>18</v>
      </c>
      <c r="AA21" s="18">
        <f t="shared" si="7"/>
        <v>0</v>
      </c>
      <c r="AB21" s="17">
        <v>1.5</v>
      </c>
      <c r="AC21" s="17" t="s">
        <v>19</v>
      </c>
      <c r="AD21" s="18">
        <f t="shared" si="8"/>
        <v>0</v>
      </c>
      <c r="AE21" s="17">
        <v>1</v>
      </c>
      <c r="AF21" s="17" t="s">
        <v>20</v>
      </c>
      <c r="AG21" s="18">
        <f t="shared" si="9"/>
        <v>0</v>
      </c>
      <c r="AH21" s="17">
        <v>0</v>
      </c>
      <c r="AI21" s="17" t="s">
        <v>21</v>
      </c>
      <c r="AJ21" s="18">
        <f t="shared" si="10"/>
        <v>0</v>
      </c>
      <c r="AK21" s="18">
        <f t="shared" si="13"/>
        <v>0</v>
      </c>
      <c r="AL21" s="19" t="str">
        <f t="shared" si="11"/>
        <v xml:space="preserve"> </v>
      </c>
      <c r="AM21" s="18">
        <f t="shared" si="14"/>
        <v>2.5</v>
      </c>
      <c r="AP21" s="20" t="s">
        <v>22</v>
      </c>
    </row>
    <row r="22" spans="1:42" ht="15.75" x14ac:dyDescent="0.25">
      <c r="A22" s="34"/>
      <c r="B22" s="54"/>
      <c r="C22" s="35"/>
      <c r="D22" s="60" t="str">
        <f t="shared" si="12"/>
        <v xml:space="preserve"> </v>
      </c>
      <c r="E22" s="59"/>
      <c r="F22" s="118"/>
      <c r="G22" s="118"/>
      <c r="H22" s="73"/>
      <c r="I22" s="60" t="s">
        <v>13</v>
      </c>
      <c r="J22" s="13" t="str">
        <f t="shared" si="0"/>
        <v xml:space="preserve"> </v>
      </c>
      <c r="K22" s="14"/>
      <c r="L22" s="14" t="s">
        <v>14</v>
      </c>
      <c r="M22" s="15">
        <f t="shared" si="1"/>
        <v>0</v>
      </c>
      <c r="N22" s="16">
        <f t="shared" si="2"/>
        <v>0</v>
      </c>
      <c r="O22" s="16" t="e">
        <f t="shared" si="3"/>
        <v>#DIV/0!</v>
      </c>
      <c r="P22" s="17">
        <v>3.5</v>
      </c>
      <c r="Q22" s="17" t="s">
        <v>15</v>
      </c>
      <c r="R22" s="18">
        <f t="shared" si="4"/>
        <v>0</v>
      </c>
      <c r="S22" s="17">
        <v>3</v>
      </c>
      <c r="T22" s="17" t="s">
        <v>16</v>
      </c>
      <c r="U22" s="18">
        <f t="shared" si="5"/>
        <v>0</v>
      </c>
      <c r="V22" s="17">
        <v>2.5</v>
      </c>
      <c r="W22" s="17" t="s">
        <v>17</v>
      </c>
      <c r="X22" s="18">
        <f t="shared" si="6"/>
        <v>0</v>
      </c>
      <c r="Y22" s="17">
        <v>2</v>
      </c>
      <c r="Z22" s="17" t="s">
        <v>18</v>
      </c>
      <c r="AA22" s="18">
        <f t="shared" si="7"/>
        <v>0</v>
      </c>
      <c r="AB22" s="17">
        <v>1.5</v>
      </c>
      <c r="AC22" s="17" t="s">
        <v>19</v>
      </c>
      <c r="AD22" s="18">
        <f t="shared" si="8"/>
        <v>0</v>
      </c>
      <c r="AE22" s="17">
        <v>1</v>
      </c>
      <c r="AF22" s="17" t="s">
        <v>20</v>
      </c>
      <c r="AG22" s="18">
        <f t="shared" si="9"/>
        <v>0</v>
      </c>
      <c r="AH22" s="17">
        <v>0</v>
      </c>
      <c r="AI22" s="17" t="s">
        <v>21</v>
      </c>
      <c r="AJ22" s="18">
        <f t="shared" si="10"/>
        <v>0</v>
      </c>
      <c r="AK22" s="18">
        <f t="shared" si="13"/>
        <v>0</v>
      </c>
      <c r="AL22" s="19" t="str">
        <f t="shared" si="11"/>
        <v xml:space="preserve"> </v>
      </c>
      <c r="AM22" s="18">
        <f t="shared" si="14"/>
        <v>2.5</v>
      </c>
      <c r="AP22" s="20" t="s">
        <v>22</v>
      </c>
    </row>
    <row r="23" spans="1:42" ht="15.75" x14ac:dyDescent="0.25">
      <c r="A23" s="34"/>
      <c r="B23" s="54"/>
      <c r="C23" s="35"/>
      <c r="D23" s="36" t="str">
        <f t="shared" si="12"/>
        <v xml:space="preserve"> </v>
      </c>
      <c r="E23" s="38"/>
      <c r="F23" s="118"/>
      <c r="G23" s="118"/>
      <c r="H23" s="73"/>
      <c r="I23" s="36" t="s">
        <v>13</v>
      </c>
      <c r="J23" s="13" t="str">
        <f t="shared" si="0"/>
        <v xml:space="preserve"> </v>
      </c>
      <c r="K23" s="14"/>
      <c r="L23" s="14" t="s">
        <v>14</v>
      </c>
      <c r="M23" s="15">
        <f t="shared" si="1"/>
        <v>0</v>
      </c>
      <c r="N23" s="16">
        <f t="shared" si="2"/>
        <v>0</v>
      </c>
      <c r="O23" s="16" t="e">
        <f t="shared" si="3"/>
        <v>#DIV/0!</v>
      </c>
      <c r="P23" s="17">
        <v>3.5</v>
      </c>
      <c r="Q23" s="17" t="s">
        <v>15</v>
      </c>
      <c r="R23" s="18">
        <f t="shared" si="4"/>
        <v>0</v>
      </c>
      <c r="S23" s="17">
        <v>3</v>
      </c>
      <c r="T23" s="17" t="s">
        <v>16</v>
      </c>
      <c r="U23" s="18">
        <f t="shared" si="5"/>
        <v>0</v>
      </c>
      <c r="V23" s="17">
        <v>2.5</v>
      </c>
      <c r="W23" s="17" t="s">
        <v>17</v>
      </c>
      <c r="X23" s="18">
        <f t="shared" si="6"/>
        <v>0</v>
      </c>
      <c r="Y23" s="17">
        <v>2</v>
      </c>
      <c r="Z23" s="17" t="s">
        <v>18</v>
      </c>
      <c r="AA23" s="18">
        <f t="shared" si="7"/>
        <v>0</v>
      </c>
      <c r="AB23" s="17">
        <v>1.5</v>
      </c>
      <c r="AC23" s="17" t="s">
        <v>19</v>
      </c>
      <c r="AD23" s="18">
        <f t="shared" si="8"/>
        <v>0</v>
      </c>
      <c r="AE23" s="17">
        <v>1</v>
      </c>
      <c r="AF23" s="17" t="s">
        <v>20</v>
      </c>
      <c r="AG23" s="18">
        <f t="shared" si="9"/>
        <v>0</v>
      </c>
      <c r="AH23" s="17">
        <v>0</v>
      </c>
      <c r="AI23" s="17" t="s">
        <v>21</v>
      </c>
      <c r="AJ23" s="18">
        <f t="shared" si="10"/>
        <v>0</v>
      </c>
      <c r="AK23" s="18">
        <f t="shared" si="13"/>
        <v>0</v>
      </c>
      <c r="AL23" s="19" t="str">
        <f t="shared" si="11"/>
        <v xml:space="preserve"> </v>
      </c>
      <c r="AM23" s="18">
        <f t="shared" si="14"/>
        <v>2.5</v>
      </c>
      <c r="AP23" s="20" t="s">
        <v>22</v>
      </c>
    </row>
    <row r="24" spans="1:42" ht="15.75" x14ac:dyDescent="0.25">
      <c r="A24" s="34"/>
      <c r="B24" s="54"/>
      <c r="C24" s="35"/>
      <c r="D24" s="36" t="str">
        <f t="shared" si="12"/>
        <v xml:space="preserve"> </v>
      </c>
      <c r="E24" s="38"/>
      <c r="F24" s="118"/>
      <c r="G24" s="118"/>
      <c r="H24" s="73"/>
      <c r="I24" s="36" t="s">
        <v>13</v>
      </c>
      <c r="J24" s="13" t="str">
        <f t="shared" si="0"/>
        <v xml:space="preserve"> </v>
      </c>
      <c r="K24" s="14"/>
      <c r="L24" s="14" t="s">
        <v>14</v>
      </c>
      <c r="M24" s="15">
        <f t="shared" si="1"/>
        <v>0</v>
      </c>
      <c r="N24" s="16">
        <f t="shared" si="2"/>
        <v>0</v>
      </c>
      <c r="O24" s="16" t="e">
        <f t="shared" si="3"/>
        <v>#DIV/0!</v>
      </c>
      <c r="P24" s="17">
        <v>3.5</v>
      </c>
      <c r="Q24" s="17" t="s">
        <v>15</v>
      </c>
      <c r="R24" s="18">
        <f t="shared" si="4"/>
        <v>0</v>
      </c>
      <c r="S24" s="17">
        <v>3</v>
      </c>
      <c r="T24" s="17" t="s">
        <v>16</v>
      </c>
      <c r="U24" s="18">
        <f t="shared" si="5"/>
        <v>0</v>
      </c>
      <c r="V24" s="17">
        <v>2.5</v>
      </c>
      <c r="W24" s="17" t="s">
        <v>17</v>
      </c>
      <c r="X24" s="18">
        <f t="shared" si="6"/>
        <v>0</v>
      </c>
      <c r="Y24" s="17">
        <v>2</v>
      </c>
      <c r="Z24" s="17" t="s">
        <v>18</v>
      </c>
      <c r="AA24" s="18">
        <f t="shared" si="7"/>
        <v>0</v>
      </c>
      <c r="AB24" s="17">
        <v>1.5</v>
      </c>
      <c r="AC24" s="17" t="s">
        <v>19</v>
      </c>
      <c r="AD24" s="18">
        <f t="shared" si="8"/>
        <v>0</v>
      </c>
      <c r="AE24" s="17">
        <v>1</v>
      </c>
      <c r="AF24" s="17" t="s">
        <v>20</v>
      </c>
      <c r="AG24" s="18">
        <f t="shared" si="9"/>
        <v>0</v>
      </c>
      <c r="AH24" s="17">
        <v>0</v>
      </c>
      <c r="AI24" s="17" t="s">
        <v>21</v>
      </c>
      <c r="AJ24" s="18">
        <f t="shared" si="10"/>
        <v>0</v>
      </c>
      <c r="AK24" s="18">
        <f t="shared" si="13"/>
        <v>0</v>
      </c>
      <c r="AL24" s="19" t="str">
        <f t="shared" si="11"/>
        <v xml:space="preserve"> </v>
      </c>
      <c r="AM24" s="18">
        <f t="shared" si="14"/>
        <v>2.5</v>
      </c>
      <c r="AP24" s="20" t="s">
        <v>22</v>
      </c>
    </row>
    <row r="25" spans="1:42" ht="15.75" x14ac:dyDescent="0.25">
      <c r="A25" s="34"/>
      <c r="B25" s="54"/>
      <c r="C25" s="35"/>
      <c r="D25" s="36" t="str">
        <f t="shared" si="12"/>
        <v xml:space="preserve"> </v>
      </c>
      <c r="E25" s="38"/>
      <c r="F25" s="118"/>
      <c r="G25" s="118"/>
      <c r="H25" s="73"/>
      <c r="I25" s="36" t="s">
        <v>13</v>
      </c>
      <c r="J25" s="13" t="str">
        <f t="shared" si="0"/>
        <v xml:space="preserve"> </v>
      </c>
      <c r="K25" s="14"/>
      <c r="L25" s="14" t="s">
        <v>14</v>
      </c>
      <c r="M25" s="15">
        <f t="shared" si="1"/>
        <v>0</v>
      </c>
      <c r="N25" s="16">
        <f t="shared" si="2"/>
        <v>0</v>
      </c>
      <c r="O25" s="16" t="e">
        <f t="shared" si="3"/>
        <v>#DIV/0!</v>
      </c>
      <c r="P25" s="17">
        <v>3.5</v>
      </c>
      <c r="Q25" s="17" t="s">
        <v>15</v>
      </c>
      <c r="R25" s="18">
        <f t="shared" si="4"/>
        <v>0</v>
      </c>
      <c r="S25" s="17">
        <v>3</v>
      </c>
      <c r="T25" s="17" t="s">
        <v>16</v>
      </c>
      <c r="U25" s="18">
        <f t="shared" si="5"/>
        <v>0</v>
      </c>
      <c r="V25" s="17">
        <v>2.5</v>
      </c>
      <c r="W25" s="17" t="s">
        <v>17</v>
      </c>
      <c r="X25" s="18">
        <f t="shared" si="6"/>
        <v>0</v>
      </c>
      <c r="Y25" s="17">
        <v>2</v>
      </c>
      <c r="Z25" s="17" t="s">
        <v>18</v>
      </c>
      <c r="AA25" s="18">
        <f t="shared" si="7"/>
        <v>0</v>
      </c>
      <c r="AB25" s="17">
        <v>1.5</v>
      </c>
      <c r="AC25" s="17" t="s">
        <v>19</v>
      </c>
      <c r="AD25" s="18">
        <f t="shared" si="8"/>
        <v>0</v>
      </c>
      <c r="AE25" s="17">
        <v>1</v>
      </c>
      <c r="AF25" s="17" t="s">
        <v>20</v>
      </c>
      <c r="AG25" s="18">
        <f t="shared" si="9"/>
        <v>0</v>
      </c>
      <c r="AH25" s="17">
        <v>0</v>
      </c>
      <c r="AI25" s="17" t="s">
        <v>21</v>
      </c>
      <c r="AJ25" s="18">
        <f t="shared" si="10"/>
        <v>0</v>
      </c>
      <c r="AK25" s="18">
        <f t="shared" si="13"/>
        <v>0</v>
      </c>
      <c r="AL25" s="19" t="str">
        <f t="shared" si="11"/>
        <v xml:space="preserve"> </v>
      </c>
      <c r="AM25" s="18">
        <f t="shared" si="14"/>
        <v>2.5</v>
      </c>
      <c r="AP25" s="20" t="s">
        <v>22</v>
      </c>
    </row>
    <row r="26" spans="1:42" ht="15.75" x14ac:dyDescent="0.25">
      <c r="A26" s="8" t="s">
        <v>13</v>
      </c>
      <c r="B26" s="41" t="s">
        <v>13</v>
      </c>
      <c r="C26" s="10"/>
      <c r="D26" s="11" t="str">
        <f t="shared" si="12"/>
        <v xml:space="preserve"> </v>
      </c>
      <c r="E26" s="31"/>
      <c r="F26" s="120"/>
      <c r="G26" s="120"/>
      <c r="H26" s="76"/>
      <c r="I26" s="36" t="s">
        <v>13</v>
      </c>
      <c r="J26" s="13" t="str">
        <f t="shared" si="0"/>
        <v xml:space="preserve"> </v>
      </c>
      <c r="K26" s="14"/>
      <c r="L26" s="14" t="s">
        <v>14</v>
      </c>
      <c r="M26" s="15">
        <f t="shared" si="1"/>
        <v>0</v>
      </c>
      <c r="N26" s="16">
        <f t="shared" si="2"/>
        <v>0</v>
      </c>
      <c r="O26" s="16" t="e">
        <f t="shared" si="3"/>
        <v>#DIV/0!</v>
      </c>
      <c r="P26" s="17">
        <v>3.5</v>
      </c>
      <c r="Q26" s="17" t="s">
        <v>15</v>
      </c>
      <c r="R26" s="18">
        <f t="shared" si="4"/>
        <v>0</v>
      </c>
      <c r="S26" s="17">
        <v>3</v>
      </c>
      <c r="T26" s="17" t="s">
        <v>16</v>
      </c>
      <c r="U26" s="18">
        <f t="shared" si="5"/>
        <v>0</v>
      </c>
      <c r="V26" s="17">
        <v>2.5</v>
      </c>
      <c r="W26" s="17" t="s">
        <v>17</v>
      </c>
      <c r="X26" s="18">
        <f t="shared" si="6"/>
        <v>0</v>
      </c>
      <c r="Y26" s="17">
        <v>2</v>
      </c>
      <c r="Z26" s="17" t="s">
        <v>18</v>
      </c>
      <c r="AA26" s="18">
        <f t="shared" si="7"/>
        <v>0</v>
      </c>
      <c r="AB26" s="17">
        <v>1.5</v>
      </c>
      <c r="AC26" s="17" t="s">
        <v>19</v>
      </c>
      <c r="AD26" s="18">
        <f t="shared" si="8"/>
        <v>0</v>
      </c>
      <c r="AE26" s="17">
        <v>1</v>
      </c>
      <c r="AF26" s="17" t="s">
        <v>20</v>
      </c>
      <c r="AG26" s="18">
        <f t="shared" si="9"/>
        <v>0</v>
      </c>
      <c r="AH26" s="17">
        <v>0</v>
      </c>
      <c r="AI26" s="17" t="s">
        <v>21</v>
      </c>
      <c r="AJ26" s="18">
        <f t="shared" si="10"/>
        <v>0</v>
      </c>
      <c r="AK26" s="18">
        <f t="shared" si="13"/>
        <v>0</v>
      </c>
      <c r="AL26" s="19" t="str">
        <f t="shared" si="11"/>
        <v xml:space="preserve"> </v>
      </c>
      <c r="AM26" s="18">
        <f t="shared" si="14"/>
        <v>2.5</v>
      </c>
      <c r="AP26" s="20" t="s">
        <v>22</v>
      </c>
    </row>
    <row r="27" spans="1:42" ht="15.75" x14ac:dyDescent="0.25">
      <c r="A27" s="8" t="s">
        <v>13</v>
      </c>
      <c r="B27" s="41" t="s">
        <v>13</v>
      </c>
      <c r="C27" s="10"/>
      <c r="D27" s="11" t="str">
        <f t="shared" si="12"/>
        <v xml:space="preserve"> </v>
      </c>
      <c r="E27" s="31"/>
      <c r="F27" s="120"/>
      <c r="G27" s="120"/>
      <c r="H27" s="76"/>
      <c r="I27" s="11" t="s">
        <v>13</v>
      </c>
      <c r="J27" s="13" t="str">
        <f t="shared" si="0"/>
        <v xml:space="preserve"> </v>
      </c>
      <c r="K27" s="14"/>
      <c r="L27" s="14" t="s">
        <v>14</v>
      </c>
      <c r="M27" s="15">
        <f t="shared" si="1"/>
        <v>0</v>
      </c>
      <c r="N27" s="16">
        <f t="shared" si="2"/>
        <v>0</v>
      </c>
      <c r="O27" s="16" t="e">
        <f t="shared" si="3"/>
        <v>#DIV/0!</v>
      </c>
      <c r="P27" s="17">
        <v>3.5</v>
      </c>
      <c r="Q27" s="17" t="s">
        <v>15</v>
      </c>
      <c r="R27" s="18">
        <f t="shared" si="4"/>
        <v>0</v>
      </c>
      <c r="S27" s="17">
        <v>3</v>
      </c>
      <c r="T27" s="17" t="s">
        <v>16</v>
      </c>
      <c r="U27" s="18">
        <f t="shared" si="5"/>
        <v>0</v>
      </c>
      <c r="V27" s="17">
        <v>2.5</v>
      </c>
      <c r="W27" s="17" t="s">
        <v>17</v>
      </c>
      <c r="X27" s="18">
        <f t="shared" si="6"/>
        <v>0</v>
      </c>
      <c r="Y27" s="17">
        <v>2</v>
      </c>
      <c r="Z27" s="17" t="s">
        <v>18</v>
      </c>
      <c r="AA27" s="18">
        <f t="shared" si="7"/>
        <v>0</v>
      </c>
      <c r="AB27" s="17">
        <v>1.5</v>
      </c>
      <c r="AC27" s="17" t="s">
        <v>19</v>
      </c>
      <c r="AD27" s="18">
        <f t="shared" si="8"/>
        <v>0</v>
      </c>
      <c r="AE27" s="17">
        <v>1</v>
      </c>
      <c r="AF27" s="17" t="s">
        <v>20</v>
      </c>
      <c r="AG27" s="18">
        <f t="shared" si="9"/>
        <v>0</v>
      </c>
      <c r="AH27" s="17">
        <v>0</v>
      </c>
      <c r="AI27" s="17" t="s">
        <v>21</v>
      </c>
      <c r="AJ27" s="18">
        <f t="shared" si="10"/>
        <v>0</v>
      </c>
      <c r="AK27" s="18">
        <f t="shared" si="13"/>
        <v>0</v>
      </c>
      <c r="AL27" s="19" t="str">
        <f t="shared" si="11"/>
        <v xml:space="preserve"> </v>
      </c>
      <c r="AM27" s="18">
        <f t="shared" si="14"/>
        <v>2.5</v>
      </c>
      <c r="AP27" s="20" t="s">
        <v>22</v>
      </c>
    </row>
    <row r="28" spans="1:42" ht="15.75" x14ac:dyDescent="0.25">
      <c r="A28" s="8" t="s">
        <v>13</v>
      </c>
      <c r="B28" s="41" t="s">
        <v>13</v>
      </c>
      <c r="C28" s="10"/>
      <c r="D28" s="11" t="str">
        <f t="shared" si="12"/>
        <v xml:space="preserve"> </v>
      </c>
      <c r="E28" s="31"/>
      <c r="F28" s="120"/>
      <c r="G28" s="120"/>
      <c r="H28" s="76"/>
      <c r="I28" s="11" t="s">
        <v>13</v>
      </c>
      <c r="J28" s="13" t="str">
        <f t="shared" si="0"/>
        <v xml:space="preserve"> </v>
      </c>
      <c r="K28" s="14"/>
      <c r="L28" s="14" t="s">
        <v>14</v>
      </c>
      <c r="M28" s="15">
        <f t="shared" si="1"/>
        <v>0</v>
      </c>
      <c r="N28" s="16">
        <f t="shared" si="2"/>
        <v>0</v>
      </c>
      <c r="O28" s="16" t="e">
        <f t="shared" si="3"/>
        <v>#DIV/0!</v>
      </c>
      <c r="P28" s="17">
        <v>3.5</v>
      </c>
      <c r="Q28" s="17" t="s">
        <v>15</v>
      </c>
      <c r="R28" s="18">
        <f t="shared" si="4"/>
        <v>0</v>
      </c>
      <c r="S28" s="17">
        <v>3</v>
      </c>
      <c r="T28" s="17" t="s">
        <v>16</v>
      </c>
      <c r="U28" s="18">
        <f t="shared" si="5"/>
        <v>0</v>
      </c>
      <c r="V28" s="17">
        <v>2.5</v>
      </c>
      <c r="W28" s="17" t="s">
        <v>17</v>
      </c>
      <c r="X28" s="18">
        <f t="shared" si="6"/>
        <v>0</v>
      </c>
      <c r="Y28" s="17">
        <v>2</v>
      </c>
      <c r="Z28" s="17" t="s">
        <v>18</v>
      </c>
      <c r="AA28" s="18">
        <f t="shared" si="7"/>
        <v>0</v>
      </c>
      <c r="AB28" s="17">
        <v>1.5</v>
      </c>
      <c r="AC28" s="17" t="s">
        <v>19</v>
      </c>
      <c r="AD28" s="18">
        <f t="shared" si="8"/>
        <v>0</v>
      </c>
      <c r="AE28" s="17">
        <v>1</v>
      </c>
      <c r="AF28" s="17" t="s">
        <v>20</v>
      </c>
      <c r="AG28" s="18">
        <f t="shared" si="9"/>
        <v>0</v>
      </c>
      <c r="AH28" s="17">
        <v>0</v>
      </c>
      <c r="AI28" s="17" t="s">
        <v>21</v>
      </c>
      <c r="AJ28" s="18">
        <f t="shared" si="10"/>
        <v>0</v>
      </c>
      <c r="AK28" s="18">
        <f t="shared" si="13"/>
        <v>0</v>
      </c>
      <c r="AL28" s="19" t="str">
        <f t="shared" si="11"/>
        <v xml:space="preserve"> </v>
      </c>
      <c r="AM28" s="18">
        <f t="shared" si="14"/>
        <v>2.5</v>
      </c>
      <c r="AP28" s="20" t="s">
        <v>22</v>
      </c>
    </row>
    <row r="29" spans="1:42" ht="15.75" x14ac:dyDescent="0.25">
      <c r="A29" s="8" t="s">
        <v>13</v>
      </c>
      <c r="B29" s="9" t="s">
        <v>13</v>
      </c>
      <c r="C29" s="10"/>
      <c r="D29" s="11" t="str">
        <f t="shared" si="12"/>
        <v xml:space="preserve"> </v>
      </c>
      <c r="E29" s="31"/>
      <c r="F29" s="120"/>
      <c r="G29" s="120"/>
      <c r="H29" s="76"/>
      <c r="I29" s="11" t="s">
        <v>13</v>
      </c>
      <c r="J29" s="13" t="str">
        <f t="shared" si="0"/>
        <v xml:space="preserve"> </v>
      </c>
      <c r="K29" s="14"/>
      <c r="L29" s="14" t="s">
        <v>14</v>
      </c>
      <c r="M29" s="15">
        <f t="shared" si="1"/>
        <v>0</v>
      </c>
      <c r="N29" s="16">
        <f t="shared" si="2"/>
        <v>0</v>
      </c>
      <c r="O29" s="16" t="e">
        <f t="shared" si="3"/>
        <v>#DIV/0!</v>
      </c>
      <c r="P29" s="17">
        <v>3.5</v>
      </c>
      <c r="Q29" s="17" t="s">
        <v>15</v>
      </c>
      <c r="R29" s="18">
        <f t="shared" si="4"/>
        <v>0</v>
      </c>
      <c r="S29" s="17">
        <v>3</v>
      </c>
      <c r="T29" s="17" t="s">
        <v>16</v>
      </c>
      <c r="U29" s="18">
        <f t="shared" si="5"/>
        <v>0</v>
      </c>
      <c r="V29" s="17">
        <v>2.5</v>
      </c>
      <c r="W29" s="17" t="s">
        <v>17</v>
      </c>
      <c r="X29" s="18">
        <f t="shared" si="6"/>
        <v>0</v>
      </c>
      <c r="Y29" s="17">
        <v>2</v>
      </c>
      <c r="Z29" s="17" t="s">
        <v>18</v>
      </c>
      <c r="AA29" s="18">
        <f t="shared" si="7"/>
        <v>0</v>
      </c>
      <c r="AB29" s="17">
        <v>1.5</v>
      </c>
      <c r="AC29" s="17" t="s">
        <v>19</v>
      </c>
      <c r="AD29" s="18">
        <f t="shared" si="8"/>
        <v>0</v>
      </c>
      <c r="AE29" s="17">
        <v>1</v>
      </c>
      <c r="AF29" s="17" t="s">
        <v>20</v>
      </c>
      <c r="AG29" s="18">
        <f t="shared" si="9"/>
        <v>0</v>
      </c>
      <c r="AH29" s="17">
        <v>0</v>
      </c>
      <c r="AI29" s="17" t="s">
        <v>21</v>
      </c>
      <c r="AJ29" s="18">
        <f t="shared" si="10"/>
        <v>0</v>
      </c>
      <c r="AK29" s="18">
        <f t="shared" si="13"/>
        <v>0</v>
      </c>
      <c r="AL29" s="19" t="str">
        <f t="shared" si="11"/>
        <v xml:space="preserve"> </v>
      </c>
      <c r="AM29" s="18">
        <f t="shared" si="14"/>
        <v>2.5</v>
      </c>
      <c r="AP29" s="20" t="s">
        <v>22</v>
      </c>
    </row>
    <row r="30" spans="1:42" ht="15.75" x14ac:dyDescent="0.25">
      <c r="A30" s="8" t="s">
        <v>13</v>
      </c>
      <c r="B30" s="9" t="s">
        <v>13</v>
      </c>
      <c r="C30" s="10"/>
      <c r="D30" s="11" t="str">
        <f t="shared" si="12"/>
        <v xml:space="preserve"> </v>
      </c>
      <c r="E30" s="31"/>
      <c r="F30" s="120"/>
      <c r="G30" s="120"/>
      <c r="H30" s="76"/>
      <c r="I30" s="11" t="s">
        <v>13</v>
      </c>
      <c r="J30" s="13" t="str">
        <f t="shared" si="0"/>
        <v xml:space="preserve"> </v>
      </c>
      <c r="K30" s="14"/>
      <c r="L30" s="14" t="s">
        <v>14</v>
      </c>
      <c r="M30" s="15">
        <f t="shared" si="1"/>
        <v>0</v>
      </c>
      <c r="N30" s="16">
        <f t="shared" si="2"/>
        <v>0</v>
      </c>
      <c r="O30" s="16" t="e">
        <f t="shared" si="3"/>
        <v>#DIV/0!</v>
      </c>
      <c r="P30" s="17">
        <v>3.5</v>
      </c>
      <c r="Q30" s="17" t="s">
        <v>15</v>
      </c>
      <c r="R30" s="18">
        <f t="shared" si="4"/>
        <v>0</v>
      </c>
      <c r="S30" s="17">
        <v>3</v>
      </c>
      <c r="T30" s="17" t="s">
        <v>16</v>
      </c>
      <c r="U30" s="18">
        <f t="shared" si="5"/>
        <v>0</v>
      </c>
      <c r="V30" s="17">
        <v>2.5</v>
      </c>
      <c r="W30" s="17" t="s">
        <v>17</v>
      </c>
      <c r="X30" s="18">
        <f t="shared" si="6"/>
        <v>0</v>
      </c>
      <c r="Y30" s="17">
        <v>2</v>
      </c>
      <c r="Z30" s="17" t="s">
        <v>18</v>
      </c>
      <c r="AA30" s="18">
        <f t="shared" si="7"/>
        <v>0</v>
      </c>
      <c r="AB30" s="17">
        <v>1.5</v>
      </c>
      <c r="AC30" s="17" t="s">
        <v>19</v>
      </c>
      <c r="AD30" s="18">
        <f t="shared" si="8"/>
        <v>0</v>
      </c>
      <c r="AE30" s="17">
        <v>1</v>
      </c>
      <c r="AF30" s="17" t="s">
        <v>20</v>
      </c>
      <c r="AG30" s="18">
        <f t="shared" si="9"/>
        <v>0</v>
      </c>
      <c r="AH30" s="17">
        <v>0</v>
      </c>
      <c r="AI30" s="17" t="s">
        <v>21</v>
      </c>
      <c r="AJ30" s="18">
        <f t="shared" si="10"/>
        <v>0</v>
      </c>
      <c r="AK30" s="18">
        <f t="shared" si="13"/>
        <v>0</v>
      </c>
      <c r="AL30" s="19" t="str">
        <f t="shared" si="11"/>
        <v xml:space="preserve"> </v>
      </c>
      <c r="AM30" s="18">
        <f t="shared" si="14"/>
        <v>2.5</v>
      </c>
      <c r="AP30" s="20" t="s">
        <v>22</v>
      </c>
    </row>
    <row r="31" spans="1:42" ht="15.75" x14ac:dyDescent="0.25">
      <c r="A31" s="8" t="s">
        <v>13</v>
      </c>
      <c r="B31" s="9" t="s">
        <v>13</v>
      </c>
      <c r="C31" s="10"/>
      <c r="D31" s="11" t="str">
        <f t="shared" si="12"/>
        <v xml:space="preserve"> </v>
      </c>
      <c r="E31" s="31"/>
      <c r="F31" s="120"/>
      <c r="G31" s="120"/>
      <c r="H31" s="76"/>
      <c r="I31" s="11" t="s">
        <v>13</v>
      </c>
      <c r="J31" s="13" t="str">
        <f t="shared" si="0"/>
        <v xml:space="preserve"> </v>
      </c>
      <c r="K31" s="14"/>
      <c r="L31" s="14" t="s">
        <v>14</v>
      </c>
      <c r="M31" s="15">
        <f t="shared" si="1"/>
        <v>0</v>
      </c>
      <c r="N31" s="16">
        <f t="shared" si="2"/>
        <v>0</v>
      </c>
      <c r="O31" s="16" t="e">
        <f t="shared" si="3"/>
        <v>#DIV/0!</v>
      </c>
      <c r="P31" s="17">
        <v>3.5</v>
      </c>
      <c r="Q31" s="17" t="s">
        <v>15</v>
      </c>
      <c r="R31" s="18">
        <f t="shared" si="4"/>
        <v>0</v>
      </c>
      <c r="S31" s="17">
        <v>3</v>
      </c>
      <c r="T31" s="17" t="s">
        <v>16</v>
      </c>
      <c r="U31" s="18">
        <f t="shared" si="5"/>
        <v>0</v>
      </c>
      <c r="V31" s="17">
        <v>2.5</v>
      </c>
      <c r="W31" s="17" t="s">
        <v>17</v>
      </c>
      <c r="X31" s="18">
        <f t="shared" si="6"/>
        <v>0</v>
      </c>
      <c r="Y31" s="17">
        <v>2</v>
      </c>
      <c r="Z31" s="17" t="s">
        <v>18</v>
      </c>
      <c r="AA31" s="18">
        <f t="shared" si="7"/>
        <v>0</v>
      </c>
      <c r="AB31" s="17">
        <v>1.5</v>
      </c>
      <c r="AC31" s="17" t="s">
        <v>19</v>
      </c>
      <c r="AD31" s="18">
        <f t="shared" si="8"/>
        <v>0</v>
      </c>
      <c r="AE31" s="17">
        <v>1</v>
      </c>
      <c r="AF31" s="17" t="s">
        <v>20</v>
      </c>
      <c r="AG31" s="18">
        <f t="shared" si="9"/>
        <v>0</v>
      </c>
      <c r="AH31" s="17">
        <v>0</v>
      </c>
      <c r="AI31" s="17" t="s">
        <v>21</v>
      </c>
      <c r="AJ31" s="18">
        <f t="shared" si="10"/>
        <v>0</v>
      </c>
      <c r="AK31" s="18">
        <f t="shared" si="13"/>
        <v>0</v>
      </c>
      <c r="AL31" s="19" t="str">
        <f t="shared" si="11"/>
        <v xml:space="preserve"> </v>
      </c>
      <c r="AM31" s="18">
        <f t="shared" si="14"/>
        <v>2.5</v>
      </c>
      <c r="AP31" s="20" t="s">
        <v>22</v>
      </c>
    </row>
    <row r="32" spans="1:42" ht="16.5" thickBot="1" x14ac:dyDescent="0.3">
      <c r="A32" s="8" t="s">
        <v>13</v>
      </c>
      <c r="B32" s="9" t="s">
        <v>13</v>
      </c>
      <c r="C32" s="10"/>
      <c r="D32" s="11" t="str">
        <f t="shared" si="12"/>
        <v xml:space="preserve"> </v>
      </c>
      <c r="E32" s="32"/>
      <c r="F32" s="121"/>
      <c r="G32" s="122"/>
      <c r="H32" s="77"/>
      <c r="I32" s="33" t="s">
        <v>13</v>
      </c>
      <c r="J32" s="13" t="str">
        <f t="shared" si="0"/>
        <v xml:space="preserve"> </v>
      </c>
      <c r="K32" s="14"/>
      <c r="L32" s="14" t="s">
        <v>14</v>
      </c>
      <c r="M32" s="15">
        <f t="shared" si="1"/>
        <v>0</v>
      </c>
      <c r="N32" s="16">
        <f t="shared" si="2"/>
        <v>0</v>
      </c>
      <c r="O32" s="16" t="e">
        <f t="shared" si="3"/>
        <v>#DIV/0!</v>
      </c>
      <c r="P32" s="17">
        <v>3.5</v>
      </c>
      <c r="Q32" s="17" t="s">
        <v>15</v>
      </c>
      <c r="R32" s="18">
        <f t="shared" si="4"/>
        <v>0</v>
      </c>
      <c r="S32" s="17">
        <v>3</v>
      </c>
      <c r="T32" s="17" t="s">
        <v>16</v>
      </c>
      <c r="U32" s="18">
        <f t="shared" si="5"/>
        <v>0</v>
      </c>
      <c r="V32" s="17">
        <v>2.5</v>
      </c>
      <c r="W32" s="17" t="s">
        <v>17</v>
      </c>
      <c r="X32" s="18">
        <f t="shared" si="6"/>
        <v>0</v>
      </c>
      <c r="Y32" s="17">
        <v>2</v>
      </c>
      <c r="Z32" s="17" t="s">
        <v>18</v>
      </c>
      <c r="AA32" s="18">
        <f t="shared" si="7"/>
        <v>0</v>
      </c>
      <c r="AB32" s="17">
        <v>1.5</v>
      </c>
      <c r="AC32" s="17" t="s">
        <v>19</v>
      </c>
      <c r="AD32" s="18">
        <f t="shared" si="8"/>
        <v>0</v>
      </c>
      <c r="AE32" s="17">
        <v>1</v>
      </c>
      <c r="AF32" s="17" t="s">
        <v>20</v>
      </c>
      <c r="AG32" s="18">
        <f t="shared" si="9"/>
        <v>0</v>
      </c>
      <c r="AH32" s="17">
        <v>0</v>
      </c>
      <c r="AI32" s="17" t="s">
        <v>21</v>
      </c>
      <c r="AJ32" s="18">
        <f t="shared" si="10"/>
        <v>0</v>
      </c>
      <c r="AK32" s="18">
        <f t="shared" si="13"/>
        <v>0</v>
      </c>
      <c r="AL32" s="19" t="str">
        <f t="shared" si="11"/>
        <v xml:space="preserve"> </v>
      </c>
      <c r="AM32" s="18">
        <f t="shared" si="14"/>
        <v>2.5</v>
      </c>
      <c r="AP32" s="20" t="s">
        <v>22</v>
      </c>
    </row>
    <row r="33" spans="1:11" x14ac:dyDescent="0.25">
      <c r="A33" s="123" t="s">
        <v>23</v>
      </c>
      <c r="B33" s="124"/>
      <c r="C33" s="22"/>
      <c r="D33" s="124" t="s">
        <v>23</v>
      </c>
      <c r="E33" s="125"/>
      <c r="F33" s="125"/>
      <c r="G33" s="23"/>
      <c r="H33" s="23"/>
      <c r="I33" s="125" t="s">
        <v>23</v>
      </c>
      <c r="J33" s="126"/>
    </row>
    <row r="34" spans="1:11" x14ac:dyDescent="0.25">
      <c r="A34" s="127" t="s">
        <v>33</v>
      </c>
      <c r="B34" s="127"/>
      <c r="C34" s="56"/>
      <c r="D34" s="128" t="s">
        <v>31</v>
      </c>
      <c r="E34" s="128"/>
      <c r="F34" s="128"/>
      <c r="G34" s="25"/>
      <c r="H34" s="25"/>
      <c r="I34" s="128" t="s">
        <v>28</v>
      </c>
      <c r="J34" s="129"/>
    </row>
    <row r="35" spans="1:11" x14ac:dyDescent="0.25">
      <c r="A35" s="26"/>
      <c r="B35" s="56"/>
      <c r="C35" s="56"/>
      <c r="D35" s="27"/>
      <c r="E35" s="27"/>
      <c r="F35" s="27"/>
      <c r="G35" s="56"/>
      <c r="H35" s="78"/>
      <c r="I35" s="56"/>
      <c r="J35" s="57"/>
    </row>
    <row r="36" spans="1:11" x14ac:dyDescent="0.25">
      <c r="A36" s="26"/>
      <c r="B36" s="56"/>
      <c r="C36" s="56"/>
      <c r="D36" s="27"/>
      <c r="E36" s="27"/>
      <c r="F36" s="27"/>
      <c r="G36" s="56"/>
      <c r="H36" s="78"/>
      <c r="I36" s="56"/>
      <c r="J36" s="57"/>
    </row>
    <row r="37" spans="1:11" x14ac:dyDescent="0.25">
      <c r="A37" s="26"/>
      <c r="B37" s="56"/>
      <c r="C37" s="56"/>
      <c r="D37" s="27"/>
      <c r="E37" s="27"/>
      <c r="F37" s="27"/>
      <c r="G37" s="56"/>
      <c r="H37" s="78"/>
      <c r="I37" s="56"/>
      <c r="J37" s="57"/>
    </row>
    <row r="38" spans="1:11" x14ac:dyDescent="0.25">
      <c r="A38" s="136"/>
      <c r="B38" s="136"/>
      <c r="C38" s="56"/>
      <c r="D38" s="125" t="s">
        <v>24</v>
      </c>
      <c r="E38" s="125"/>
      <c r="F38" s="125"/>
      <c r="G38" s="56"/>
      <c r="H38" s="78"/>
      <c r="I38" s="137"/>
      <c r="J38" s="138"/>
    </row>
    <row r="39" spans="1:11" x14ac:dyDescent="0.25">
      <c r="A39" s="136"/>
      <c r="B39" s="136"/>
      <c r="C39" s="56"/>
      <c r="D39" s="128" t="s">
        <v>36</v>
      </c>
      <c r="E39" s="128"/>
      <c r="F39" s="128"/>
      <c r="G39" s="56"/>
      <c r="H39" s="78"/>
      <c r="I39" s="136"/>
      <c r="J39" s="139"/>
    </row>
    <row r="40" spans="1:11" x14ac:dyDescent="0.25">
      <c r="A40" s="55"/>
      <c r="B40" s="55"/>
      <c r="C40" s="25"/>
      <c r="D40" s="55"/>
      <c r="E40" s="55"/>
      <c r="F40" s="55"/>
      <c r="G40" s="25"/>
      <c r="H40" s="25"/>
      <c r="I40" s="55"/>
      <c r="J40" s="58"/>
    </row>
    <row r="41" spans="1:11" x14ac:dyDescent="0.25">
      <c r="A41" s="55"/>
      <c r="B41" s="55"/>
      <c r="C41" s="25"/>
      <c r="D41" s="55"/>
      <c r="E41" s="55"/>
      <c r="F41" s="55"/>
      <c r="G41" s="25"/>
      <c r="H41" s="25"/>
      <c r="I41" s="55"/>
      <c r="J41" s="58"/>
    </row>
    <row r="42" spans="1:11" x14ac:dyDescent="0.25">
      <c r="A42" s="55"/>
      <c r="B42" s="55"/>
      <c r="C42" s="25"/>
      <c r="D42" s="55"/>
      <c r="E42" s="55"/>
      <c r="F42" s="55"/>
      <c r="G42" s="25"/>
      <c r="H42" s="25"/>
      <c r="I42" s="55"/>
      <c r="J42" s="58"/>
    </row>
    <row r="43" spans="1:11" ht="12.75" customHeight="1" x14ac:dyDescent="0.25">
      <c r="A43" s="130" t="s">
        <v>47</v>
      </c>
      <c r="B43" s="131"/>
      <c r="C43" s="131"/>
      <c r="D43" s="131"/>
      <c r="E43" s="131"/>
      <c r="F43" s="131"/>
      <c r="G43" s="131"/>
      <c r="H43" s="131"/>
      <c r="I43" s="131"/>
      <c r="J43" s="132"/>
    </row>
    <row r="44" spans="1:11" ht="15.75" customHeight="1" x14ac:dyDescent="0.25">
      <c r="A44" s="140" t="s">
        <v>60</v>
      </c>
      <c r="B44" s="141"/>
      <c r="C44" s="141"/>
      <c r="D44" s="141"/>
      <c r="E44" s="141"/>
      <c r="F44" s="141"/>
      <c r="G44" s="141"/>
      <c r="H44" s="141"/>
      <c r="I44" s="141"/>
      <c r="J44" s="141"/>
      <c r="K44" s="142"/>
    </row>
    <row r="45" spans="1:11" ht="72" customHeight="1" thickBot="1" x14ac:dyDescent="0.3">
      <c r="A45" s="133" t="s">
        <v>48</v>
      </c>
      <c r="B45" s="134"/>
      <c r="C45" s="134"/>
      <c r="D45" s="134"/>
      <c r="E45" s="134"/>
      <c r="F45" s="134"/>
      <c r="G45" s="134"/>
      <c r="H45" s="134"/>
      <c r="I45" s="134"/>
      <c r="J45" s="135"/>
    </row>
  </sheetData>
  <mergeCells count="47">
    <mergeCell ref="F12:G12"/>
    <mergeCell ref="A1:J1"/>
    <mergeCell ref="A2:J2"/>
    <mergeCell ref="A3:J3"/>
    <mergeCell ref="A4:J4"/>
    <mergeCell ref="A5:J5"/>
    <mergeCell ref="A6:J6"/>
    <mergeCell ref="A7:J7"/>
    <mergeCell ref="A8:J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A34:B34"/>
    <mergeCell ref="D34:F34"/>
    <mergeCell ref="I34:J34"/>
    <mergeCell ref="F25:G25"/>
    <mergeCell ref="F26:G26"/>
    <mergeCell ref="F27:G27"/>
    <mergeCell ref="F28:G28"/>
    <mergeCell ref="F29:G29"/>
    <mergeCell ref="F30:G30"/>
    <mergeCell ref="F31:G31"/>
    <mergeCell ref="F32:G32"/>
    <mergeCell ref="A33:B33"/>
    <mergeCell ref="D33:F33"/>
    <mergeCell ref="I33:J33"/>
    <mergeCell ref="A43:J43"/>
    <mergeCell ref="A45:J45"/>
    <mergeCell ref="A38:B38"/>
    <mergeCell ref="D38:F38"/>
    <mergeCell ref="I38:J38"/>
    <mergeCell ref="A39:B39"/>
    <mergeCell ref="D39:F39"/>
    <mergeCell ref="I39:J39"/>
    <mergeCell ref="A44:K4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KAMU YÖNETİMİ 1. GRUP</vt:lpstr>
      <vt:lpstr>MAHALLİ İDARELER 1. GRUP</vt:lpstr>
      <vt:lpstr>MAHALLİ İDARELER 2. GRUP</vt:lpstr>
      <vt:lpstr>MAHALLİ İDARELER TBB 1. GRUP</vt:lpstr>
      <vt:lpstr>MAHALLİ İDARELER TBB 2. GRUP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2015-07-02T07:14:35Z</dcterms:modified>
</cp:coreProperties>
</file>