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bookViews>
  <sheets>
    <sheet name="İSLAM EKON. FİNANSI 1. GRUP" sheetId="1" r:id="rId1"/>
  </sheets>
  <calcPr calcId="152511"/>
</workbook>
</file>

<file path=xl/calcChain.xml><?xml version="1.0" encoding="utf-8"?>
<calcChain xmlns="http://schemas.openxmlformats.org/spreadsheetml/2006/main">
  <c r="AM27" i="1" l="1"/>
  <c r="AL27" i="1"/>
  <c r="AJ27" i="1"/>
  <c r="AG27" i="1"/>
  <c r="AD27" i="1"/>
  <c r="AA27" i="1"/>
  <c r="X27" i="1"/>
  <c r="U27" i="1"/>
  <c r="R27" i="1"/>
  <c r="N27" i="1"/>
  <c r="M27" i="1"/>
  <c r="J27" i="1"/>
  <c r="I27" i="1"/>
  <c r="D27" i="1"/>
  <c r="AM26" i="1"/>
  <c r="AL26" i="1"/>
  <c r="AJ26" i="1"/>
  <c r="AG26" i="1"/>
  <c r="AD26" i="1"/>
  <c r="AA26" i="1"/>
  <c r="X26" i="1"/>
  <c r="U26" i="1"/>
  <c r="R26" i="1"/>
  <c r="N26" i="1"/>
  <c r="M26" i="1"/>
  <c r="J26" i="1"/>
  <c r="I26" i="1"/>
  <c r="D26" i="1"/>
  <c r="AM25" i="1"/>
  <c r="AL25" i="1"/>
  <c r="AJ25" i="1"/>
  <c r="AG25" i="1"/>
  <c r="AD25" i="1"/>
  <c r="AA25" i="1"/>
  <c r="X25" i="1"/>
  <c r="U25" i="1"/>
  <c r="R25" i="1"/>
  <c r="M25" i="1"/>
  <c r="J25" i="1"/>
  <c r="I25" i="1"/>
  <c r="D25" i="1"/>
  <c r="AM24" i="1"/>
  <c r="AL24" i="1"/>
  <c r="AJ24" i="1"/>
  <c r="AG24" i="1"/>
  <c r="AD24" i="1"/>
  <c r="AA24" i="1"/>
  <c r="X24" i="1"/>
  <c r="U24" i="1"/>
  <c r="R24" i="1"/>
  <c r="N24" i="1"/>
  <c r="M24" i="1"/>
  <c r="J24" i="1"/>
  <c r="I24" i="1"/>
  <c r="D24" i="1"/>
  <c r="AM23" i="1"/>
  <c r="AL23" i="1"/>
  <c r="AJ23" i="1"/>
  <c r="AG23" i="1"/>
  <c r="AD23" i="1"/>
  <c r="AA23" i="1"/>
  <c r="X23" i="1"/>
  <c r="U23" i="1"/>
  <c r="R23" i="1"/>
  <c r="N23" i="1"/>
  <c r="M23" i="1"/>
  <c r="J23" i="1"/>
  <c r="I23" i="1"/>
  <c r="D23" i="1"/>
  <c r="AM22" i="1"/>
  <c r="AL22" i="1"/>
  <c r="AJ22" i="1"/>
  <c r="AG22" i="1"/>
  <c r="AD22" i="1"/>
  <c r="AA22" i="1"/>
  <c r="X22" i="1"/>
  <c r="U22" i="1"/>
  <c r="R22" i="1"/>
  <c r="N22" i="1"/>
  <c r="M22" i="1"/>
  <c r="J22" i="1"/>
  <c r="I22" i="1"/>
  <c r="D22" i="1"/>
  <c r="AM21" i="1"/>
  <c r="AL21" i="1"/>
  <c r="AJ21" i="1"/>
  <c r="AG21" i="1"/>
  <c r="AD21" i="1"/>
  <c r="AA21" i="1"/>
  <c r="X21" i="1"/>
  <c r="U21" i="1"/>
  <c r="R21" i="1"/>
  <c r="N21" i="1"/>
  <c r="M21" i="1"/>
  <c r="J21" i="1"/>
  <c r="I21" i="1"/>
  <c r="D21" i="1"/>
  <c r="AM20" i="1"/>
  <c r="AL20" i="1"/>
  <c r="AJ20" i="1"/>
  <c r="AG20" i="1"/>
  <c r="AD20" i="1"/>
  <c r="AA20" i="1"/>
  <c r="X20" i="1"/>
  <c r="U20" i="1"/>
  <c r="R20" i="1"/>
  <c r="N20" i="1"/>
  <c r="M20" i="1"/>
  <c r="J20" i="1"/>
  <c r="I20" i="1"/>
  <c r="D20" i="1"/>
  <c r="AM19" i="1"/>
  <c r="AL19" i="1"/>
  <c r="AJ19" i="1"/>
  <c r="AG19" i="1"/>
  <c r="AD19" i="1"/>
  <c r="AA19" i="1"/>
  <c r="X19" i="1"/>
  <c r="U19" i="1"/>
  <c r="R19" i="1"/>
  <c r="N19" i="1"/>
  <c r="M19" i="1"/>
  <c r="J19" i="1"/>
  <c r="I19" i="1"/>
  <c r="D19" i="1"/>
  <c r="AM18" i="1"/>
  <c r="AL18" i="1"/>
  <c r="AJ18" i="1"/>
  <c r="AG18" i="1"/>
  <c r="AD18" i="1"/>
  <c r="AA18" i="1"/>
  <c r="X18" i="1"/>
  <c r="U18" i="1"/>
  <c r="R18" i="1"/>
  <c r="N18" i="1"/>
  <c r="M18" i="1"/>
  <c r="J18" i="1"/>
  <c r="I18" i="1"/>
  <c r="D18" i="1"/>
  <c r="AM17" i="1"/>
  <c r="AL17" i="1"/>
  <c r="AJ17" i="1"/>
  <c r="AG17" i="1"/>
  <c r="AD17" i="1"/>
  <c r="AA17" i="1"/>
  <c r="X17" i="1"/>
  <c r="U17" i="1"/>
  <c r="R17" i="1"/>
  <c r="N17" i="1"/>
  <c r="M17" i="1"/>
  <c r="J17" i="1"/>
  <c r="I17" i="1"/>
  <c r="D17" i="1"/>
  <c r="AM16" i="1"/>
  <c r="AL16" i="1"/>
  <c r="AJ16" i="1"/>
  <c r="AG16" i="1"/>
  <c r="AD16" i="1"/>
  <c r="AA16" i="1"/>
  <c r="X16" i="1"/>
  <c r="U16" i="1"/>
  <c r="R16" i="1"/>
  <c r="N16" i="1"/>
  <c r="M16" i="1"/>
  <c r="J16" i="1"/>
  <c r="I16" i="1"/>
  <c r="D16" i="1"/>
  <c r="AM15" i="1"/>
  <c r="AL15" i="1"/>
  <c r="AJ15" i="1"/>
  <c r="AG15" i="1"/>
  <c r="AD15" i="1"/>
  <c r="AA15" i="1"/>
  <c r="X15" i="1"/>
  <c r="U15" i="1"/>
  <c r="R15" i="1"/>
  <c r="N15" i="1"/>
  <c r="M15" i="1"/>
  <c r="J15" i="1"/>
  <c r="I15" i="1"/>
  <c r="D15" i="1"/>
  <c r="AM14" i="1"/>
  <c r="AJ14" i="1"/>
  <c r="AG14" i="1"/>
  <c r="AD14" i="1"/>
  <c r="AA14" i="1"/>
  <c r="X14" i="1"/>
  <c r="U14" i="1"/>
  <c r="R14" i="1"/>
  <c r="N14" i="1"/>
  <c r="D14" i="1" s="1"/>
  <c r="M14" i="1"/>
  <c r="AM13" i="1"/>
  <c r="AJ13" i="1"/>
  <c r="AG13" i="1"/>
  <c r="AD13" i="1"/>
  <c r="AA13" i="1"/>
  <c r="X13" i="1"/>
  <c r="U13" i="1"/>
  <c r="R13" i="1"/>
  <c r="N13" i="1"/>
  <c r="D13" i="1" s="1"/>
  <c r="M13" i="1"/>
  <c r="AM12" i="1"/>
  <c r="AJ12" i="1"/>
  <c r="AG12" i="1"/>
  <c r="AD12" i="1"/>
  <c r="AA12" i="1"/>
  <c r="X12" i="1"/>
  <c r="U12" i="1"/>
  <c r="R12" i="1"/>
  <c r="N12" i="1"/>
  <c r="D12" i="1" s="1"/>
  <c r="M12" i="1"/>
  <c r="AM11" i="1"/>
  <c r="AJ11" i="1"/>
  <c r="AG11" i="1"/>
  <c r="AD11" i="1"/>
  <c r="AA11" i="1"/>
  <c r="X11" i="1"/>
  <c r="U11" i="1"/>
  <c r="R11" i="1"/>
  <c r="N11" i="1"/>
  <c r="D11" i="1" s="1"/>
  <c r="M11" i="1"/>
  <c r="AM10" i="1"/>
  <c r="AJ10" i="1"/>
  <c r="AG10" i="1"/>
  <c r="AD10" i="1"/>
  <c r="AA10" i="1"/>
  <c r="X10" i="1"/>
  <c r="U10" i="1"/>
  <c r="R10" i="1"/>
  <c r="N10" i="1"/>
  <c r="D10" i="1" s="1"/>
  <c r="M10" i="1"/>
  <c r="AK26" i="1" l="1"/>
  <c r="AK10" i="1"/>
  <c r="AK11" i="1"/>
  <c r="AK12" i="1"/>
  <c r="AK13" i="1"/>
  <c r="AK14" i="1"/>
  <c r="AK15" i="1"/>
  <c r="O15" i="1" s="1"/>
  <c r="AK16" i="1"/>
  <c r="O16" i="1" s="1"/>
  <c r="AK17" i="1"/>
  <c r="O17" i="1" s="1"/>
  <c r="AK18" i="1"/>
  <c r="O18" i="1" s="1"/>
  <c r="AK19" i="1"/>
  <c r="O19" i="1" s="1"/>
  <c r="AK20" i="1"/>
  <c r="O20" i="1" s="1"/>
  <c r="AK21" i="1"/>
  <c r="O21" i="1" s="1"/>
  <c r="AK22" i="1"/>
  <c r="O22" i="1" s="1"/>
  <c r="AK23" i="1"/>
  <c r="O23" i="1" s="1"/>
  <c r="AK24" i="1"/>
  <c r="O24" i="1" s="1"/>
  <c r="AK25" i="1"/>
  <c r="O25" i="1" s="1"/>
  <c r="O26" i="1"/>
  <c r="AK27" i="1"/>
  <c r="O27" i="1" s="1"/>
  <c r="O11" i="1" l="1"/>
  <c r="J11" i="1" s="1"/>
  <c r="AL11" i="1"/>
  <c r="I11" i="1" s="1"/>
  <c r="O14" i="1"/>
  <c r="J14" i="1" s="1"/>
  <c r="AL14" i="1"/>
  <c r="I14" i="1" s="1"/>
  <c r="O13" i="1"/>
  <c r="J13" i="1" s="1"/>
  <c r="AL13" i="1"/>
  <c r="I13" i="1" s="1"/>
  <c r="O12" i="1"/>
  <c r="J12" i="1" s="1"/>
  <c r="AL12" i="1"/>
  <c r="I12" i="1" s="1"/>
  <c r="O10" i="1"/>
  <c r="J10" i="1" s="1"/>
  <c r="AL10" i="1"/>
  <c r="I10" i="1" s="1"/>
</calcChain>
</file>

<file path=xl/sharedStrings.xml><?xml version="1.0" encoding="utf-8"?>
<sst xmlns="http://schemas.openxmlformats.org/spreadsheetml/2006/main" count="247" uniqueCount="46">
  <si>
    <t>T.C.</t>
  </si>
  <si>
    <t>SAKARYA ÜNİVERSİTESİ</t>
  </si>
  <si>
    <t>SOSYAL BİLİMLER ENSTİTÜSÜ</t>
  </si>
  <si>
    <t>PROJE SAVUNMA VE YETERLİK SINAVI BAŞARI LİSTESİ</t>
  </si>
  <si>
    <t xml:space="preserve"> 1. GRUP</t>
  </si>
  <si>
    <t>NUMARASI</t>
  </si>
  <si>
    <t>ADI SOYADI</t>
  </si>
  <si>
    <t>MEVCUT KREDİSİ</t>
  </si>
  <si>
    <t>PROJE DAHİL KREDİ</t>
  </si>
  <si>
    <t>AĞIRLIKLI NOT ORT.</t>
  </si>
  <si>
    <t>DANIŞMANI</t>
  </si>
  <si>
    <t>PROJE</t>
  </si>
  <si>
    <t>YETERLİK</t>
  </si>
  <si>
    <t>G.A. NOT ORTALAMA</t>
  </si>
  <si>
    <t>toplam</t>
  </si>
  <si>
    <t xml:space="preserve"> </t>
  </si>
  <si>
    <t>90-100</t>
  </si>
  <si>
    <t>85-89</t>
  </si>
  <si>
    <t>80-84</t>
  </si>
  <si>
    <t>75-79</t>
  </si>
  <si>
    <t>65-74</t>
  </si>
  <si>
    <t>58-64</t>
  </si>
  <si>
    <t>50-57</t>
  </si>
  <si>
    <t>49 -</t>
  </si>
  <si>
    <t>GİRMEDİ</t>
  </si>
  <si>
    <t>JÜRİ</t>
  </si>
  <si>
    <t>Not:    1) Öğrencinin danışmanı Proje ve Yeterlik Sınavına girmek zorundadır.          
          2) Proje sınavından başarılı olmayan öğrenci yeterlik sınavına alınmaz.</t>
  </si>
  <si>
    <t>(2)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t>
  </si>
  <si>
    <t>İSLAM EKONOMİSİ VE FİNANSI TEZSİZ YÜKSEK LİSANS / II. ÖĞRETİM PROGRAMI</t>
  </si>
  <si>
    <t>Doç. Dr. Şakir GÖRMÜŞ</t>
  </si>
  <si>
    <t>Süleyman DİNÇER</t>
  </si>
  <si>
    <t>1360M61015</t>
  </si>
  <si>
    <t>Doç. Dr. Mehmet SARAÇ</t>
  </si>
  <si>
    <t>Yrd. Doç. Dr. Fatih Burak GÜMÜŞ</t>
  </si>
  <si>
    <t>Nuran SAĞLAM</t>
  </si>
  <si>
    <t>1360M61004</t>
  </si>
  <si>
    <t>Şükrü DUYAR</t>
  </si>
  <si>
    <t>1360M61005</t>
  </si>
  <si>
    <t>Ferit CAN</t>
  </si>
  <si>
    <t>1360M61006</t>
  </si>
  <si>
    <t>Prof. Dr. Fatih SAVAŞAN</t>
  </si>
  <si>
    <t>Doç. Dr. Fatih YARDIMCIOĞLU</t>
  </si>
  <si>
    <t>2014-2015 / GÜZ YARIYILI SONU</t>
  </si>
  <si>
    <t>1360M61007</t>
  </si>
  <si>
    <t>İbrahim UZUN</t>
  </si>
  <si>
    <t>Doç. Dr. Temel GÜRDAL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</si>
</sst>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theme="1"/>
      <name val="Calibri"/>
      <family val="2"/>
      <charset val="162"/>
      <scheme val="minor"/>
    </font>
    <font>
      <b/>
      <sz val="11"/>
      <color theme="1"/>
      <name val="Calibri"/>
      <family val="2"/>
      <charset val="162"/>
      <scheme val="minor"/>
    </font>
    <font>
      <b/>
      <sz val="12"/>
      <color theme="1"/>
      <name val="Times New Roman"/>
      <family val="1"/>
      <charset val="162"/>
    </font>
    <font>
      <sz val="12"/>
      <color theme="1"/>
      <name val="Times New Roman"/>
      <family val="1"/>
      <charset val="162"/>
    </font>
    <font>
      <sz val="12"/>
      <name val="Times New Roman"/>
      <family val="1"/>
      <charset val="162"/>
    </font>
    <font>
      <b/>
      <sz val="10"/>
      <color rgb="FF000000"/>
      <name val="Times New Roman"/>
      <family val="1"/>
      <charset val="162"/>
    </font>
    <font>
      <sz val="10"/>
      <name val="Times New Roman"/>
      <family val="1"/>
      <charset val="162"/>
    </font>
    <font>
      <i/>
      <sz val="12"/>
      <name val="Times New Roman"/>
      <family val="1"/>
      <charset val="162"/>
    </font>
    <font>
      <sz val="12"/>
      <color theme="0"/>
      <name val="Times New Roman"/>
      <family val="1"/>
      <charset val="162"/>
    </font>
    <font>
      <b/>
      <sz val="10"/>
      <color theme="1"/>
      <name val="Times New Roman"/>
      <family val="1"/>
      <charset val="162"/>
    </font>
    <font>
      <b/>
      <sz val="11"/>
      <color theme="1"/>
      <name val="Times New Roman"/>
      <family val="1"/>
      <charset val="162"/>
    </font>
    <font>
      <sz val="9"/>
      <color theme="1"/>
      <name val="Times New Roman"/>
      <family val="1"/>
      <charset val="162"/>
    </font>
    <font>
      <sz val="10"/>
      <color theme="1"/>
      <name val="Times New Roman"/>
      <family val="1"/>
      <charset val="162"/>
    </font>
    <font>
      <sz val="11"/>
      <color theme="1"/>
      <name val="Times New Roman"/>
      <family val="1"/>
      <charset val="162"/>
    </font>
    <font>
      <sz val="11"/>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85">
    <xf numFmtId="0" fontId="0" fillId="0" borderId="0" xfId="0"/>
    <xf numFmtId="0" fontId="3" fillId="0" borderId="0" xfId="0" applyFont="1" applyProtection="1">
      <protection hidden="1"/>
    </xf>
    <xf numFmtId="0" fontId="3" fillId="0" borderId="0" xfId="0" applyFont="1"/>
    <xf numFmtId="0" fontId="4" fillId="0" borderId="0" xfId="0" applyFont="1" applyProtection="1">
      <protection hidden="1"/>
    </xf>
    <xf numFmtId="0" fontId="4" fillId="0" borderId="0" xfId="0" applyFont="1" applyBorder="1" applyProtection="1">
      <protection hidden="1"/>
    </xf>
    <xf numFmtId="11" fontId="3" fillId="2" borderId="6" xfId="0" applyNumberFormat="1" applyFont="1" applyFill="1" applyBorder="1" applyAlignment="1">
      <alignment horizontal="center" vertical="center"/>
    </xf>
    <xf numFmtId="0" fontId="3" fillId="2" borderId="6" xfId="0" applyFont="1" applyFill="1" applyBorder="1" applyAlignment="1">
      <alignment horizontal="left"/>
    </xf>
    <xf numFmtId="0" fontId="3" fillId="2" borderId="6" xfId="0" applyFont="1" applyFill="1" applyBorder="1" applyAlignment="1" applyProtection="1">
      <alignment horizontal="center"/>
      <protection hidden="1"/>
    </xf>
    <xf numFmtId="0" fontId="4" fillId="2" borderId="6" xfId="0" applyFont="1" applyFill="1" applyBorder="1" applyAlignment="1" applyProtection="1">
      <alignment horizontal="center" vertical="center" wrapText="1"/>
      <protection hidden="1"/>
    </xf>
    <xf numFmtId="164" fontId="6" fillId="2" borderId="6" xfId="0" applyNumberFormat="1" applyFont="1" applyFill="1" applyBorder="1" applyAlignment="1" applyProtection="1">
      <alignment horizontal="center"/>
      <protection hidden="1"/>
    </xf>
    <xf numFmtId="164" fontId="6" fillId="2" borderId="7"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vertical="center" wrapText="1"/>
      <protection hidden="1"/>
    </xf>
    <xf numFmtId="0" fontId="4" fillId="2" borderId="0" xfId="0" applyFont="1" applyFill="1" applyBorder="1" applyProtection="1">
      <protection hidden="1"/>
    </xf>
    <xf numFmtId="0" fontId="4" fillId="3" borderId="0" xfId="0" applyFont="1" applyFill="1" applyBorder="1" applyProtection="1">
      <protection hidden="1"/>
    </xf>
    <xf numFmtId="0" fontId="7" fillId="0" borderId="0" xfId="0" applyFont="1" applyFill="1" applyBorder="1" applyAlignment="1" applyProtection="1">
      <alignment horizontal="center" vertical="center" wrapText="1"/>
      <protection hidden="1"/>
    </xf>
    <xf numFmtId="0" fontId="4" fillId="0" borderId="0" xfId="0" applyFont="1" applyFill="1" applyBorder="1" applyProtection="1">
      <protection hidden="1"/>
    </xf>
    <xf numFmtId="164" fontId="4" fillId="4" borderId="0" xfId="0" applyNumberFormat="1" applyFont="1" applyFill="1" applyBorder="1" applyProtection="1">
      <protection hidden="1"/>
    </xf>
    <xf numFmtId="0" fontId="4" fillId="0" borderId="0" xfId="0" applyFont="1" applyFill="1" applyProtection="1">
      <protection hidden="1"/>
    </xf>
    <xf numFmtId="0" fontId="8" fillId="0" borderId="0" xfId="0" applyFont="1" applyFill="1" applyProtection="1">
      <protection hidden="1"/>
    </xf>
    <xf numFmtId="0" fontId="1" fillId="0" borderId="2"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protection hidden="1"/>
    </xf>
    <xf numFmtId="0" fontId="1" fillId="0" borderId="0" xfId="0" applyFont="1" applyBorder="1" applyAlignment="1" applyProtection="1">
      <alignment horizontal="center"/>
      <protection hidden="1"/>
    </xf>
    <xf numFmtId="0" fontId="1" fillId="2" borderId="0" xfId="0" applyFont="1" applyFill="1" applyBorder="1" applyAlignment="1" applyProtection="1">
      <alignment horizontal="center"/>
      <protection hidden="1"/>
    </xf>
    <xf numFmtId="0" fontId="10" fillId="0" borderId="4"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0" borderId="5" xfId="0" applyFont="1" applyBorder="1" applyAlignment="1" applyProtection="1">
      <alignment horizontal="center"/>
      <protection hidden="1"/>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4" fillId="2" borderId="6" xfId="0" applyNumberFormat="1" applyFont="1" applyFill="1" applyBorder="1" applyAlignment="1" applyProtection="1">
      <alignment horizontal="center" vertical="center" wrapText="1"/>
      <protection hidden="1"/>
    </xf>
    <xf numFmtId="0" fontId="4" fillId="2" borderId="12" xfId="0" applyNumberFormat="1"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164" fontId="6" fillId="2" borderId="11" xfId="0" applyNumberFormat="1" applyFont="1" applyFill="1" applyBorder="1" applyAlignment="1" applyProtection="1">
      <alignment horizontal="center"/>
      <protection hidden="1"/>
    </xf>
    <xf numFmtId="164" fontId="6" fillId="2" borderId="16" xfId="0" applyNumberFormat="1" applyFont="1" applyFill="1" applyBorder="1" applyAlignment="1" applyProtection="1">
      <alignment horizontal="center"/>
      <protection hidden="1"/>
    </xf>
    <xf numFmtId="0" fontId="5" fillId="0" borderId="15" xfId="0" applyFont="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11" fontId="12" fillId="2" borderId="11" xfId="0" applyNumberFormat="1" applyFont="1" applyFill="1" applyBorder="1" applyAlignment="1">
      <alignment horizontal="center" vertical="center"/>
    </xf>
    <xf numFmtId="11" fontId="12" fillId="2" borderId="6" xfId="0" applyNumberFormat="1" applyFont="1" applyFill="1" applyBorder="1" applyAlignment="1">
      <alignment horizontal="center" vertical="center"/>
    </xf>
    <xf numFmtId="0" fontId="12" fillId="2" borderId="6" xfId="0" applyFont="1" applyFill="1" applyBorder="1" applyAlignment="1">
      <alignment horizontal="left"/>
    </xf>
    <xf numFmtId="0" fontId="12" fillId="2" borderId="11" xfId="0" applyFont="1" applyFill="1" applyBorder="1" applyAlignment="1">
      <alignment horizontal="left" vertical="center"/>
    </xf>
    <xf numFmtId="0" fontId="12" fillId="2" borderId="6" xfId="0" applyFont="1" applyFill="1" applyBorder="1" applyAlignment="1">
      <alignment horizontal="left" vertical="center"/>
    </xf>
    <xf numFmtId="0" fontId="13" fillId="2" borderId="11" xfId="0" applyFont="1" applyFill="1" applyBorder="1" applyAlignment="1" applyProtection="1">
      <alignment horizontal="center"/>
      <protection hidden="1"/>
    </xf>
    <xf numFmtId="0" fontId="14" fillId="2" borderId="11" xfId="0" applyFont="1" applyFill="1" applyBorder="1" applyAlignment="1" applyProtection="1">
      <alignment horizontal="center" vertical="center" wrapText="1"/>
      <protection hidden="1"/>
    </xf>
    <xf numFmtId="0" fontId="14" fillId="2" borderId="11" xfId="0" applyNumberFormat="1" applyFont="1" applyFill="1" applyBorder="1" applyAlignment="1" applyProtection="1">
      <alignment horizontal="center" vertical="center" wrapText="1"/>
      <protection hidden="1"/>
    </xf>
    <xf numFmtId="0" fontId="13" fillId="2" borderId="6" xfId="0" applyFont="1" applyFill="1" applyBorder="1" applyAlignment="1" applyProtection="1">
      <alignment horizontal="center"/>
      <protection hidden="1"/>
    </xf>
    <xf numFmtId="0" fontId="14" fillId="2" borderId="6" xfId="0" applyFont="1" applyFill="1" applyBorder="1" applyAlignment="1" applyProtection="1">
      <alignment horizontal="center" vertical="center" wrapText="1"/>
      <protection hidden="1"/>
    </xf>
    <xf numFmtId="0" fontId="14" fillId="2" borderId="6" xfId="0" applyNumberFormat="1" applyFont="1" applyFill="1" applyBorder="1" applyAlignment="1" applyProtection="1">
      <alignment horizontal="center" vertical="center" wrapText="1"/>
      <protection hidden="1"/>
    </xf>
    <xf numFmtId="0" fontId="1" fillId="5" borderId="0"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9" fillId="0" borderId="0"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3" fillId="2" borderId="6"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0" borderId="1" xfId="0" applyFont="1" applyFill="1" applyBorder="1" applyAlignment="1" applyProtection="1">
      <alignment horizontal="center" vertical="center"/>
      <protection hidden="1"/>
    </xf>
    <xf numFmtId="0" fontId="12" fillId="2" borderId="6" xfId="0" applyFont="1" applyFill="1" applyBorder="1" applyAlignment="1">
      <alignment horizontal="left" vertical="center"/>
    </xf>
    <xf numFmtId="0" fontId="12" fillId="2" borderId="6" xfId="0" applyFont="1" applyFill="1" applyBorder="1" applyAlignment="1">
      <alignment horizontal="center" vertical="center"/>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14" fontId="2" fillId="0" borderId="4"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14" fontId="2" fillId="0" borderId="5" xfId="0" applyNumberFormat="1" applyFont="1" applyFill="1" applyBorder="1" applyAlignment="1" applyProtection="1">
      <alignment horizontal="center" vertical="center"/>
      <protection locked="0"/>
    </xf>
    <xf numFmtId="0" fontId="5" fillId="0" borderId="15" xfId="0" applyFont="1" applyBorder="1" applyAlignment="1" applyProtection="1">
      <alignment horizontal="center" vertical="center" wrapText="1"/>
      <protection hidden="1"/>
    </xf>
    <xf numFmtId="0" fontId="0" fillId="0" borderId="15" xfId="0" applyBorder="1"/>
    <xf numFmtId="0" fontId="12" fillId="2" borderId="11" xfId="0" applyFont="1" applyFill="1" applyBorder="1" applyAlignment="1">
      <alignment horizontal="left" vertical="center"/>
    </xf>
    <xf numFmtId="0" fontId="12" fillId="2" borderId="6" xfId="0" applyFont="1" applyFill="1" applyBorder="1" applyAlignment="1" applyProtection="1">
      <alignment horizontal="center"/>
      <protection hidden="1"/>
    </xf>
    <xf numFmtId="0" fontId="6" fillId="2" borderId="6" xfId="0" applyFont="1" applyFill="1" applyBorder="1" applyAlignment="1" applyProtection="1">
      <alignment horizontal="center" vertical="center" wrapText="1"/>
      <protection hidden="1"/>
    </xf>
    <xf numFmtId="0" fontId="6" fillId="2" borderId="6" xfId="0" applyNumberFormat="1" applyFont="1" applyFill="1" applyBorder="1" applyAlignment="1" applyProtection="1">
      <alignment horizontal="center" vertical="center" wrapText="1"/>
      <protection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9"/>
  <sheetViews>
    <sheetView tabSelected="1" topLeftCell="A4" workbookViewId="0">
      <selection activeCell="H15" sqref="H15"/>
    </sheetView>
  </sheetViews>
  <sheetFormatPr defaultRowHeight="15" x14ac:dyDescent="0.25"/>
  <cols>
    <col min="1" max="1" width="12.85546875" customWidth="1"/>
    <col min="2" max="2" width="18.7109375" customWidth="1"/>
    <col min="3" max="3" width="9.85546875" customWidth="1"/>
    <col min="4" max="4" width="8.28515625" customWidth="1"/>
    <col min="5" max="5" width="12.85546875" customWidth="1"/>
    <col min="6" max="6" width="33" bestFit="1" customWidth="1"/>
    <col min="7" max="7" width="1.5703125" customWidth="1"/>
    <col min="8" max="8" width="10.42578125" customWidth="1"/>
    <col min="9" max="9" width="27"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67" t="s">
        <v>0</v>
      </c>
      <c r="B1" s="68"/>
      <c r="C1" s="68"/>
      <c r="D1" s="68"/>
      <c r="E1" s="68"/>
      <c r="F1" s="68"/>
      <c r="G1" s="68"/>
      <c r="H1" s="68"/>
      <c r="I1" s="68"/>
      <c r="J1" s="69"/>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70" t="s">
        <v>1</v>
      </c>
      <c r="B2" s="71"/>
      <c r="C2" s="71"/>
      <c r="D2" s="71"/>
      <c r="E2" s="71"/>
      <c r="F2" s="71"/>
      <c r="G2" s="71"/>
      <c r="H2" s="71"/>
      <c r="I2" s="71"/>
      <c r="J2" s="7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70" t="s">
        <v>2</v>
      </c>
      <c r="B3" s="71"/>
      <c r="C3" s="71"/>
      <c r="D3" s="71"/>
      <c r="E3" s="71"/>
      <c r="F3" s="71"/>
      <c r="G3" s="71"/>
      <c r="H3" s="71"/>
      <c r="I3" s="71"/>
      <c r="J3" s="7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70" t="s">
        <v>42</v>
      </c>
      <c r="B4" s="71"/>
      <c r="C4" s="71"/>
      <c r="D4" s="71"/>
      <c r="E4" s="71"/>
      <c r="F4" s="71"/>
      <c r="G4" s="71"/>
      <c r="H4" s="71"/>
      <c r="I4" s="71"/>
      <c r="J4" s="72"/>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73" t="s">
        <v>28</v>
      </c>
      <c r="B5" s="74"/>
      <c r="C5" s="74"/>
      <c r="D5" s="74"/>
      <c r="E5" s="74"/>
      <c r="F5" s="74"/>
      <c r="G5" s="74"/>
      <c r="H5" s="74"/>
      <c r="I5" s="74"/>
      <c r="J5" s="75"/>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73" t="s">
        <v>3</v>
      </c>
      <c r="B6" s="74"/>
      <c r="C6" s="74"/>
      <c r="D6" s="74"/>
      <c r="E6" s="74"/>
      <c r="F6" s="74"/>
      <c r="G6" s="74"/>
      <c r="H6" s="74"/>
      <c r="I6" s="74"/>
      <c r="J6" s="75"/>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76">
        <v>42035</v>
      </c>
      <c r="B7" s="77"/>
      <c r="C7" s="77"/>
      <c r="D7" s="77"/>
      <c r="E7" s="77"/>
      <c r="F7" s="77"/>
      <c r="G7" s="77"/>
      <c r="H7" s="77"/>
      <c r="I7" s="77"/>
      <c r="J7" s="78"/>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73" t="s">
        <v>4</v>
      </c>
      <c r="B8" s="74"/>
      <c r="C8" s="74"/>
      <c r="D8" s="74"/>
      <c r="E8" s="74"/>
      <c r="F8" s="74"/>
      <c r="G8" s="74"/>
      <c r="H8" s="74"/>
      <c r="I8" s="74"/>
      <c r="J8" s="75"/>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33" t="s">
        <v>5</v>
      </c>
      <c r="B9" s="33" t="s">
        <v>6</v>
      </c>
      <c r="C9" s="33" t="s">
        <v>7</v>
      </c>
      <c r="D9" s="33" t="s">
        <v>8</v>
      </c>
      <c r="E9" s="33" t="s">
        <v>9</v>
      </c>
      <c r="F9" s="79" t="s">
        <v>10</v>
      </c>
      <c r="G9" s="80"/>
      <c r="H9" s="33" t="s">
        <v>11</v>
      </c>
      <c r="I9" s="33" t="s">
        <v>12</v>
      </c>
      <c r="J9" s="34" t="s">
        <v>13</v>
      </c>
      <c r="K9" s="4"/>
      <c r="L9" s="4"/>
      <c r="M9" s="4"/>
      <c r="N9" s="4"/>
      <c r="O9" s="4"/>
      <c r="P9" s="4"/>
      <c r="Q9" s="4"/>
      <c r="R9" s="4"/>
      <c r="S9" s="4"/>
      <c r="T9" s="4"/>
      <c r="U9" s="4"/>
      <c r="V9" s="4"/>
      <c r="W9" s="4"/>
      <c r="X9" s="4"/>
      <c r="Y9" s="4"/>
      <c r="Z9" s="4"/>
      <c r="AA9" s="4"/>
      <c r="AB9" s="4"/>
      <c r="AC9" s="4"/>
      <c r="AD9" s="4"/>
      <c r="AE9" s="4"/>
      <c r="AF9" s="4"/>
      <c r="AG9" s="4"/>
      <c r="AH9" s="4"/>
      <c r="AI9" s="4"/>
      <c r="AJ9" s="4"/>
      <c r="AK9" s="4" t="s">
        <v>14</v>
      </c>
      <c r="AL9" s="4"/>
      <c r="AM9" s="4"/>
      <c r="AN9" s="4"/>
      <c r="AO9" s="3"/>
      <c r="AP9" s="3"/>
      <c r="AQ9" s="3"/>
      <c r="AR9" s="1"/>
      <c r="AS9" s="1"/>
      <c r="AT9" s="1"/>
      <c r="AU9" s="1"/>
      <c r="AV9" s="1"/>
      <c r="AW9" s="1"/>
      <c r="AX9" s="1"/>
      <c r="AY9" s="1"/>
    </row>
    <row r="10" spans="1:51" s="2" customFormat="1" ht="20.100000000000001" customHeight="1" x14ac:dyDescent="0.25">
      <c r="A10" s="35" t="s">
        <v>31</v>
      </c>
      <c r="B10" s="38" t="s">
        <v>30</v>
      </c>
      <c r="C10" s="40">
        <v>77</v>
      </c>
      <c r="D10" s="41">
        <f t="shared" ref="D10:D27" si="0">IF(H10=" "," ",N10)</f>
        <v>92</v>
      </c>
      <c r="E10" s="42">
        <v>280</v>
      </c>
      <c r="F10" s="81" t="s">
        <v>29</v>
      </c>
      <c r="G10" s="81"/>
      <c r="H10" s="41">
        <v>85</v>
      </c>
      <c r="I10" s="31" t="str">
        <f>IF(C10=0," ",IF(H10=0," ",IF(H10="GR",AP10,AL10)))</f>
        <v>YETERLİ</v>
      </c>
      <c r="J10" s="32">
        <f>IF(C10=0," ",IF(H10=0," ",O10))</f>
        <v>3.6141304347826089</v>
      </c>
      <c r="K10" s="11"/>
      <c r="L10" s="11" t="s">
        <v>16</v>
      </c>
      <c r="M10" s="12">
        <f>IF(H10&lt;90,0,IF(H10&lt;=100,4,0))</f>
        <v>0</v>
      </c>
      <c r="N10" s="13">
        <f>IF(H10=" ",C10,(C10+15))</f>
        <v>92</v>
      </c>
      <c r="O10" s="13">
        <f>IF(H10="BAŞARILI",(E10/N10),IF(H10&gt;0,(((AK10*15)+E10)/N10),E10))</f>
        <v>3.6141304347826089</v>
      </c>
      <c r="P10" s="14">
        <v>3.5</v>
      </c>
      <c r="Q10" s="14" t="s">
        <v>17</v>
      </c>
      <c r="R10" s="15">
        <f>IF(H10&lt;85,0,IF(H10&lt;=89,3.5,0))</f>
        <v>3.5</v>
      </c>
      <c r="S10" s="14">
        <v>3</v>
      </c>
      <c r="T10" s="14" t="s">
        <v>18</v>
      </c>
      <c r="U10" s="15">
        <f>IF(H10&lt;80,0,IF(H10&lt;=84,3,0))</f>
        <v>0</v>
      </c>
      <c r="V10" s="14">
        <v>2.5</v>
      </c>
      <c r="W10" s="14" t="s">
        <v>19</v>
      </c>
      <c r="X10" s="15">
        <f>IF(H10&lt;75,0,IF(H10&lt;=79,2.5,0))</f>
        <v>0</v>
      </c>
      <c r="Y10" s="14">
        <v>2</v>
      </c>
      <c r="Z10" s="14" t="s">
        <v>20</v>
      </c>
      <c r="AA10" s="15">
        <f>IF(H10&lt;65,0,IF(H10&lt;=74,2,0))</f>
        <v>0</v>
      </c>
      <c r="AB10" s="14">
        <v>1.5</v>
      </c>
      <c r="AC10" s="14" t="s">
        <v>21</v>
      </c>
      <c r="AD10" s="15">
        <f>IF(H10&lt;58,0,IF(H10&lt;=64,1.5,0))</f>
        <v>0</v>
      </c>
      <c r="AE10" s="14">
        <v>1</v>
      </c>
      <c r="AF10" s="14" t="s">
        <v>22</v>
      </c>
      <c r="AG10" s="15">
        <f>IF(H10&lt;50,0,IF(H10&lt;=57,1,0))</f>
        <v>0</v>
      </c>
      <c r="AH10" s="14">
        <v>0</v>
      </c>
      <c r="AI10" s="14" t="s">
        <v>23</v>
      </c>
      <c r="AJ10" s="15">
        <f>IF(H10&lt;0,0,IF(H10&lt;=49,0,0))</f>
        <v>0</v>
      </c>
      <c r="AK10" s="15">
        <f>SUM(R10,U10,X10,AA10,AD10,AG10,AJ10,M10)</f>
        <v>3.5</v>
      </c>
      <c r="AL10" s="16" t="str">
        <f>IF(H10=" "," ",IF(AK10&lt;2,"GİREMEZ(AKTS)",IF(N10&lt;89,"GİREMEZ(AKTS)",IF(O10&gt;=AM10,"YETERLİ","GİREMEZ(ORTALAMA)"))))</f>
        <v>YETERLİ</v>
      </c>
      <c r="AM10" s="15">
        <f>IF(LEFT(A10,1)="0",2,2.5)</f>
        <v>2.5</v>
      </c>
      <c r="AN10" s="15"/>
      <c r="AO10" s="17"/>
      <c r="AP10" s="17" t="s">
        <v>24</v>
      </c>
      <c r="AQ10" s="17"/>
      <c r="AR10" s="18"/>
      <c r="AS10" s="18"/>
      <c r="AT10" s="18"/>
      <c r="AU10" s="18"/>
      <c r="AV10" s="18"/>
      <c r="AW10" s="18"/>
      <c r="AX10" s="18"/>
      <c r="AY10" s="1"/>
    </row>
    <row r="11" spans="1:51" ht="15.75" x14ac:dyDescent="0.25">
      <c r="A11" s="36" t="s">
        <v>35</v>
      </c>
      <c r="B11" s="39" t="s">
        <v>34</v>
      </c>
      <c r="C11" s="43">
        <v>77</v>
      </c>
      <c r="D11" s="44">
        <f t="shared" si="0"/>
        <v>92</v>
      </c>
      <c r="E11" s="45">
        <v>245</v>
      </c>
      <c r="F11" s="65" t="s">
        <v>32</v>
      </c>
      <c r="G11" s="65"/>
      <c r="H11" s="44">
        <v>95</v>
      </c>
      <c r="I11" s="9" t="str">
        <f t="shared" ref="I11:I27" si="1">IF(C11=0," ",IF(H11=0," ",IF(H11="GR",AP11,AL11)))</f>
        <v>YETERLİ</v>
      </c>
      <c r="J11" s="10">
        <f t="shared" ref="J11:J27" si="2">IF(C11=0," ",IF(H11=0," ",O11))</f>
        <v>3.3152173913043477</v>
      </c>
      <c r="K11" s="11"/>
      <c r="L11" s="11" t="s">
        <v>16</v>
      </c>
      <c r="M11" s="12">
        <f t="shared" ref="M11:M27" si="3">IF(H11&lt;90,0,IF(H11&lt;=100,4,0))</f>
        <v>4</v>
      </c>
      <c r="N11" s="13">
        <f t="shared" ref="N11:N27" si="4">IF(H11=" ",C11,(C11+15))</f>
        <v>92</v>
      </c>
      <c r="O11" s="13">
        <f t="shared" ref="O11:O27" si="5">IF(H11="BAŞARILI",(E11/N11),IF(H11&gt;0,(((AK11*15)+E11)/N11),E11))</f>
        <v>3.3152173913043477</v>
      </c>
      <c r="P11" s="14">
        <v>3.5</v>
      </c>
      <c r="Q11" s="14" t="s">
        <v>17</v>
      </c>
      <c r="R11" s="15">
        <f t="shared" ref="R11:R27" si="6">IF(H11&lt;85,0,IF(H11&lt;=89,3.5,0))</f>
        <v>0</v>
      </c>
      <c r="S11" s="14">
        <v>3</v>
      </c>
      <c r="T11" s="14" t="s">
        <v>18</v>
      </c>
      <c r="U11" s="15">
        <f t="shared" ref="U11:U27" si="7">IF(H11&lt;80,0,IF(H11&lt;=84,3,0))</f>
        <v>0</v>
      </c>
      <c r="V11" s="14">
        <v>2.5</v>
      </c>
      <c r="W11" s="14" t="s">
        <v>19</v>
      </c>
      <c r="X11" s="15">
        <f t="shared" ref="X11:X27" si="8">IF(H11&lt;75,0,IF(H11&lt;=79,2.5,0))</f>
        <v>0</v>
      </c>
      <c r="Y11" s="14">
        <v>2</v>
      </c>
      <c r="Z11" s="14" t="s">
        <v>20</v>
      </c>
      <c r="AA11" s="15">
        <f t="shared" ref="AA11:AA27" si="9">IF(H11&lt;65,0,IF(H11&lt;=74,2,0))</f>
        <v>0</v>
      </c>
      <c r="AB11" s="14">
        <v>1.5</v>
      </c>
      <c r="AC11" s="14" t="s">
        <v>21</v>
      </c>
      <c r="AD11" s="15">
        <f t="shared" ref="AD11:AD27" si="10">IF(H11&lt;58,0,IF(H11&lt;=64,1.5,0))</f>
        <v>0</v>
      </c>
      <c r="AE11" s="14">
        <v>1</v>
      </c>
      <c r="AF11" s="14" t="s">
        <v>22</v>
      </c>
      <c r="AG11" s="15">
        <f t="shared" ref="AG11:AG27" si="11">IF(H11&lt;50,0,IF(H11&lt;=57,1,0))</f>
        <v>0</v>
      </c>
      <c r="AH11" s="14">
        <v>0</v>
      </c>
      <c r="AI11" s="14" t="s">
        <v>23</v>
      </c>
      <c r="AJ11" s="15">
        <f t="shared" ref="AJ11:AJ27" si="12">IF(H11&lt;0,0,IF(H11&lt;=49,0,0))</f>
        <v>0</v>
      </c>
      <c r="AK11" s="15">
        <f t="shared" ref="AK11:AK27" si="13">SUM(R11,U11,X11,AA11,AD11,AG11,AJ11,M11)</f>
        <v>4</v>
      </c>
      <c r="AL11" s="16" t="str">
        <f t="shared" ref="AL11:AL27" si="14">IF(H11=" "," ",IF(AK11&lt;2,"GİREMEZ(AKTS)",IF(N11&lt;89,"GİREMEZ(AKTS)",IF(O11&gt;=AM11,"YETERLİ","GİREMEZ(ORTALAMA)"))))</f>
        <v>YETERLİ</v>
      </c>
      <c r="AM11" s="15">
        <f t="shared" ref="AM11:AM27" si="15">IF(LEFT(A11,1)="0",2,2.5)</f>
        <v>2.5</v>
      </c>
      <c r="AP11" s="17" t="s">
        <v>24</v>
      </c>
    </row>
    <row r="12" spans="1:51" ht="15.75" x14ac:dyDescent="0.25">
      <c r="A12" s="36" t="s">
        <v>37</v>
      </c>
      <c r="B12" s="39" t="s">
        <v>36</v>
      </c>
      <c r="C12" s="43">
        <v>77</v>
      </c>
      <c r="D12" s="44">
        <f t="shared" si="0"/>
        <v>92</v>
      </c>
      <c r="E12" s="45">
        <v>260</v>
      </c>
      <c r="F12" s="65" t="s">
        <v>32</v>
      </c>
      <c r="G12" s="65"/>
      <c r="H12" s="44">
        <v>75</v>
      </c>
      <c r="I12" s="9" t="str">
        <f t="shared" si="1"/>
        <v>YETERLİ</v>
      </c>
      <c r="J12" s="10">
        <f t="shared" si="2"/>
        <v>3.2336956521739131</v>
      </c>
      <c r="K12" s="11"/>
      <c r="L12" s="11" t="s">
        <v>16</v>
      </c>
      <c r="M12" s="12">
        <f t="shared" si="3"/>
        <v>0</v>
      </c>
      <c r="N12" s="13">
        <f t="shared" si="4"/>
        <v>92</v>
      </c>
      <c r="O12" s="13">
        <f t="shared" si="5"/>
        <v>3.2336956521739131</v>
      </c>
      <c r="P12" s="14">
        <v>3.5</v>
      </c>
      <c r="Q12" s="14" t="s">
        <v>17</v>
      </c>
      <c r="R12" s="15">
        <f t="shared" si="6"/>
        <v>0</v>
      </c>
      <c r="S12" s="14">
        <v>3</v>
      </c>
      <c r="T12" s="14" t="s">
        <v>18</v>
      </c>
      <c r="U12" s="15">
        <f t="shared" si="7"/>
        <v>0</v>
      </c>
      <c r="V12" s="14">
        <v>2.5</v>
      </c>
      <c r="W12" s="14" t="s">
        <v>19</v>
      </c>
      <c r="X12" s="15">
        <f t="shared" si="8"/>
        <v>2.5</v>
      </c>
      <c r="Y12" s="14">
        <v>2</v>
      </c>
      <c r="Z12" s="14" t="s">
        <v>20</v>
      </c>
      <c r="AA12" s="15">
        <f t="shared" si="9"/>
        <v>0</v>
      </c>
      <c r="AB12" s="14">
        <v>1.5</v>
      </c>
      <c r="AC12" s="14" t="s">
        <v>21</v>
      </c>
      <c r="AD12" s="15">
        <f t="shared" si="10"/>
        <v>0</v>
      </c>
      <c r="AE12" s="14">
        <v>1</v>
      </c>
      <c r="AF12" s="14" t="s">
        <v>22</v>
      </c>
      <c r="AG12" s="15">
        <f t="shared" si="11"/>
        <v>0</v>
      </c>
      <c r="AH12" s="14">
        <v>0</v>
      </c>
      <c r="AI12" s="14" t="s">
        <v>23</v>
      </c>
      <c r="AJ12" s="15">
        <f t="shared" si="12"/>
        <v>0</v>
      </c>
      <c r="AK12" s="15">
        <f t="shared" si="13"/>
        <v>2.5</v>
      </c>
      <c r="AL12" s="16" t="str">
        <f t="shared" si="14"/>
        <v>YETERLİ</v>
      </c>
      <c r="AM12" s="15">
        <f t="shared" si="15"/>
        <v>2.5</v>
      </c>
      <c r="AP12" s="17" t="s">
        <v>24</v>
      </c>
    </row>
    <row r="13" spans="1:51" ht="15.75" x14ac:dyDescent="0.25">
      <c r="A13" s="36" t="s">
        <v>39</v>
      </c>
      <c r="B13" s="39" t="s">
        <v>38</v>
      </c>
      <c r="C13" s="43">
        <v>77</v>
      </c>
      <c r="D13" s="44">
        <f t="shared" si="0"/>
        <v>92</v>
      </c>
      <c r="E13" s="45">
        <v>264.5</v>
      </c>
      <c r="F13" s="65" t="s">
        <v>33</v>
      </c>
      <c r="G13" s="65"/>
      <c r="H13" s="44">
        <v>90</v>
      </c>
      <c r="I13" s="9" t="str">
        <f t="shared" si="1"/>
        <v>YETERLİ</v>
      </c>
      <c r="J13" s="10">
        <f t="shared" si="2"/>
        <v>3.527173913043478</v>
      </c>
      <c r="K13" s="11"/>
      <c r="L13" s="11" t="s">
        <v>16</v>
      </c>
      <c r="M13" s="12">
        <f t="shared" si="3"/>
        <v>4</v>
      </c>
      <c r="N13" s="13">
        <f t="shared" si="4"/>
        <v>92</v>
      </c>
      <c r="O13" s="13">
        <f t="shared" si="5"/>
        <v>3.527173913043478</v>
      </c>
      <c r="P13" s="14">
        <v>3.5</v>
      </c>
      <c r="Q13" s="14" t="s">
        <v>17</v>
      </c>
      <c r="R13" s="15">
        <f t="shared" si="6"/>
        <v>0</v>
      </c>
      <c r="S13" s="14">
        <v>3</v>
      </c>
      <c r="T13" s="14" t="s">
        <v>18</v>
      </c>
      <c r="U13" s="15">
        <f t="shared" si="7"/>
        <v>0</v>
      </c>
      <c r="V13" s="14">
        <v>2.5</v>
      </c>
      <c r="W13" s="14" t="s">
        <v>19</v>
      </c>
      <c r="X13" s="15">
        <f t="shared" si="8"/>
        <v>0</v>
      </c>
      <c r="Y13" s="14">
        <v>2</v>
      </c>
      <c r="Z13" s="14" t="s">
        <v>20</v>
      </c>
      <c r="AA13" s="15">
        <f t="shared" si="9"/>
        <v>0</v>
      </c>
      <c r="AB13" s="14">
        <v>1.5</v>
      </c>
      <c r="AC13" s="14" t="s">
        <v>21</v>
      </c>
      <c r="AD13" s="15">
        <f t="shared" si="10"/>
        <v>0</v>
      </c>
      <c r="AE13" s="14">
        <v>1</v>
      </c>
      <c r="AF13" s="14" t="s">
        <v>22</v>
      </c>
      <c r="AG13" s="15">
        <f t="shared" si="11"/>
        <v>0</v>
      </c>
      <c r="AH13" s="14">
        <v>0</v>
      </c>
      <c r="AI13" s="14" t="s">
        <v>23</v>
      </c>
      <c r="AJ13" s="15">
        <f t="shared" si="12"/>
        <v>0</v>
      </c>
      <c r="AK13" s="15">
        <f t="shared" si="13"/>
        <v>4</v>
      </c>
      <c r="AL13" s="16" t="str">
        <f t="shared" si="14"/>
        <v>YETERLİ</v>
      </c>
      <c r="AM13" s="15">
        <f t="shared" si="15"/>
        <v>2.5</v>
      </c>
      <c r="AP13" s="17" t="s">
        <v>24</v>
      </c>
    </row>
    <row r="14" spans="1:51" ht="15.75" x14ac:dyDescent="0.25">
      <c r="A14" s="36" t="s">
        <v>43</v>
      </c>
      <c r="B14" s="37" t="s">
        <v>44</v>
      </c>
      <c r="C14" s="82">
        <v>77</v>
      </c>
      <c r="D14" s="83">
        <f t="shared" si="0"/>
        <v>92</v>
      </c>
      <c r="E14" s="84">
        <v>276</v>
      </c>
      <c r="F14" s="65" t="s">
        <v>45</v>
      </c>
      <c r="G14" s="65"/>
      <c r="H14" s="83">
        <v>100</v>
      </c>
      <c r="I14" s="9" t="str">
        <f t="shared" si="1"/>
        <v>YETERLİ</v>
      </c>
      <c r="J14" s="10">
        <f t="shared" si="2"/>
        <v>3.652173913043478</v>
      </c>
      <c r="K14" s="11"/>
      <c r="L14" s="11" t="s">
        <v>16</v>
      </c>
      <c r="M14" s="12">
        <f t="shared" si="3"/>
        <v>4</v>
      </c>
      <c r="N14" s="13">
        <f t="shared" si="4"/>
        <v>92</v>
      </c>
      <c r="O14" s="13">
        <f t="shared" si="5"/>
        <v>3.652173913043478</v>
      </c>
      <c r="P14" s="14">
        <v>3.5</v>
      </c>
      <c r="Q14" s="14" t="s">
        <v>17</v>
      </c>
      <c r="R14" s="15">
        <f t="shared" si="6"/>
        <v>0</v>
      </c>
      <c r="S14" s="14">
        <v>3</v>
      </c>
      <c r="T14" s="14" t="s">
        <v>18</v>
      </c>
      <c r="U14" s="15">
        <f t="shared" si="7"/>
        <v>0</v>
      </c>
      <c r="V14" s="14">
        <v>2.5</v>
      </c>
      <c r="W14" s="14" t="s">
        <v>19</v>
      </c>
      <c r="X14" s="15">
        <f t="shared" si="8"/>
        <v>0</v>
      </c>
      <c r="Y14" s="14">
        <v>2</v>
      </c>
      <c r="Z14" s="14" t="s">
        <v>20</v>
      </c>
      <c r="AA14" s="15">
        <f t="shared" si="9"/>
        <v>0</v>
      </c>
      <c r="AB14" s="14">
        <v>1.5</v>
      </c>
      <c r="AC14" s="14" t="s">
        <v>21</v>
      </c>
      <c r="AD14" s="15">
        <f t="shared" si="10"/>
        <v>0</v>
      </c>
      <c r="AE14" s="14">
        <v>1</v>
      </c>
      <c r="AF14" s="14" t="s">
        <v>22</v>
      </c>
      <c r="AG14" s="15">
        <f t="shared" si="11"/>
        <v>0</v>
      </c>
      <c r="AH14" s="14">
        <v>0</v>
      </c>
      <c r="AI14" s="14" t="s">
        <v>23</v>
      </c>
      <c r="AJ14" s="15">
        <f t="shared" si="12"/>
        <v>0</v>
      </c>
      <c r="AK14" s="15">
        <f t="shared" si="13"/>
        <v>4</v>
      </c>
      <c r="AL14" s="16" t="str">
        <f t="shared" si="14"/>
        <v>YETERLİ</v>
      </c>
      <c r="AM14" s="15">
        <f t="shared" si="15"/>
        <v>2.5</v>
      </c>
      <c r="AP14" s="17" t="s">
        <v>24</v>
      </c>
    </row>
    <row r="15" spans="1:51" ht="15.75" x14ac:dyDescent="0.25">
      <c r="A15" s="36" t="s">
        <v>15</v>
      </c>
      <c r="B15" s="37" t="s">
        <v>15</v>
      </c>
      <c r="C15" s="7"/>
      <c r="D15" s="8" t="str">
        <f t="shared" si="0"/>
        <v xml:space="preserve"> </v>
      </c>
      <c r="E15" s="28"/>
      <c r="F15" s="66"/>
      <c r="G15" s="66"/>
      <c r="H15" s="8" t="s">
        <v>15</v>
      </c>
      <c r="I15" s="9" t="str">
        <f t="shared" si="1"/>
        <v xml:space="preserve"> </v>
      </c>
      <c r="J15" s="10" t="str">
        <f t="shared" si="2"/>
        <v xml:space="preserve"> </v>
      </c>
      <c r="K15" s="11"/>
      <c r="L15" s="11" t="s">
        <v>16</v>
      </c>
      <c r="M15" s="12">
        <f t="shared" si="3"/>
        <v>0</v>
      </c>
      <c r="N15" s="13">
        <f t="shared" si="4"/>
        <v>0</v>
      </c>
      <c r="O15" s="13" t="e">
        <f t="shared" si="5"/>
        <v>#DIV/0!</v>
      </c>
      <c r="P15" s="14">
        <v>3.5</v>
      </c>
      <c r="Q15" s="14" t="s">
        <v>17</v>
      </c>
      <c r="R15" s="15">
        <f t="shared" si="6"/>
        <v>0</v>
      </c>
      <c r="S15" s="14">
        <v>3</v>
      </c>
      <c r="T15" s="14" t="s">
        <v>18</v>
      </c>
      <c r="U15" s="15">
        <f t="shared" si="7"/>
        <v>0</v>
      </c>
      <c r="V15" s="14">
        <v>2.5</v>
      </c>
      <c r="W15" s="14" t="s">
        <v>19</v>
      </c>
      <c r="X15" s="15">
        <f t="shared" si="8"/>
        <v>0</v>
      </c>
      <c r="Y15" s="14">
        <v>2</v>
      </c>
      <c r="Z15" s="14" t="s">
        <v>20</v>
      </c>
      <c r="AA15" s="15">
        <f t="shared" si="9"/>
        <v>0</v>
      </c>
      <c r="AB15" s="14">
        <v>1.5</v>
      </c>
      <c r="AC15" s="14" t="s">
        <v>21</v>
      </c>
      <c r="AD15" s="15">
        <f t="shared" si="10"/>
        <v>0</v>
      </c>
      <c r="AE15" s="14">
        <v>1</v>
      </c>
      <c r="AF15" s="14" t="s">
        <v>22</v>
      </c>
      <c r="AG15" s="15">
        <f t="shared" si="11"/>
        <v>0</v>
      </c>
      <c r="AH15" s="14">
        <v>0</v>
      </c>
      <c r="AI15" s="14" t="s">
        <v>23</v>
      </c>
      <c r="AJ15" s="15">
        <f t="shared" si="12"/>
        <v>0</v>
      </c>
      <c r="AK15" s="15">
        <f t="shared" si="13"/>
        <v>0</v>
      </c>
      <c r="AL15" s="16" t="str">
        <f t="shared" si="14"/>
        <v xml:space="preserve"> </v>
      </c>
      <c r="AM15" s="15">
        <f t="shared" si="15"/>
        <v>2.5</v>
      </c>
      <c r="AP15" s="17" t="s">
        <v>24</v>
      </c>
    </row>
    <row r="16" spans="1:51" ht="15.75" x14ac:dyDescent="0.25">
      <c r="A16" s="36" t="s">
        <v>15</v>
      </c>
      <c r="B16" s="37" t="s">
        <v>15</v>
      </c>
      <c r="C16" s="7"/>
      <c r="D16" s="8" t="str">
        <f t="shared" si="0"/>
        <v xml:space="preserve"> </v>
      </c>
      <c r="E16" s="28"/>
      <c r="F16" s="61"/>
      <c r="G16" s="61"/>
      <c r="H16" s="8" t="s">
        <v>15</v>
      </c>
      <c r="I16" s="9" t="str">
        <f t="shared" si="1"/>
        <v xml:space="preserve"> </v>
      </c>
      <c r="J16" s="10" t="str">
        <f t="shared" si="2"/>
        <v xml:space="preserve"> </v>
      </c>
      <c r="K16" s="11"/>
      <c r="L16" s="11" t="s">
        <v>16</v>
      </c>
      <c r="M16" s="12">
        <f t="shared" si="3"/>
        <v>0</v>
      </c>
      <c r="N16" s="13">
        <f t="shared" si="4"/>
        <v>0</v>
      </c>
      <c r="O16" s="13" t="e">
        <f t="shared" si="5"/>
        <v>#DIV/0!</v>
      </c>
      <c r="P16" s="14">
        <v>3.5</v>
      </c>
      <c r="Q16" s="14" t="s">
        <v>17</v>
      </c>
      <c r="R16" s="15">
        <f t="shared" si="6"/>
        <v>0</v>
      </c>
      <c r="S16" s="14">
        <v>3</v>
      </c>
      <c r="T16" s="14" t="s">
        <v>18</v>
      </c>
      <c r="U16" s="15">
        <f t="shared" si="7"/>
        <v>0</v>
      </c>
      <c r="V16" s="14">
        <v>2.5</v>
      </c>
      <c r="W16" s="14" t="s">
        <v>19</v>
      </c>
      <c r="X16" s="15">
        <f t="shared" si="8"/>
        <v>0</v>
      </c>
      <c r="Y16" s="14">
        <v>2</v>
      </c>
      <c r="Z16" s="14" t="s">
        <v>20</v>
      </c>
      <c r="AA16" s="15">
        <f t="shared" si="9"/>
        <v>0</v>
      </c>
      <c r="AB16" s="14">
        <v>1.5</v>
      </c>
      <c r="AC16" s="14" t="s">
        <v>21</v>
      </c>
      <c r="AD16" s="15">
        <f t="shared" si="10"/>
        <v>0</v>
      </c>
      <c r="AE16" s="14">
        <v>1</v>
      </c>
      <c r="AF16" s="14" t="s">
        <v>22</v>
      </c>
      <c r="AG16" s="15">
        <f t="shared" si="11"/>
        <v>0</v>
      </c>
      <c r="AH16" s="14">
        <v>0</v>
      </c>
      <c r="AI16" s="14" t="s">
        <v>23</v>
      </c>
      <c r="AJ16" s="15">
        <f t="shared" si="12"/>
        <v>0</v>
      </c>
      <c r="AK16" s="15">
        <f t="shared" si="13"/>
        <v>0</v>
      </c>
      <c r="AL16" s="16" t="str">
        <f t="shared" si="14"/>
        <v xml:space="preserve"> </v>
      </c>
      <c r="AM16" s="15">
        <f t="shared" si="15"/>
        <v>2.5</v>
      </c>
      <c r="AP16" s="17" t="s">
        <v>24</v>
      </c>
    </row>
    <row r="17" spans="1:42" ht="15.75" x14ac:dyDescent="0.25">
      <c r="A17" s="5" t="s">
        <v>15</v>
      </c>
      <c r="B17" s="6" t="s">
        <v>15</v>
      </c>
      <c r="C17" s="7"/>
      <c r="D17" s="8" t="str">
        <f t="shared" si="0"/>
        <v xml:space="preserve"> </v>
      </c>
      <c r="E17" s="28"/>
      <c r="F17" s="61"/>
      <c r="G17" s="61"/>
      <c r="H17" s="8" t="s">
        <v>15</v>
      </c>
      <c r="I17" s="9" t="str">
        <f t="shared" si="1"/>
        <v xml:space="preserve"> </v>
      </c>
      <c r="J17" s="10" t="str">
        <f t="shared" si="2"/>
        <v xml:space="preserve"> </v>
      </c>
      <c r="K17" s="11"/>
      <c r="L17" s="11" t="s">
        <v>16</v>
      </c>
      <c r="M17" s="12">
        <f t="shared" si="3"/>
        <v>0</v>
      </c>
      <c r="N17" s="13">
        <f t="shared" si="4"/>
        <v>0</v>
      </c>
      <c r="O17" s="13" t="e">
        <f t="shared" si="5"/>
        <v>#DIV/0!</v>
      </c>
      <c r="P17" s="14">
        <v>3.5</v>
      </c>
      <c r="Q17" s="14" t="s">
        <v>17</v>
      </c>
      <c r="R17" s="15">
        <f t="shared" si="6"/>
        <v>0</v>
      </c>
      <c r="S17" s="14">
        <v>3</v>
      </c>
      <c r="T17" s="14" t="s">
        <v>18</v>
      </c>
      <c r="U17" s="15">
        <f t="shared" si="7"/>
        <v>0</v>
      </c>
      <c r="V17" s="14">
        <v>2.5</v>
      </c>
      <c r="W17" s="14" t="s">
        <v>19</v>
      </c>
      <c r="X17" s="15">
        <f t="shared" si="8"/>
        <v>0</v>
      </c>
      <c r="Y17" s="14">
        <v>2</v>
      </c>
      <c r="Z17" s="14" t="s">
        <v>20</v>
      </c>
      <c r="AA17" s="15">
        <f t="shared" si="9"/>
        <v>0</v>
      </c>
      <c r="AB17" s="14">
        <v>1.5</v>
      </c>
      <c r="AC17" s="14" t="s">
        <v>21</v>
      </c>
      <c r="AD17" s="15">
        <f t="shared" si="10"/>
        <v>0</v>
      </c>
      <c r="AE17" s="14">
        <v>1</v>
      </c>
      <c r="AF17" s="14" t="s">
        <v>22</v>
      </c>
      <c r="AG17" s="15">
        <f t="shared" si="11"/>
        <v>0</v>
      </c>
      <c r="AH17" s="14">
        <v>0</v>
      </c>
      <c r="AI17" s="14" t="s">
        <v>23</v>
      </c>
      <c r="AJ17" s="15">
        <f t="shared" si="12"/>
        <v>0</v>
      </c>
      <c r="AK17" s="15">
        <f t="shared" si="13"/>
        <v>0</v>
      </c>
      <c r="AL17" s="16" t="str">
        <f t="shared" si="14"/>
        <v xml:space="preserve"> </v>
      </c>
      <c r="AM17" s="15">
        <f t="shared" si="15"/>
        <v>2.5</v>
      </c>
      <c r="AP17" s="17" t="s">
        <v>24</v>
      </c>
    </row>
    <row r="18" spans="1:42" ht="15.75" x14ac:dyDescent="0.25">
      <c r="A18" s="5" t="s">
        <v>15</v>
      </c>
      <c r="B18" s="6" t="s">
        <v>15</v>
      </c>
      <c r="C18" s="7"/>
      <c r="D18" s="8" t="str">
        <f t="shared" si="0"/>
        <v xml:space="preserve"> </v>
      </c>
      <c r="E18" s="28"/>
      <c r="F18" s="61"/>
      <c r="G18" s="61"/>
      <c r="H18" s="8" t="s">
        <v>15</v>
      </c>
      <c r="I18" s="9" t="str">
        <f t="shared" si="1"/>
        <v xml:space="preserve"> </v>
      </c>
      <c r="J18" s="10" t="str">
        <f t="shared" si="2"/>
        <v xml:space="preserve"> </v>
      </c>
      <c r="K18" s="11"/>
      <c r="L18" s="11" t="s">
        <v>16</v>
      </c>
      <c r="M18" s="12">
        <f t="shared" si="3"/>
        <v>0</v>
      </c>
      <c r="N18" s="13">
        <f t="shared" si="4"/>
        <v>0</v>
      </c>
      <c r="O18" s="13" t="e">
        <f t="shared" si="5"/>
        <v>#DIV/0!</v>
      </c>
      <c r="P18" s="14">
        <v>3.5</v>
      </c>
      <c r="Q18" s="14" t="s">
        <v>17</v>
      </c>
      <c r="R18" s="15">
        <f t="shared" si="6"/>
        <v>0</v>
      </c>
      <c r="S18" s="14">
        <v>3</v>
      </c>
      <c r="T18" s="14" t="s">
        <v>18</v>
      </c>
      <c r="U18" s="15">
        <f t="shared" si="7"/>
        <v>0</v>
      </c>
      <c r="V18" s="14">
        <v>2.5</v>
      </c>
      <c r="W18" s="14" t="s">
        <v>19</v>
      </c>
      <c r="X18" s="15">
        <f t="shared" si="8"/>
        <v>0</v>
      </c>
      <c r="Y18" s="14">
        <v>2</v>
      </c>
      <c r="Z18" s="14" t="s">
        <v>20</v>
      </c>
      <c r="AA18" s="15">
        <f t="shared" si="9"/>
        <v>0</v>
      </c>
      <c r="AB18" s="14">
        <v>1.5</v>
      </c>
      <c r="AC18" s="14" t="s">
        <v>21</v>
      </c>
      <c r="AD18" s="15">
        <f t="shared" si="10"/>
        <v>0</v>
      </c>
      <c r="AE18" s="14">
        <v>1</v>
      </c>
      <c r="AF18" s="14" t="s">
        <v>22</v>
      </c>
      <c r="AG18" s="15">
        <f t="shared" si="11"/>
        <v>0</v>
      </c>
      <c r="AH18" s="14">
        <v>0</v>
      </c>
      <c r="AI18" s="14" t="s">
        <v>23</v>
      </c>
      <c r="AJ18" s="15">
        <f t="shared" si="12"/>
        <v>0</v>
      </c>
      <c r="AK18" s="15">
        <f t="shared" si="13"/>
        <v>0</v>
      </c>
      <c r="AL18" s="16" t="str">
        <f t="shared" si="14"/>
        <v xml:space="preserve"> </v>
      </c>
      <c r="AM18" s="15">
        <f t="shared" si="15"/>
        <v>2.5</v>
      </c>
      <c r="AP18" s="17" t="s">
        <v>24</v>
      </c>
    </row>
    <row r="19" spans="1:42" ht="15.75" x14ac:dyDescent="0.25">
      <c r="A19" s="5" t="s">
        <v>15</v>
      </c>
      <c r="B19" s="6" t="s">
        <v>15</v>
      </c>
      <c r="C19" s="7"/>
      <c r="D19" s="8" t="str">
        <f t="shared" si="0"/>
        <v xml:space="preserve"> </v>
      </c>
      <c r="E19" s="28"/>
      <c r="F19" s="61"/>
      <c r="G19" s="61"/>
      <c r="H19" s="8" t="s">
        <v>15</v>
      </c>
      <c r="I19" s="9" t="str">
        <f t="shared" si="1"/>
        <v xml:space="preserve"> </v>
      </c>
      <c r="J19" s="10" t="str">
        <f t="shared" si="2"/>
        <v xml:space="preserve"> </v>
      </c>
      <c r="K19" s="11"/>
      <c r="L19" s="11" t="s">
        <v>16</v>
      </c>
      <c r="M19" s="12">
        <f t="shared" si="3"/>
        <v>0</v>
      </c>
      <c r="N19" s="13">
        <f t="shared" si="4"/>
        <v>0</v>
      </c>
      <c r="O19" s="13" t="e">
        <f t="shared" si="5"/>
        <v>#DIV/0!</v>
      </c>
      <c r="P19" s="14">
        <v>3.5</v>
      </c>
      <c r="Q19" s="14" t="s">
        <v>17</v>
      </c>
      <c r="R19" s="15">
        <f t="shared" si="6"/>
        <v>0</v>
      </c>
      <c r="S19" s="14">
        <v>3</v>
      </c>
      <c r="T19" s="14" t="s">
        <v>18</v>
      </c>
      <c r="U19" s="15">
        <f t="shared" si="7"/>
        <v>0</v>
      </c>
      <c r="V19" s="14">
        <v>2.5</v>
      </c>
      <c r="W19" s="14" t="s">
        <v>19</v>
      </c>
      <c r="X19" s="15">
        <f t="shared" si="8"/>
        <v>0</v>
      </c>
      <c r="Y19" s="14">
        <v>2</v>
      </c>
      <c r="Z19" s="14" t="s">
        <v>20</v>
      </c>
      <c r="AA19" s="15">
        <f t="shared" si="9"/>
        <v>0</v>
      </c>
      <c r="AB19" s="14">
        <v>1.5</v>
      </c>
      <c r="AC19" s="14" t="s">
        <v>21</v>
      </c>
      <c r="AD19" s="15">
        <f t="shared" si="10"/>
        <v>0</v>
      </c>
      <c r="AE19" s="14">
        <v>1</v>
      </c>
      <c r="AF19" s="14" t="s">
        <v>22</v>
      </c>
      <c r="AG19" s="15">
        <f t="shared" si="11"/>
        <v>0</v>
      </c>
      <c r="AH19" s="14">
        <v>0</v>
      </c>
      <c r="AI19" s="14" t="s">
        <v>23</v>
      </c>
      <c r="AJ19" s="15">
        <f t="shared" si="12"/>
        <v>0</v>
      </c>
      <c r="AK19" s="15">
        <f t="shared" si="13"/>
        <v>0</v>
      </c>
      <c r="AL19" s="16" t="str">
        <f t="shared" si="14"/>
        <v xml:space="preserve"> </v>
      </c>
      <c r="AM19" s="15">
        <f t="shared" si="15"/>
        <v>2.5</v>
      </c>
      <c r="AP19" s="17" t="s">
        <v>24</v>
      </c>
    </row>
    <row r="20" spans="1:42" ht="15.75" x14ac:dyDescent="0.25">
      <c r="A20" s="5" t="s">
        <v>15</v>
      </c>
      <c r="B20" s="6" t="s">
        <v>15</v>
      </c>
      <c r="C20" s="7"/>
      <c r="D20" s="8" t="str">
        <f t="shared" si="0"/>
        <v xml:space="preserve"> </v>
      </c>
      <c r="E20" s="28"/>
      <c r="F20" s="61"/>
      <c r="G20" s="61"/>
      <c r="H20" s="8" t="s">
        <v>15</v>
      </c>
      <c r="I20" s="9" t="str">
        <f t="shared" si="1"/>
        <v xml:space="preserve"> </v>
      </c>
      <c r="J20" s="10" t="str">
        <f t="shared" si="2"/>
        <v xml:space="preserve"> </v>
      </c>
      <c r="K20" s="11"/>
      <c r="L20" s="11" t="s">
        <v>16</v>
      </c>
      <c r="M20" s="12">
        <f t="shared" si="3"/>
        <v>0</v>
      </c>
      <c r="N20" s="13">
        <f t="shared" si="4"/>
        <v>0</v>
      </c>
      <c r="O20" s="13" t="e">
        <f t="shared" si="5"/>
        <v>#DIV/0!</v>
      </c>
      <c r="P20" s="14">
        <v>3.5</v>
      </c>
      <c r="Q20" s="14" t="s">
        <v>17</v>
      </c>
      <c r="R20" s="15">
        <f t="shared" si="6"/>
        <v>0</v>
      </c>
      <c r="S20" s="14">
        <v>3</v>
      </c>
      <c r="T20" s="14" t="s">
        <v>18</v>
      </c>
      <c r="U20" s="15">
        <f t="shared" si="7"/>
        <v>0</v>
      </c>
      <c r="V20" s="14">
        <v>2.5</v>
      </c>
      <c r="W20" s="14" t="s">
        <v>19</v>
      </c>
      <c r="X20" s="15">
        <f t="shared" si="8"/>
        <v>0</v>
      </c>
      <c r="Y20" s="14">
        <v>2</v>
      </c>
      <c r="Z20" s="14" t="s">
        <v>20</v>
      </c>
      <c r="AA20" s="15">
        <f t="shared" si="9"/>
        <v>0</v>
      </c>
      <c r="AB20" s="14">
        <v>1.5</v>
      </c>
      <c r="AC20" s="14" t="s">
        <v>21</v>
      </c>
      <c r="AD20" s="15">
        <f t="shared" si="10"/>
        <v>0</v>
      </c>
      <c r="AE20" s="14">
        <v>1</v>
      </c>
      <c r="AF20" s="14" t="s">
        <v>22</v>
      </c>
      <c r="AG20" s="15">
        <f t="shared" si="11"/>
        <v>0</v>
      </c>
      <c r="AH20" s="14">
        <v>0</v>
      </c>
      <c r="AI20" s="14" t="s">
        <v>23</v>
      </c>
      <c r="AJ20" s="15">
        <f t="shared" si="12"/>
        <v>0</v>
      </c>
      <c r="AK20" s="15">
        <f t="shared" si="13"/>
        <v>0</v>
      </c>
      <c r="AL20" s="16" t="str">
        <f t="shared" si="14"/>
        <v xml:space="preserve"> </v>
      </c>
      <c r="AM20" s="15">
        <f t="shared" si="15"/>
        <v>2.5</v>
      </c>
      <c r="AP20" s="17" t="s">
        <v>24</v>
      </c>
    </row>
    <row r="21" spans="1:42" ht="15.75" x14ac:dyDescent="0.25">
      <c r="A21" s="5" t="s">
        <v>15</v>
      </c>
      <c r="B21" s="6" t="s">
        <v>15</v>
      </c>
      <c r="C21" s="7"/>
      <c r="D21" s="8" t="str">
        <f t="shared" si="0"/>
        <v xml:space="preserve"> </v>
      </c>
      <c r="E21" s="28"/>
      <c r="F21" s="61"/>
      <c r="G21" s="61"/>
      <c r="H21" s="8" t="s">
        <v>15</v>
      </c>
      <c r="I21" s="9" t="str">
        <f t="shared" si="1"/>
        <v xml:space="preserve"> </v>
      </c>
      <c r="J21" s="10" t="str">
        <f t="shared" si="2"/>
        <v xml:space="preserve"> </v>
      </c>
      <c r="K21" s="11"/>
      <c r="L21" s="11" t="s">
        <v>16</v>
      </c>
      <c r="M21" s="12">
        <f t="shared" si="3"/>
        <v>0</v>
      </c>
      <c r="N21" s="13">
        <f t="shared" si="4"/>
        <v>0</v>
      </c>
      <c r="O21" s="13" t="e">
        <f t="shared" si="5"/>
        <v>#DIV/0!</v>
      </c>
      <c r="P21" s="14">
        <v>3.5</v>
      </c>
      <c r="Q21" s="14" t="s">
        <v>17</v>
      </c>
      <c r="R21" s="15">
        <f t="shared" si="6"/>
        <v>0</v>
      </c>
      <c r="S21" s="14">
        <v>3</v>
      </c>
      <c r="T21" s="14" t="s">
        <v>18</v>
      </c>
      <c r="U21" s="15">
        <f t="shared" si="7"/>
        <v>0</v>
      </c>
      <c r="V21" s="14">
        <v>2.5</v>
      </c>
      <c r="W21" s="14" t="s">
        <v>19</v>
      </c>
      <c r="X21" s="15">
        <f t="shared" si="8"/>
        <v>0</v>
      </c>
      <c r="Y21" s="14">
        <v>2</v>
      </c>
      <c r="Z21" s="14" t="s">
        <v>20</v>
      </c>
      <c r="AA21" s="15">
        <f t="shared" si="9"/>
        <v>0</v>
      </c>
      <c r="AB21" s="14">
        <v>1.5</v>
      </c>
      <c r="AC21" s="14" t="s">
        <v>21</v>
      </c>
      <c r="AD21" s="15">
        <f t="shared" si="10"/>
        <v>0</v>
      </c>
      <c r="AE21" s="14">
        <v>1</v>
      </c>
      <c r="AF21" s="14" t="s">
        <v>22</v>
      </c>
      <c r="AG21" s="15">
        <f t="shared" si="11"/>
        <v>0</v>
      </c>
      <c r="AH21" s="14">
        <v>0</v>
      </c>
      <c r="AI21" s="14" t="s">
        <v>23</v>
      </c>
      <c r="AJ21" s="15">
        <f t="shared" si="12"/>
        <v>0</v>
      </c>
      <c r="AK21" s="15">
        <f t="shared" si="13"/>
        <v>0</v>
      </c>
      <c r="AL21" s="16" t="str">
        <f t="shared" si="14"/>
        <v xml:space="preserve"> </v>
      </c>
      <c r="AM21" s="15">
        <f t="shared" si="15"/>
        <v>2.5</v>
      </c>
      <c r="AP21" s="17" t="s">
        <v>24</v>
      </c>
    </row>
    <row r="22" spans="1:42" ht="15.75" x14ac:dyDescent="0.25">
      <c r="A22" s="5" t="s">
        <v>15</v>
      </c>
      <c r="B22" s="6" t="s">
        <v>15</v>
      </c>
      <c r="C22" s="7"/>
      <c r="D22" s="8" t="str">
        <f t="shared" si="0"/>
        <v xml:space="preserve"> </v>
      </c>
      <c r="E22" s="28"/>
      <c r="F22" s="61"/>
      <c r="G22" s="61"/>
      <c r="H22" s="8" t="s">
        <v>15</v>
      </c>
      <c r="I22" s="9" t="str">
        <f t="shared" si="1"/>
        <v xml:space="preserve"> </v>
      </c>
      <c r="J22" s="10" t="str">
        <f t="shared" si="2"/>
        <v xml:space="preserve"> </v>
      </c>
      <c r="K22" s="11"/>
      <c r="L22" s="11" t="s">
        <v>16</v>
      </c>
      <c r="M22" s="12">
        <f t="shared" si="3"/>
        <v>0</v>
      </c>
      <c r="N22" s="13">
        <f t="shared" si="4"/>
        <v>0</v>
      </c>
      <c r="O22" s="13" t="e">
        <f t="shared" si="5"/>
        <v>#DIV/0!</v>
      </c>
      <c r="P22" s="14">
        <v>3.5</v>
      </c>
      <c r="Q22" s="14" t="s">
        <v>17</v>
      </c>
      <c r="R22" s="15">
        <f t="shared" si="6"/>
        <v>0</v>
      </c>
      <c r="S22" s="14">
        <v>3</v>
      </c>
      <c r="T22" s="14" t="s">
        <v>18</v>
      </c>
      <c r="U22" s="15">
        <f t="shared" si="7"/>
        <v>0</v>
      </c>
      <c r="V22" s="14">
        <v>2.5</v>
      </c>
      <c r="W22" s="14" t="s">
        <v>19</v>
      </c>
      <c r="X22" s="15">
        <f t="shared" si="8"/>
        <v>0</v>
      </c>
      <c r="Y22" s="14">
        <v>2</v>
      </c>
      <c r="Z22" s="14" t="s">
        <v>20</v>
      </c>
      <c r="AA22" s="15">
        <f t="shared" si="9"/>
        <v>0</v>
      </c>
      <c r="AB22" s="14">
        <v>1.5</v>
      </c>
      <c r="AC22" s="14" t="s">
        <v>21</v>
      </c>
      <c r="AD22" s="15">
        <f t="shared" si="10"/>
        <v>0</v>
      </c>
      <c r="AE22" s="14">
        <v>1</v>
      </c>
      <c r="AF22" s="14" t="s">
        <v>22</v>
      </c>
      <c r="AG22" s="15">
        <f t="shared" si="11"/>
        <v>0</v>
      </c>
      <c r="AH22" s="14">
        <v>0</v>
      </c>
      <c r="AI22" s="14" t="s">
        <v>23</v>
      </c>
      <c r="AJ22" s="15">
        <f t="shared" si="12"/>
        <v>0</v>
      </c>
      <c r="AK22" s="15">
        <f t="shared" si="13"/>
        <v>0</v>
      </c>
      <c r="AL22" s="16" t="str">
        <f t="shared" si="14"/>
        <v xml:space="preserve"> </v>
      </c>
      <c r="AM22" s="15">
        <f t="shared" si="15"/>
        <v>2.5</v>
      </c>
      <c r="AP22" s="17" t="s">
        <v>24</v>
      </c>
    </row>
    <row r="23" spans="1:42" ht="15.75" x14ac:dyDescent="0.25">
      <c r="A23" s="5" t="s">
        <v>15</v>
      </c>
      <c r="B23" s="6" t="s">
        <v>15</v>
      </c>
      <c r="C23" s="7"/>
      <c r="D23" s="8" t="str">
        <f t="shared" si="0"/>
        <v xml:space="preserve"> </v>
      </c>
      <c r="E23" s="28"/>
      <c r="F23" s="61"/>
      <c r="G23" s="61"/>
      <c r="H23" s="8" t="s">
        <v>15</v>
      </c>
      <c r="I23" s="9" t="str">
        <f t="shared" si="1"/>
        <v xml:space="preserve"> </v>
      </c>
      <c r="J23" s="10" t="str">
        <f t="shared" si="2"/>
        <v xml:space="preserve"> </v>
      </c>
      <c r="K23" s="11"/>
      <c r="L23" s="11" t="s">
        <v>16</v>
      </c>
      <c r="M23" s="12">
        <f t="shared" si="3"/>
        <v>0</v>
      </c>
      <c r="N23" s="13">
        <f t="shared" si="4"/>
        <v>0</v>
      </c>
      <c r="O23" s="13" t="e">
        <f t="shared" si="5"/>
        <v>#DIV/0!</v>
      </c>
      <c r="P23" s="14">
        <v>3.5</v>
      </c>
      <c r="Q23" s="14" t="s">
        <v>17</v>
      </c>
      <c r="R23" s="15">
        <f t="shared" si="6"/>
        <v>0</v>
      </c>
      <c r="S23" s="14">
        <v>3</v>
      </c>
      <c r="T23" s="14" t="s">
        <v>18</v>
      </c>
      <c r="U23" s="15">
        <f t="shared" si="7"/>
        <v>0</v>
      </c>
      <c r="V23" s="14">
        <v>2.5</v>
      </c>
      <c r="W23" s="14" t="s">
        <v>19</v>
      </c>
      <c r="X23" s="15">
        <f t="shared" si="8"/>
        <v>0</v>
      </c>
      <c r="Y23" s="14">
        <v>2</v>
      </c>
      <c r="Z23" s="14" t="s">
        <v>20</v>
      </c>
      <c r="AA23" s="15">
        <f t="shared" si="9"/>
        <v>0</v>
      </c>
      <c r="AB23" s="14">
        <v>1.5</v>
      </c>
      <c r="AC23" s="14" t="s">
        <v>21</v>
      </c>
      <c r="AD23" s="15">
        <f t="shared" si="10"/>
        <v>0</v>
      </c>
      <c r="AE23" s="14">
        <v>1</v>
      </c>
      <c r="AF23" s="14" t="s">
        <v>22</v>
      </c>
      <c r="AG23" s="15">
        <f t="shared" si="11"/>
        <v>0</v>
      </c>
      <c r="AH23" s="14">
        <v>0</v>
      </c>
      <c r="AI23" s="14" t="s">
        <v>23</v>
      </c>
      <c r="AJ23" s="15">
        <f t="shared" si="12"/>
        <v>0</v>
      </c>
      <c r="AK23" s="15">
        <f t="shared" si="13"/>
        <v>0</v>
      </c>
      <c r="AL23" s="16" t="str">
        <f t="shared" si="14"/>
        <v xml:space="preserve"> </v>
      </c>
      <c r="AM23" s="15">
        <f t="shared" si="15"/>
        <v>2.5</v>
      </c>
      <c r="AP23" s="17" t="s">
        <v>24</v>
      </c>
    </row>
    <row r="24" spans="1:42" ht="15.75" x14ac:dyDescent="0.25">
      <c r="A24" s="5" t="s">
        <v>15</v>
      </c>
      <c r="B24" s="6" t="s">
        <v>15</v>
      </c>
      <c r="C24" s="7"/>
      <c r="D24" s="8" t="str">
        <f t="shared" si="0"/>
        <v xml:space="preserve"> </v>
      </c>
      <c r="E24" s="28"/>
      <c r="F24" s="61"/>
      <c r="G24" s="61"/>
      <c r="H24" s="8" t="s">
        <v>15</v>
      </c>
      <c r="I24" s="9" t="str">
        <f t="shared" si="1"/>
        <v xml:space="preserve"> </v>
      </c>
      <c r="J24" s="10" t="str">
        <f t="shared" si="2"/>
        <v xml:space="preserve"> </v>
      </c>
      <c r="K24" s="11"/>
      <c r="L24" s="11" t="s">
        <v>16</v>
      </c>
      <c r="M24" s="12">
        <f t="shared" si="3"/>
        <v>0</v>
      </c>
      <c r="N24" s="13">
        <f t="shared" si="4"/>
        <v>0</v>
      </c>
      <c r="O24" s="13" t="e">
        <f t="shared" si="5"/>
        <v>#DIV/0!</v>
      </c>
      <c r="P24" s="14">
        <v>3.5</v>
      </c>
      <c r="Q24" s="14" t="s">
        <v>17</v>
      </c>
      <c r="R24" s="15">
        <f t="shared" si="6"/>
        <v>0</v>
      </c>
      <c r="S24" s="14">
        <v>3</v>
      </c>
      <c r="T24" s="14" t="s">
        <v>18</v>
      </c>
      <c r="U24" s="15">
        <f t="shared" si="7"/>
        <v>0</v>
      </c>
      <c r="V24" s="14">
        <v>2.5</v>
      </c>
      <c r="W24" s="14" t="s">
        <v>19</v>
      </c>
      <c r="X24" s="15">
        <f t="shared" si="8"/>
        <v>0</v>
      </c>
      <c r="Y24" s="14">
        <v>2</v>
      </c>
      <c r="Z24" s="14" t="s">
        <v>20</v>
      </c>
      <c r="AA24" s="15">
        <f t="shared" si="9"/>
        <v>0</v>
      </c>
      <c r="AB24" s="14">
        <v>1.5</v>
      </c>
      <c r="AC24" s="14" t="s">
        <v>21</v>
      </c>
      <c r="AD24" s="15">
        <f t="shared" si="10"/>
        <v>0</v>
      </c>
      <c r="AE24" s="14">
        <v>1</v>
      </c>
      <c r="AF24" s="14" t="s">
        <v>22</v>
      </c>
      <c r="AG24" s="15">
        <f t="shared" si="11"/>
        <v>0</v>
      </c>
      <c r="AH24" s="14">
        <v>0</v>
      </c>
      <c r="AI24" s="14" t="s">
        <v>23</v>
      </c>
      <c r="AJ24" s="15">
        <f t="shared" si="12"/>
        <v>0</v>
      </c>
      <c r="AK24" s="15">
        <f t="shared" si="13"/>
        <v>0</v>
      </c>
      <c r="AL24" s="16" t="str">
        <f t="shared" si="14"/>
        <v xml:space="preserve"> </v>
      </c>
      <c r="AM24" s="15">
        <f t="shared" si="15"/>
        <v>2.5</v>
      </c>
      <c r="AP24" s="17" t="s">
        <v>24</v>
      </c>
    </row>
    <row r="25" spans="1:42" ht="15.75" x14ac:dyDescent="0.25">
      <c r="A25" s="5" t="s">
        <v>15</v>
      </c>
      <c r="B25" s="6" t="s">
        <v>15</v>
      </c>
      <c r="C25" s="7"/>
      <c r="D25" s="8" t="str">
        <f t="shared" si="0"/>
        <v xml:space="preserve"> </v>
      </c>
      <c r="E25" s="28"/>
      <c r="F25" s="61"/>
      <c r="G25" s="61"/>
      <c r="H25" s="8" t="s">
        <v>15</v>
      </c>
      <c r="I25" s="9" t="str">
        <f t="shared" si="1"/>
        <v xml:space="preserve"> </v>
      </c>
      <c r="J25" s="10" t="str">
        <f t="shared" si="2"/>
        <v xml:space="preserve"> </v>
      </c>
      <c r="K25" s="11"/>
      <c r="L25" s="11" t="s">
        <v>16</v>
      </c>
      <c r="M25" s="12">
        <f t="shared" si="3"/>
        <v>0</v>
      </c>
      <c r="N25" s="13">
        <v>15</v>
      </c>
      <c r="O25" s="13">
        <f t="shared" si="5"/>
        <v>0</v>
      </c>
      <c r="P25" s="14">
        <v>3.5</v>
      </c>
      <c r="Q25" s="14" t="s">
        <v>17</v>
      </c>
      <c r="R25" s="15">
        <f t="shared" si="6"/>
        <v>0</v>
      </c>
      <c r="S25" s="14">
        <v>3</v>
      </c>
      <c r="T25" s="14" t="s">
        <v>18</v>
      </c>
      <c r="U25" s="15">
        <f t="shared" si="7"/>
        <v>0</v>
      </c>
      <c r="V25" s="14">
        <v>2.5</v>
      </c>
      <c r="W25" s="14" t="s">
        <v>19</v>
      </c>
      <c r="X25" s="15">
        <f t="shared" si="8"/>
        <v>0</v>
      </c>
      <c r="Y25" s="14">
        <v>2</v>
      </c>
      <c r="Z25" s="14" t="s">
        <v>20</v>
      </c>
      <c r="AA25" s="15">
        <f t="shared" si="9"/>
        <v>0</v>
      </c>
      <c r="AB25" s="14">
        <v>1.5</v>
      </c>
      <c r="AC25" s="14" t="s">
        <v>21</v>
      </c>
      <c r="AD25" s="15">
        <f t="shared" si="10"/>
        <v>0</v>
      </c>
      <c r="AE25" s="14">
        <v>1</v>
      </c>
      <c r="AF25" s="14" t="s">
        <v>22</v>
      </c>
      <c r="AG25" s="15">
        <f t="shared" si="11"/>
        <v>0</v>
      </c>
      <c r="AH25" s="14">
        <v>0</v>
      </c>
      <c r="AI25" s="14" t="s">
        <v>23</v>
      </c>
      <c r="AJ25" s="15">
        <f t="shared" si="12"/>
        <v>0</v>
      </c>
      <c r="AK25" s="15">
        <f t="shared" si="13"/>
        <v>0</v>
      </c>
      <c r="AL25" s="16" t="str">
        <f t="shared" si="14"/>
        <v xml:space="preserve"> </v>
      </c>
      <c r="AM25" s="15">
        <f t="shared" si="15"/>
        <v>2.5</v>
      </c>
      <c r="AP25" s="17" t="s">
        <v>24</v>
      </c>
    </row>
    <row r="26" spans="1:42" ht="15.75" x14ac:dyDescent="0.25">
      <c r="A26" s="5" t="s">
        <v>15</v>
      </c>
      <c r="B26" s="6" t="s">
        <v>15</v>
      </c>
      <c r="C26" s="7"/>
      <c r="D26" s="8" t="str">
        <f t="shared" si="0"/>
        <v xml:space="preserve"> </v>
      </c>
      <c r="E26" s="28"/>
      <c r="F26" s="61"/>
      <c r="G26" s="61"/>
      <c r="H26" s="8" t="s">
        <v>15</v>
      </c>
      <c r="I26" s="9" t="str">
        <f t="shared" si="1"/>
        <v xml:space="preserve"> </v>
      </c>
      <c r="J26" s="10" t="str">
        <f t="shared" si="2"/>
        <v xml:space="preserve"> </v>
      </c>
      <c r="K26" s="11"/>
      <c r="L26" s="11" t="s">
        <v>16</v>
      </c>
      <c r="M26" s="12">
        <f t="shared" si="3"/>
        <v>0</v>
      </c>
      <c r="N26" s="13">
        <f t="shared" si="4"/>
        <v>0</v>
      </c>
      <c r="O26" s="13" t="e">
        <f t="shared" si="5"/>
        <v>#DIV/0!</v>
      </c>
      <c r="P26" s="14">
        <v>3.5</v>
      </c>
      <c r="Q26" s="14" t="s">
        <v>17</v>
      </c>
      <c r="R26" s="15">
        <f t="shared" si="6"/>
        <v>0</v>
      </c>
      <c r="S26" s="14">
        <v>3</v>
      </c>
      <c r="T26" s="14" t="s">
        <v>18</v>
      </c>
      <c r="U26" s="15">
        <f t="shared" si="7"/>
        <v>0</v>
      </c>
      <c r="V26" s="14">
        <v>2.5</v>
      </c>
      <c r="W26" s="14" t="s">
        <v>19</v>
      </c>
      <c r="X26" s="15">
        <f t="shared" si="8"/>
        <v>0</v>
      </c>
      <c r="Y26" s="14">
        <v>2</v>
      </c>
      <c r="Z26" s="14" t="s">
        <v>20</v>
      </c>
      <c r="AA26" s="15">
        <f t="shared" si="9"/>
        <v>0</v>
      </c>
      <c r="AB26" s="14">
        <v>1.5</v>
      </c>
      <c r="AC26" s="14" t="s">
        <v>21</v>
      </c>
      <c r="AD26" s="15">
        <f t="shared" si="10"/>
        <v>0</v>
      </c>
      <c r="AE26" s="14">
        <v>1</v>
      </c>
      <c r="AF26" s="14" t="s">
        <v>22</v>
      </c>
      <c r="AG26" s="15">
        <f t="shared" si="11"/>
        <v>0</v>
      </c>
      <c r="AH26" s="14">
        <v>0</v>
      </c>
      <c r="AI26" s="14" t="s">
        <v>23</v>
      </c>
      <c r="AJ26" s="15">
        <f t="shared" si="12"/>
        <v>0</v>
      </c>
      <c r="AK26" s="15">
        <f t="shared" si="13"/>
        <v>0</v>
      </c>
      <c r="AL26" s="16" t="str">
        <f t="shared" si="14"/>
        <v xml:space="preserve"> </v>
      </c>
      <c r="AM26" s="15">
        <f t="shared" si="15"/>
        <v>2.5</v>
      </c>
      <c r="AP26" s="17" t="s">
        <v>24</v>
      </c>
    </row>
    <row r="27" spans="1:42" ht="16.5" thickBot="1" x14ac:dyDescent="0.3">
      <c r="A27" s="5" t="s">
        <v>15</v>
      </c>
      <c r="B27" s="6" t="s">
        <v>15</v>
      </c>
      <c r="C27" s="7"/>
      <c r="D27" s="8" t="str">
        <f t="shared" si="0"/>
        <v xml:space="preserve"> </v>
      </c>
      <c r="E27" s="29"/>
      <c r="F27" s="62"/>
      <c r="G27" s="63"/>
      <c r="H27" s="30" t="s">
        <v>15</v>
      </c>
      <c r="I27" s="9" t="str">
        <f t="shared" si="1"/>
        <v xml:space="preserve"> </v>
      </c>
      <c r="J27" s="10" t="str">
        <f t="shared" si="2"/>
        <v xml:space="preserve"> </v>
      </c>
      <c r="K27" s="11"/>
      <c r="L27" s="11" t="s">
        <v>16</v>
      </c>
      <c r="M27" s="12">
        <f t="shared" si="3"/>
        <v>0</v>
      </c>
      <c r="N27" s="13">
        <f t="shared" si="4"/>
        <v>0</v>
      </c>
      <c r="O27" s="13" t="e">
        <f t="shared" si="5"/>
        <v>#DIV/0!</v>
      </c>
      <c r="P27" s="14">
        <v>3.5</v>
      </c>
      <c r="Q27" s="14" t="s">
        <v>17</v>
      </c>
      <c r="R27" s="15">
        <f t="shared" si="6"/>
        <v>0</v>
      </c>
      <c r="S27" s="14">
        <v>3</v>
      </c>
      <c r="T27" s="14" t="s">
        <v>18</v>
      </c>
      <c r="U27" s="15">
        <f t="shared" si="7"/>
        <v>0</v>
      </c>
      <c r="V27" s="14">
        <v>2.5</v>
      </c>
      <c r="W27" s="14" t="s">
        <v>19</v>
      </c>
      <c r="X27" s="15">
        <f t="shared" si="8"/>
        <v>0</v>
      </c>
      <c r="Y27" s="14">
        <v>2</v>
      </c>
      <c r="Z27" s="14" t="s">
        <v>20</v>
      </c>
      <c r="AA27" s="15">
        <f t="shared" si="9"/>
        <v>0</v>
      </c>
      <c r="AB27" s="14">
        <v>1.5</v>
      </c>
      <c r="AC27" s="14" t="s">
        <v>21</v>
      </c>
      <c r="AD27" s="15">
        <f t="shared" si="10"/>
        <v>0</v>
      </c>
      <c r="AE27" s="14">
        <v>1</v>
      </c>
      <c r="AF27" s="14" t="s">
        <v>22</v>
      </c>
      <c r="AG27" s="15">
        <f t="shared" si="11"/>
        <v>0</v>
      </c>
      <c r="AH27" s="14">
        <v>0</v>
      </c>
      <c r="AI27" s="14" t="s">
        <v>23</v>
      </c>
      <c r="AJ27" s="15">
        <f t="shared" si="12"/>
        <v>0</v>
      </c>
      <c r="AK27" s="15">
        <f t="shared" si="13"/>
        <v>0</v>
      </c>
      <c r="AL27" s="16" t="str">
        <f t="shared" si="14"/>
        <v xml:space="preserve"> </v>
      </c>
      <c r="AM27" s="15">
        <f t="shared" si="15"/>
        <v>2.5</v>
      </c>
      <c r="AP27" s="17" t="s">
        <v>24</v>
      </c>
    </row>
    <row r="28" spans="1:42" x14ac:dyDescent="0.25">
      <c r="A28" s="64" t="s">
        <v>25</v>
      </c>
      <c r="B28" s="55"/>
      <c r="C28" s="19"/>
      <c r="D28" s="55" t="s">
        <v>25</v>
      </c>
      <c r="E28" s="54"/>
      <c r="F28" s="54"/>
      <c r="G28" s="20"/>
      <c r="H28" s="54" t="s">
        <v>25</v>
      </c>
      <c r="I28" s="55"/>
      <c r="J28" s="56"/>
    </row>
    <row r="29" spans="1:42" x14ac:dyDescent="0.25">
      <c r="A29" s="57" t="s">
        <v>29</v>
      </c>
      <c r="B29" s="57"/>
      <c r="C29" s="21"/>
      <c r="D29" s="46" t="s">
        <v>32</v>
      </c>
      <c r="E29" s="46"/>
      <c r="F29" s="46"/>
      <c r="G29" s="22"/>
      <c r="H29" s="46" t="s">
        <v>40</v>
      </c>
      <c r="I29" s="46"/>
      <c r="J29" s="47"/>
    </row>
    <row r="30" spans="1:42" x14ac:dyDescent="0.25">
      <c r="A30" s="23"/>
      <c r="B30" s="21"/>
      <c r="C30" s="21"/>
      <c r="D30" s="24"/>
      <c r="E30" s="24"/>
      <c r="F30" s="24"/>
      <c r="G30" s="21"/>
      <c r="H30" s="21"/>
      <c r="I30" s="21"/>
      <c r="J30" s="25"/>
    </row>
    <row r="31" spans="1:42" x14ac:dyDescent="0.25">
      <c r="A31" s="23"/>
      <c r="B31" s="21"/>
      <c r="C31" s="21"/>
      <c r="D31" s="24"/>
      <c r="E31" s="24"/>
      <c r="F31" s="24"/>
      <c r="G31" s="21"/>
      <c r="H31" s="21"/>
      <c r="I31" s="21"/>
      <c r="J31" s="25"/>
    </row>
    <row r="32" spans="1:42" x14ac:dyDescent="0.25">
      <c r="A32" s="23"/>
      <c r="B32" s="21"/>
      <c r="C32" s="21"/>
      <c r="D32" s="24"/>
      <c r="E32" s="24"/>
      <c r="F32" s="24"/>
      <c r="G32" s="21"/>
      <c r="H32" s="21"/>
      <c r="I32" s="21"/>
      <c r="J32" s="25"/>
    </row>
    <row r="33" spans="1:10" x14ac:dyDescent="0.25">
      <c r="A33" s="58" t="s">
        <v>25</v>
      </c>
      <c r="B33" s="58"/>
      <c r="C33" s="21"/>
      <c r="D33" s="54" t="s">
        <v>25</v>
      </c>
      <c r="E33" s="54"/>
      <c r="F33" s="54"/>
      <c r="G33" s="21"/>
      <c r="H33" s="59" t="s">
        <v>25</v>
      </c>
      <c r="I33" s="59"/>
      <c r="J33" s="60"/>
    </row>
    <row r="34" spans="1:10" x14ac:dyDescent="0.25">
      <c r="A34" s="46" t="s">
        <v>41</v>
      </c>
      <c r="B34" s="46"/>
      <c r="C34" s="21"/>
      <c r="D34" s="46" t="s">
        <v>33</v>
      </c>
      <c r="E34" s="46"/>
      <c r="F34" s="46"/>
      <c r="G34" s="21"/>
      <c r="H34" s="46" t="s">
        <v>45</v>
      </c>
      <c r="I34" s="46"/>
      <c r="J34" s="47"/>
    </row>
    <row r="35" spans="1:10" x14ac:dyDescent="0.25">
      <c r="A35" s="26"/>
      <c r="B35" s="26"/>
      <c r="C35" s="22"/>
      <c r="D35" s="26"/>
      <c r="E35" s="26"/>
      <c r="F35" s="26"/>
      <c r="G35" s="22"/>
      <c r="H35" s="26"/>
      <c r="I35" s="26"/>
      <c r="J35" s="27"/>
    </row>
    <row r="36" spans="1:10" x14ac:dyDescent="0.25">
      <c r="A36" s="26"/>
      <c r="B36" s="26"/>
      <c r="C36" s="22"/>
      <c r="D36" s="26"/>
      <c r="E36" s="26"/>
      <c r="F36" s="26"/>
      <c r="G36" s="22"/>
      <c r="H36" s="26"/>
      <c r="I36" s="26"/>
      <c r="J36" s="27"/>
    </row>
    <row r="37" spans="1:10" x14ac:dyDescent="0.25">
      <c r="A37" s="26"/>
      <c r="B37" s="26"/>
      <c r="C37" s="22"/>
      <c r="D37" s="26"/>
      <c r="E37" s="26"/>
      <c r="F37" s="26"/>
      <c r="G37" s="22"/>
      <c r="H37" s="26"/>
      <c r="I37" s="26"/>
      <c r="J37" s="27"/>
    </row>
    <row r="38" spans="1:10" ht="23.25" customHeight="1" x14ac:dyDescent="0.25">
      <c r="A38" s="48" t="s">
        <v>26</v>
      </c>
      <c r="B38" s="49"/>
      <c r="C38" s="49"/>
      <c r="D38" s="49"/>
      <c r="E38" s="49"/>
      <c r="F38" s="49"/>
      <c r="G38" s="49"/>
      <c r="H38" s="49"/>
      <c r="I38" s="49"/>
      <c r="J38" s="50"/>
    </row>
    <row r="39" spans="1:10" ht="78" customHeight="1" thickBot="1" x14ac:dyDescent="0.3">
      <c r="A39" s="51" t="s">
        <v>27</v>
      </c>
      <c r="B39" s="52"/>
      <c r="C39" s="52"/>
      <c r="D39" s="52"/>
      <c r="E39" s="52"/>
      <c r="F39" s="52"/>
      <c r="G39" s="52"/>
      <c r="H39" s="52"/>
      <c r="I39" s="52"/>
      <c r="J39" s="53"/>
    </row>
  </sheetData>
  <mergeCells count="41">
    <mergeCell ref="F12:G12"/>
    <mergeCell ref="A1:J1"/>
    <mergeCell ref="A2:J2"/>
    <mergeCell ref="A3:J3"/>
    <mergeCell ref="A4:J4"/>
    <mergeCell ref="A5:J5"/>
    <mergeCell ref="A6:J6"/>
    <mergeCell ref="A7:J7"/>
    <mergeCell ref="A8:J8"/>
    <mergeCell ref="F9:G9"/>
    <mergeCell ref="F10:G10"/>
    <mergeCell ref="F11:G11"/>
    <mergeCell ref="F24:G24"/>
    <mergeCell ref="F13:G13"/>
    <mergeCell ref="F14:G14"/>
    <mergeCell ref="F15:G15"/>
    <mergeCell ref="F16:G16"/>
    <mergeCell ref="F17:G17"/>
    <mergeCell ref="F18:G18"/>
    <mergeCell ref="F19:G19"/>
    <mergeCell ref="F20:G20"/>
    <mergeCell ref="F21:G21"/>
    <mergeCell ref="F22:G22"/>
    <mergeCell ref="F23:G23"/>
    <mergeCell ref="F25:G25"/>
    <mergeCell ref="F26:G26"/>
    <mergeCell ref="F27:G27"/>
    <mergeCell ref="A28:B28"/>
    <mergeCell ref="D28:F28"/>
    <mergeCell ref="H28:J28"/>
    <mergeCell ref="A29:B29"/>
    <mergeCell ref="D29:F29"/>
    <mergeCell ref="H29:J29"/>
    <mergeCell ref="A33:B33"/>
    <mergeCell ref="D33:F33"/>
    <mergeCell ref="H33:J33"/>
    <mergeCell ref="A34:B34"/>
    <mergeCell ref="D34:F34"/>
    <mergeCell ref="H34:J34"/>
    <mergeCell ref="A38:J38"/>
    <mergeCell ref="A39:J39"/>
  </mergeCells>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İSLAM EKON. FİNANSI 1. GRUP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2015-02-03T13:54:37Z</dcterms:modified>
</cp:coreProperties>
</file>