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3256" windowHeight="11880" firstSheet="1" activeTab="4"/>
  </bookViews>
  <sheets>
    <sheet name="İŞLETME 1. GRUP" sheetId="2" r:id="rId1"/>
    <sheet name="İŞLETME 2. GRUP" sheetId="10" r:id="rId2"/>
    <sheet name="İŞLETME 3. GRUP" sheetId="5" r:id="rId3"/>
    <sheet name="İŞLETME 4. GRUP" sheetId="11" r:id="rId4"/>
    <sheet name="İŞLETME MBA 1. GRUP" sheetId="6" r:id="rId5"/>
    <sheet name="İŞLETME MBA 2. GRUP" sheetId="7" r:id="rId6"/>
    <sheet name="İŞLETME MBA 3. GRUP" sheetId="9" r:id="rId7"/>
  </sheets>
  <calcPr calcId="125725"/>
</workbook>
</file>

<file path=xl/calcChain.xml><?xml version="1.0" encoding="utf-8"?>
<calcChain xmlns="http://schemas.openxmlformats.org/spreadsheetml/2006/main">
  <c r="AO26" i="6"/>
  <c r="AN26"/>
  <c r="AL26"/>
  <c r="AI26"/>
  <c r="AF26"/>
  <c r="AC26"/>
  <c r="Z26"/>
  <c r="W26"/>
  <c r="T26"/>
  <c r="P26"/>
  <c r="O26"/>
  <c r="L26"/>
  <c r="K26"/>
  <c r="E26"/>
  <c r="AO25"/>
  <c r="AN25"/>
  <c r="AL25"/>
  <c r="AI25"/>
  <c r="AF25"/>
  <c r="AC25"/>
  <c r="Z25"/>
  <c r="W25"/>
  <c r="T25"/>
  <c r="P25"/>
  <c r="O25"/>
  <c r="L25"/>
  <c r="K25"/>
  <c r="E25"/>
  <c r="AO24"/>
  <c r="AN24"/>
  <c r="AL24"/>
  <c r="AI24"/>
  <c r="AF24"/>
  <c r="AC24"/>
  <c r="Z24"/>
  <c r="W24"/>
  <c r="T24"/>
  <c r="P24"/>
  <c r="O24"/>
  <c r="L24"/>
  <c r="K24"/>
  <c r="E24"/>
  <c r="AO23"/>
  <c r="AN23"/>
  <c r="AL23"/>
  <c r="AI23"/>
  <c r="AF23"/>
  <c r="AC23"/>
  <c r="Z23"/>
  <c r="W23"/>
  <c r="T23"/>
  <c r="P23"/>
  <c r="O23"/>
  <c r="L23"/>
  <c r="K23"/>
  <c r="E23"/>
  <c r="AO22"/>
  <c r="AL22"/>
  <c r="AI22"/>
  <c r="AF22"/>
  <c r="AC22"/>
  <c r="Z22"/>
  <c r="W22"/>
  <c r="T22"/>
  <c r="P22"/>
  <c r="O22"/>
  <c r="AO21"/>
  <c r="AL21"/>
  <c r="AI21"/>
  <c r="AF21"/>
  <c r="AC21"/>
  <c r="Z21"/>
  <c r="W21"/>
  <c r="T21"/>
  <c r="P21"/>
  <c r="O21"/>
  <c r="AO20"/>
  <c r="AL20"/>
  <c r="AI20"/>
  <c r="AF20"/>
  <c r="AC20"/>
  <c r="Z20"/>
  <c r="W20"/>
  <c r="T20"/>
  <c r="P20"/>
  <c r="O20"/>
  <c r="AO19"/>
  <c r="AL19"/>
  <c r="AI19"/>
  <c r="AF19"/>
  <c r="AC19"/>
  <c r="Z19"/>
  <c r="W19"/>
  <c r="T19"/>
  <c r="P19"/>
  <c r="O19"/>
  <c r="AO18"/>
  <c r="AL18"/>
  <c r="AI18"/>
  <c r="AF18"/>
  <c r="AC18"/>
  <c r="Z18"/>
  <c r="W18"/>
  <c r="T18"/>
  <c r="P18"/>
  <c r="O18"/>
  <c r="AO17"/>
  <c r="AL17"/>
  <c r="AI17"/>
  <c r="AF17"/>
  <c r="AC17"/>
  <c r="Z17"/>
  <c r="W17"/>
  <c r="T17"/>
  <c r="P17"/>
  <c r="O17"/>
  <c r="AO16"/>
  <c r="AL16"/>
  <c r="AI16"/>
  <c r="AF16"/>
  <c r="AC16"/>
  <c r="Z16"/>
  <c r="W16"/>
  <c r="T16"/>
  <c r="P16"/>
  <c r="O16"/>
  <c r="AO15"/>
  <c r="AL15"/>
  <c r="AI15"/>
  <c r="AF15"/>
  <c r="AC15"/>
  <c r="Z15"/>
  <c r="W15"/>
  <c r="T15"/>
  <c r="P15"/>
  <c r="O15"/>
  <c r="AO14"/>
  <c r="AL14"/>
  <c r="AI14"/>
  <c r="AF14"/>
  <c r="AC14"/>
  <c r="Z14"/>
  <c r="W14"/>
  <c r="T14"/>
  <c r="P14"/>
  <c r="O14"/>
  <c r="AO13"/>
  <c r="AL13"/>
  <c r="AI13"/>
  <c r="AF13"/>
  <c r="AC13"/>
  <c r="Z13"/>
  <c r="W13"/>
  <c r="T13"/>
  <c r="P13"/>
  <c r="O13"/>
  <c r="AO12"/>
  <c r="AL12"/>
  <c r="AI12"/>
  <c r="AF12"/>
  <c r="AC12"/>
  <c r="Z12"/>
  <c r="W12"/>
  <c r="T12"/>
  <c r="P12"/>
  <c r="O12"/>
  <c r="AO11"/>
  <c r="AL11"/>
  <c r="AI11"/>
  <c r="AF11"/>
  <c r="AC11"/>
  <c r="Z11"/>
  <c r="W11"/>
  <c r="T11"/>
  <c r="P11"/>
  <c r="O11"/>
  <c r="AO30" i="7"/>
  <c r="AN30"/>
  <c r="AL30"/>
  <c r="AI30"/>
  <c r="AF30"/>
  <c r="AC30"/>
  <c r="Z30"/>
  <c r="W30"/>
  <c r="T30"/>
  <c r="P30"/>
  <c r="O30"/>
  <c r="L30"/>
  <c r="K30"/>
  <c r="E30"/>
  <c r="AO29"/>
  <c r="AN29"/>
  <c r="AL29"/>
  <c r="AI29"/>
  <c r="AF29"/>
  <c r="AC29"/>
  <c r="AM29" s="1"/>
  <c r="Q29" s="1"/>
  <c r="Z29"/>
  <c r="W29"/>
  <c r="T29"/>
  <c r="P29"/>
  <c r="O29"/>
  <c r="L29"/>
  <c r="K29"/>
  <c r="E29"/>
  <c r="AO28"/>
  <c r="AN28"/>
  <c r="AL28"/>
  <c r="AI28"/>
  <c r="AF28"/>
  <c r="AC28"/>
  <c r="Z28"/>
  <c r="W28"/>
  <c r="T28"/>
  <c r="P28"/>
  <c r="O28"/>
  <c r="L28"/>
  <c r="K28"/>
  <c r="E28"/>
  <c r="AO27"/>
  <c r="AN27"/>
  <c r="AL27"/>
  <c r="AI27"/>
  <c r="AF27"/>
  <c r="AC27"/>
  <c r="AM27" s="1"/>
  <c r="Q27" s="1"/>
  <c r="Z27"/>
  <c r="W27"/>
  <c r="T27"/>
  <c r="P27"/>
  <c r="O27"/>
  <c r="L27"/>
  <c r="K27"/>
  <c r="E27"/>
  <c r="AO26"/>
  <c r="AN26"/>
  <c r="AL26"/>
  <c r="AI26"/>
  <c r="AF26"/>
  <c r="AC26"/>
  <c r="Z26"/>
  <c r="W26"/>
  <c r="T26"/>
  <c r="O26"/>
  <c r="L26"/>
  <c r="K26"/>
  <c r="E26"/>
  <c r="AO25"/>
  <c r="AN25"/>
  <c r="AL25"/>
  <c r="AI25"/>
  <c r="AF25"/>
  <c r="AC25"/>
  <c r="Z25"/>
  <c r="W25"/>
  <c r="T25"/>
  <c r="P25"/>
  <c r="O25"/>
  <c r="L25"/>
  <c r="K25"/>
  <c r="E25"/>
  <c r="AO24"/>
  <c r="AN24"/>
  <c r="AL24"/>
  <c r="AI24"/>
  <c r="AF24"/>
  <c r="AC24"/>
  <c r="Z24"/>
  <c r="W24"/>
  <c r="T24"/>
  <c r="AM24" s="1"/>
  <c r="Q24" s="1"/>
  <c r="P24"/>
  <c r="O24"/>
  <c r="L24"/>
  <c r="K24"/>
  <c r="E24"/>
  <c r="AO23"/>
  <c r="AN23"/>
  <c r="AL23"/>
  <c r="AI23"/>
  <c r="AF23"/>
  <c r="AC23"/>
  <c r="Z23"/>
  <c r="W23"/>
  <c r="T23"/>
  <c r="P23"/>
  <c r="O23"/>
  <c r="L23"/>
  <c r="K23"/>
  <c r="E23"/>
  <c r="AO22"/>
  <c r="AN22"/>
  <c r="AL22"/>
  <c r="AI22"/>
  <c r="AF22"/>
  <c r="AC22"/>
  <c r="Z22"/>
  <c r="W22"/>
  <c r="T22"/>
  <c r="P22"/>
  <c r="O22"/>
  <c r="L22"/>
  <c r="K22"/>
  <c r="AO21"/>
  <c r="AL21"/>
  <c r="AI21"/>
  <c r="AF21"/>
  <c r="AC21"/>
  <c r="Z21"/>
  <c r="W21"/>
  <c r="T21"/>
  <c r="P21"/>
  <c r="O21"/>
  <c r="L21"/>
  <c r="K21"/>
  <c r="AO20"/>
  <c r="AL20"/>
  <c r="AI20"/>
  <c r="AF20"/>
  <c r="AC20"/>
  <c r="Z20"/>
  <c r="W20"/>
  <c r="T20"/>
  <c r="P20"/>
  <c r="O20"/>
  <c r="AO19"/>
  <c r="AL19"/>
  <c r="AI19"/>
  <c r="AF19"/>
  <c r="AC19"/>
  <c r="Z19"/>
  <c r="W19"/>
  <c r="T19"/>
  <c r="P19"/>
  <c r="O19"/>
  <c r="AO18"/>
  <c r="AL18"/>
  <c r="AI18"/>
  <c r="AF18"/>
  <c r="AC18"/>
  <c r="Z18"/>
  <c r="W18"/>
  <c r="T18"/>
  <c r="P18"/>
  <c r="O18"/>
  <c r="AO17"/>
  <c r="AL17"/>
  <c r="AI17"/>
  <c r="AF17"/>
  <c r="AC17"/>
  <c r="Z17"/>
  <c r="W17"/>
  <c r="T17"/>
  <c r="P17"/>
  <c r="O17"/>
  <c r="AO16"/>
  <c r="AL16"/>
  <c r="AI16"/>
  <c r="AF16"/>
  <c r="AC16"/>
  <c r="Z16"/>
  <c r="W16"/>
  <c r="T16"/>
  <c r="P16"/>
  <c r="O16"/>
  <c r="AO15"/>
  <c r="AL15"/>
  <c r="AI15"/>
  <c r="AF15"/>
  <c r="AC15"/>
  <c r="Z15"/>
  <c r="W15"/>
  <c r="T15"/>
  <c r="P15"/>
  <c r="O15"/>
  <c r="AO14"/>
  <c r="AL14"/>
  <c r="AI14"/>
  <c r="AF14"/>
  <c r="AC14"/>
  <c r="Z14"/>
  <c r="W14"/>
  <c r="T14"/>
  <c r="P14"/>
  <c r="O14"/>
  <c r="AO13"/>
  <c r="AL13"/>
  <c r="AI13"/>
  <c r="AF13"/>
  <c r="AC13"/>
  <c r="Z13"/>
  <c r="W13"/>
  <c r="T13"/>
  <c r="P13"/>
  <c r="O13"/>
  <c r="AO12"/>
  <c r="AL12"/>
  <c r="AI12"/>
  <c r="AF12"/>
  <c r="AC12"/>
  <c r="Z12"/>
  <c r="W12"/>
  <c r="T12"/>
  <c r="P12"/>
  <c r="O12"/>
  <c r="AO11"/>
  <c r="AL11"/>
  <c r="AI11"/>
  <c r="AF11"/>
  <c r="AC11"/>
  <c r="Z11"/>
  <c r="W11"/>
  <c r="T11"/>
  <c r="P11"/>
  <c r="O11"/>
  <c r="AO30" i="11"/>
  <c r="AN30"/>
  <c r="AL30"/>
  <c r="AI30"/>
  <c r="AF30"/>
  <c r="AC30"/>
  <c r="Z30"/>
  <c r="W30"/>
  <c r="T30"/>
  <c r="AM30" s="1"/>
  <c r="Q30" s="1"/>
  <c r="P30"/>
  <c r="O30"/>
  <c r="L30"/>
  <c r="K30"/>
  <c r="E30"/>
  <c r="AO29"/>
  <c r="AN29"/>
  <c r="AL29"/>
  <c r="AI29"/>
  <c r="AF29"/>
  <c r="AC29"/>
  <c r="Z29"/>
  <c r="W29"/>
  <c r="T29"/>
  <c r="P29"/>
  <c r="O29"/>
  <c r="L29"/>
  <c r="K29"/>
  <c r="E29"/>
  <c r="AO28"/>
  <c r="AN28"/>
  <c r="AL28"/>
  <c r="AI28"/>
  <c r="AF28"/>
  <c r="AC28"/>
  <c r="Z28"/>
  <c r="W28"/>
  <c r="T28"/>
  <c r="P28"/>
  <c r="O28"/>
  <c r="L28"/>
  <c r="K28"/>
  <c r="E28"/>
  <c r="AO27"/>
  <c r="AN27"/>
  <c r="AL27"/>
  <c r="AI27"/>
  <c r="AF27"/>
  <c r="AC27"/>
  <c r="Z27"/>
  <c r="W27"/>
  <c r="T27"/>
  <c r="P27"/>
  <c r="O27"/>
  <c r="L27"/>
  <c r="K27"/>
  <c r="E27"/>
  <c r="AO26"/>
  <c r="AN26"/>
  <c r="AL26"/>
  <c r="AI26"/>
  <c r="AF26"/>
  <c r="AC26"/>
  <c r="Z26"/>
  <c r="W26"/>
  <c r="T26"/>
  <c r="O26"/>
  <c r="L26"/>
  <c r="K26"/>
  <c r="E26"/>
  <c r="AO25"/>
  <c r="AN25"/>
  <c r="AL25"/>
  <c r="AI25"/>
  <c r="AF25"/>
  <c r="AC25"/>
  <c r="Z25"/>
  <c r="W25"/>
  <c r="T25"/>
  <c r="P25"/>
  <c r="O25"/>
  <c r="L25"/>
  <c r="K25"/>
  <c r="E25"/>
  <c r="AO24"/>
  <c r="AN24"/>
  <c r="AL24"/>
  <c r="AI24"/>
  <c r="AF24"/>
  <c r="AC24"/>
  <c r="Z24"/>
  <c r="W24"/>
  <c r="T24"/>
  <c r="P24"/>
  <c r="O24"/>
  <c r="L24"/>
  <c r="K24"/>
  <c r="E24"/>
  <c r="AO23"/>
  <c r="AN23"/>
  <c r="AL23"/>
  <c r="AI23"/>
  <c r="AF23"/>
  <c r="AC23"/>
  <c r="Z23"/>
  <c r="W23"/>
  <c r="T23"/>
  <c r="P23"/>
  <c r="O23"/>
  <c r="L23"/>
  <c r="K23"/>
  <c r="E23"/>
  <c r="AO22"/>
  <c r="AN22"/>
  <c r="AL22"/>
  <c r="AI22"/>
  <c r="AF22"/>
  <c r="AC22"/>
  <c r="Z22"/>
  <c r="W22"/>
  <c r="T22"/>
  <c r="P22"/>
  <c r="O22"/>
  <c r="L22"/>
  <c r="E22"/>
  <c r="AO21"/>
  <c r="AN21"/>
  <c r="AL21"/>
  <c r="AI21"/>
  <c r="AF21"/>
  <c r="AC21"/>
  <c r="Z21"/>
  <c r="W21"/>
  <c r="T21"/>
  <c r="P21"/>
  <c r="O21"/>
  <c r="L21"/>
  <c r="K21"/>
  <c r="E21"/>
  <c r="AO20"/>
  <c r="AN20"/>
  <c r="AL20"/>
  <c r="AI20"/>
  <c r="AF20"/>
  <c r="AC20"/>
  <c r="Z20"/>
  <c r="W20"/>
  <c r="T20"/>
  <c r="P20"/>
  <c r="O20"/>
  <c r="L20"/>
  <c r="K20"/>
  <c r="E20"/>
  <c r="AO19"/>
  <c r="AN19"/>
  <c r="AL19"/>
  <c r="AI19"/>
  <c r="AF19"/>
  <c r="AC19"/>
  <c r="Z19"/>
  <c r="W19"/>
  <c r="T19"/>
  <c r="P19"/>
  <c r="O19"/>
  <c r="L19"/>
  <c r="K19"/>
  <c r="E19"/>
  <c r="AO18"/>
  <c r="AN18"/>
  <c r="AL18"/>
  <c r="AI18"/>
  <c r="AF18"/>
  <c r="AC18"/>
  <c r="Z18"/>
  <c r="W18"/>
  <c r="T18"/>
  <c r="P18"/>
  <c r="O18"/>
  <c r="L18"/>
  <c r="K18"/>
  <c r="E18"/>
  <c r="AO17"/>
  <c r="AN17"/>
  <c r="AL17"/>
  <c r="AI17"/>
  <c r="AF17"/>
  <c r="AC17"/>
  <c r="Z17"/>
  <c r="W17"/>
  <c r="T17"/>
  <c r="P17"/>
  <c r="O17"/>
  <c r="L17"/>
  <c r="K17"/>
  <c r="E17"/>
  <c r="AO16"/>
  <c r="AN16"/>
  <c r="AL16"/>
  <c r="AI16"/>
  <c r="AF16"/>
  <c r="AC16"/>
  <c r="Z16"/>
  <c r="W16"/>
  <c r="T16"/>
  <c r="P16"/>
  <c r="O16"/>
  <c r="L16"/>
  <c r="K16"/>
  <c r="E16"/>
  <c r="AO15"/>
  <c r="AN15"/>
  <c r="AL15"/>
  <c r="AI15"/>
  <c r="AF15"/>
  <c r="AC15"/>
  <c r="Z15"/>
  <c r="W15"/>
  <c r="T15"/>
  <c r="P15"/>
  <c r="O15"/>
  <c r="L15"/>
  <c r="K15"/>
  <c r="E15"/>
  <c r="AO14"/>
  <c r="AN14"/>
  <c r="AL14"/>
  <c r="AI14"/>
  <c r="AF14"/>
  <c r="AC14"/>
  <c r="Z14"/>
  <c r="W14"/>
  <c r="T14"/>
  <c r="P14"/>
  <c r="O14"/>
  <c r="L14"/>
  <c r="K14"/>
  <c r="E14"/>
  <c r="AO13"/>
  <c r="AL13"/>
  <c r="AI13"/>
  <c r="AF13"/>
  <c r="AC13"/>
  <c r="Z13"/>
  <c r="W13"/>
  <c r="T13"/>
  <c r="P13"/>
  <c r="O13"/>
  <c r="AO12"/>
  <c r="AL12"/>
  <c r="AI12"/>
  <c r="AF12"/>
  <c r="AC12"/>
  <c r="Z12"/>
  <c r="W12"/>
  <c r="T12"/>
  <c r="P12"/>
  <c r="O12"/>
  <c r="AO11"/>
  <c r="AL11"/>
  <c r="AI11"/>
  <c r="AF11"/>
  <c r="AC11"/>
  <c r="Z11"/>
  <c r="W11"/>
  <c r="T11"/>
  <c r="P11"/>
  <c r="O11"/>
  <c r="AO30" i="5"/>
  <c r="AN30"/>
  <c r="AL30"/>
  <c r="AI30"/>
  <c r="AF30"/>
  <c r="AC30"/>
  <c r="Z30"/>
  <c r="W30"/>
  <c r="T30"/>
  <c r="AM30" s="1"/>
  <c r="Q30" s="1"/>
  <c r="P30"/>
  <c r="O30"/>
  <c r="L30"/>
  <c r="K30"/>
  <c r="E30"/>
  <c r="AO29"/>
  <c r="AN29"/>
  <c r="AL29"/>
  <c r="AI29"/>
  <c r="AF29"/>
  <c r="AC29"/>
  <c r="Z29"/>
  <c r="W29"/>
  <c r="T29"/>
  <c r="P29"/>
  <c r="O29"/>
  <c r="L29"/>
  <c r="K29"/>
  <c r="E29"/>
  <c r="AO28"/>
  <c r="AN28"/>
  <c r="AL28"/>
  <c r="AI28"/>
  <c r="AF28"/>
  <c r="AC28"/>
  <c r="Z28"/>
  <c r="W28"/>
  <c r="T28"/>
  <c r="AM28" s="1"/>
  <c r="Q28" s="1"/>
  <c r="P28"/>
  <c r="O28"/>
  <c r="L28"/>
  <c r="K28"/>
  <c r="E28"/>
  <c r="AO27"/>
  <c r="AN27"/>
  <c r="AL27"/>
  <c r="AI27"/>
  <c r="AF27"/>
  <c r="AC27"/>
  <c r="Z27"/>
  <c r="W27"/>
  <c r="T27"/>
  <c r="P27"/>
  <c r="O27"/>
  <c r="L27"/>
  <c r="K27"/>
  <c r="E27"/>
  <c r="AO26"/>
  <c r="AN26"/>
  <c r="AL26"/>
  <c r="AI26"/>
  <c r="AF26"/>
  <c r="AC26"/>
  <c r="Z26"/>
  <c r="W26"/>
  <c r="T26"/>
  <c r="AM26" s="1"/>
  <c r="Q26" s="1"/>
  <c r="O26"/>
  <c r="L26"/>
  <c r="K26"/>
  <c r="E26"/>
  <c r="AO25"/>
  <c r="AN25"/>
  <c r="AL25"/>
  <c r="AI25"/>
  <c r="AF25"/>
  <c r="AC25"/>
  <c r="Z25"/>
  <c r="W25"/>
  <c r="T25"/>
  <c r="P25"/>
  <c r="O25"/>
  <c r="L25"/>
  <c r="K25"/>
  <c r="E25"/>
  <c r="AO24"/>
  <c r="AN24"/>
  <c r="AL24"/>
  <c r="AI24"/>
  <c r="AF24"/>
  <c r="AC24"/>
  <c r="Z24"/>
  <c r="W24"/>
  <c r="T24"/>
  <c r="P24"/>
  <c r="O24"/>
  <c r="L24"/>
  <c r="K24"/>
  <c r="E24"/>
  <c r="AO23"/>
  <c r="AN23"/>
  <c r="AL23"/>
  <c r="AI23"/>
  <c r="AF23"/>
  <c r="AC23"/>
  <c r="Z23"/>
  <c r="W23"/>
  <c r="AM23" s="1"/>
  <c r="Q23" s="1"/>
  <c r="T23"/>
  <c r="P23"/>
  <c r="O23"/>
  <c r="L23"/>
  <c r="K23"/>
  <c r="E23"/>
  <c r="AO22"/>
  <c r="AN22"/>
  <c r="AL22"/>
  <c r="AI22"/>
  <c r="AF22"/>
  <c r="AC22"/>
  <c r="Z22"/>
  <c r="W22"/>
  <c r="T22"/>
  <c r="P22"/>
  <c r="O22"/>
  <c r="L22"/>
  <c r="E22"/>
  <c r="AO21"/>
  <c r="AN21"/>
  <c r="AL21"/>
  <c r="AI21"/>
  <c r="AF21"/>
  <c r="AC21"/>
  <c r="Z21"/>
  <c r="W21"/>
  <c r="T21"/>
  <c r="AM21" s="1"/>
  <c r="Q21" s="1"/>
  <c r="P21"/>
  <c r="O21"/>
  <c r="L21"/>
  <c r="K21"/>
  <c r="E21"/>
  <c r="AO20"/>
  <c r="AL20"/>
  <c r="AI20"/>
  <c r="AF20"/>
  <c r="AC20"/>
  <c r="Z20"/>
  <c r="W20"/>
  <c r="T20"/>
  <c r="P20"/>
  <c r="O20"/>
  <c r="AO19"/>
  <c r="AL19"/>
  <c r="AI19"/>
  <c r="AF19"/>
  <c r="AC19"/>
  <c r="Z19"/>
  <c r="W19"/>
  <c r="T19"/>
  <c r="P19"/>
  <c r="O19"/>
  <c r="AO18"/>
  <c r="AL18"/>
  <c r="AI18"/>
  <c r="AF18"/>
  <c r="AC18"/>
  <c r="Z18"/>
  <c r="W18"/>
  <c r="T18"/>
  <c r="P18"/>
  <c r="O18"/>
  <c r="AO17"/>
  <c r="AL17"/>
  <c r="AI17"/>
  <c r="AF17"/>
  <c r="AC17"/>
  <c r="Z17"/>
  <c r="W17"/>
  <c r="T17"/>
  <c r="P17"/>
  <c r="O17"/>
  <c r="AO16"/>
  <c r="AL16"/>
  <c r="AI16"/>
  <c r="AF16"/>
  <c r="AC16"/>
  <c r="Z16"/>
  <c r="W16"/>
  <c r="T16"/>
  <c r="P16"/>
  <c r="O16"/>
  <c r="AO15"/>
  <c r="AL15"/>
  <c r="AI15"/>
  <c r="AF15"/>
  <c r="AC15"/>
  <c r="Z15"/>
  <c r="W15"/>
  <c r="T15"/>
  <c r="P15"/>
  <c r="O15"/>
  <c r="AO14"/>
  <c r="AL14"/>
  <c r="AI14"/>
  <c r="AF14"/>
  <c r="AC14"/>
  <c r="Z14"/>
  <c r="W14"/>
  <c r="T14"/>
  <c r="P14"/>
  <c r="O14"/>
  <c r="AO13"/>
  <c r="AL13"/>
  <c r="AI13"/>
  <c r="AF13"/>
  <c r="AC13"/>
  <c r="Z13"/>
  <c r="W13"/>
  <c r="T13"/>
  <c r="P13"/>
  <c r="O13"/>
  <c r="AO12"/>
  <c r="AL12"/>
  <c r="AI12"/>
  <c r="AF12"/>
  <c r="AC12"/>
  <c r="Z12"/>
  <c r="W12"/>
  <c r="T12"/>
  <c r="P12"/>
  <c r="O12"/>
  <c r="AO11"/>
  <c r="AL11"/>
  <c r="AI11"/>
  <c r="AF11"/>
  <c r="AC11"/>
  <c r="Z11"/>
  <c r="W11"/>
  <c r="T11"/>
  <c r="P11"/>
  <c r="O11"/>
  <c r="AO30" i="10"/>
  <c r="AN30"/>
  <c r="AL30"/>
  <c r="AI30"/>
  <c r="AF30"/>
  <c r="AC30"/>
  <c r="Z30"/>
  <c r="W30"/>
  <c r="T30"/>
  <c r="AM30" s="1"/>
  <c r="Q30" s="1"/>
  <c r="P30"/>
  <c r="O30"/>
  <c r="L30"/>
  <c r="K30"/>
  <c r="E30"/>
  <c r="AO29"/>
  <c r="AN29"/>
  <c r="AL29"/>
  <c r="AI29"/>
  <c r="AF29"/>
  <c r="AC29"/>
  <c r="Z29"/>
  <c r="W29"/>
  <c r="T29"/>
  <c r="P29"/>
  <c r="O29"/>
  <c r="L29"/>
  <c r="K29"/>
  <c r="E29"/>
  <c r="AO28"/>
  <c r="AN28"/>
  <c r="AL28"/>
  <c r="AI28"/>
  <c r="AF28"/>
  <c r="AC28"/>
  <c r="Z28"/>
  <c r="W28"/>
  <c r="T28"/>
  <c r="P28"/>
  <c r="O28"/>
  <c r="L28"/>
  <c r="K28"/>
  <c r="E28"/>
  <c r="AO27"/>
  <c r="AN27"/>
  <c r="AL27"/>
  <c r="AI27"/>
  <c r="AF27"/>
  <c r="AC27"/>
  <c r="Z27"/>
  <c r="W27"/>
  <c r="T27"/>
  <c r="P27"/>
  <c r="O27"/>
  <c r="L27"/>
  <c r="K27"/>
  <c r="E27"/>
  <c r="AO26"/>
  <c r="AN26"/>
  <c r="AL26"/>
  <c r="AI26"/>
  <c r="AF26"/>
  <c r="AC26"/>
  <c r="Z26"/>
  <c r="W26"/>
  <c r="T26"/>
  <c r="O26"/>
  <c r="L26"/>
  <c r="K26"/>
  <c r="E26"/>
  <c r="AO25"/>
  <c r="AN25"/>
  <c r="AL25"/>
  <c r="AI25"/>
  <c r="AF25"/>
  <c r="AC25"/>
  <c r="Z25"/>
  <c r="W25"/>
  <c r="T25"/>
  <c r="P25"/>
  <c r="O25"/>
  <c r="L25"/>
  <c r="K25"/>
  <c r="E25"/>
  <c r="AO24"/>
  <c r="AN24"/>
  <c r="AL24"/>
  <c r="AI24"/>
  <c r="AF24"/>
  <c r="AC24"/>
  <c r="Z24"/>
  <c r="W24"/>
  <c r="T24"/>
  <c r="P24"/>
  <c r="O24"/>
  <c r="L24"/>
  <c r="K24"/>
  <c r="E24"/>
  <c r="AO23"/>
  <c r="AN23"/>
  <c r="AL23"/>
  <c r="AI23"/>
  <c r="AF23"/>
  <c r="AC23"/>
  <c r="Z23"/>
  <c r="W23"/>
  <c r="T23"/>
  <c r="P23"/>
  <c r="O23"/>
  <c r="L23"/>
  <c r="K23"/>
  <c r="E23"/>
  <c r="AO22"/>
  <c r="AN22"/>
  <c r="AL22"/>
  <c r="AI22"/>
  <c r="AF22"/>
  <c r="AC22"/>
  <c r="Z22"/>
  <c r="W22"/>
  <c r="T22"/>
  <c r="P22"/>
  <c r="O22"/>
  <c r="L22"/>
  <c r="E22"/>
  <c r="AO21"/>
  <c r="AN21"/>
  <c r="AL21"/>
  <c r="AI21"/>
  <c r="AF21"/>
  <c r="AC21"/>
  <c r="Z21"/>
  <c r="W21"/>
  <c r="T21"/>
  <c r="P21"/>
  <c r="O21"/>
  <c r="L21"/>
  <c r="K21"/>
  <c r="E21"/>
  <c r="AO20"/>
  <c r="AN20"/>
  <c r="AL20"/>
  <c r="AI20"/>
  <c r="AF20"/>
  <c r="AC20"/>
  <c r="Z20"/>
  <c r="W20"/>
  <c r="T20"/>
  <c r="P20"/>
  <c r="O20"/>
  <c r="L20"/>
  <c r="K20"/>
  <c r="E20"/>
  <c r="AO19"/>
  <c r="AN19"/>
  <c r="AL19"/>
  <c r="AI19"/>
  <c r="AF19"/>
  <c r="AC19"/>
  <c r="Z19"/>
  <c r="W19"/>
  <c r="T19"/>
  <c r="P19"/>
  <c r="O19"/>
  <c r="L19"/>
  <c r="K19"/>
  <c r="AO18"/>
  <c r="AN18"/>
  <c r="AL18"/>
  <c r="AI18"/>
  <c r="AF18"/>
  <c r="AC18"/>
  <c r="Z18"/>
  <c r="W18"/>
  <c r="T18"/>
  <c r="P18"/>
  <c r="O18"/>
  <c r="L18"/>
  <c r="K18"/>
  <c r="AO17"/>
  <c r="AN17"/>
  <c r="AL17"/>
  <c r="AI17"/>
  <c r="AF17"/>
  <c r="AC17"/>
  <c r="Z17"/>
  <c r="W17"/>
  <c r="T17"/>
  <c r="P17"/>
  <c r="O17"/>
  <c r="L17"/>
  <c r="K17"/>
  <c r="AO16"/>
  <c r="AL16"/>
  <c r="AI16"/>
  <c r="AF16"/>
  <c r="AC16"/>
  <c r="Z16"/>
  <c r="W16"/>
  <c r="T16"/>
  <c r="P16"/>
  <c r="O16"/>
  <c r="AO15"/>
  <c r="AL15"/>
  <c r="AI15"/>
  <c r="AF15"/>
  <c r="AC15"/>
  <c r="Z15"/>
  <c r="W15"/>
  <c r="T15"/>
  <c r="P15"/>
  <c r="O15"/>
  <c r="AO14"/>
  <c r="AL14"/>
  <c r="AI14"/>
  <c r="AF14"/>
  <c r="AC14"/>
  <c r="AM14" s="1"/>
  <c r="Z14"/>
  <c r="W14"/>
  <c r="T14"/>
  <c r="P14"/>
  <c r="O14"/>
  <c r="AO13"/>
  <c r="AL13"/>
  <c r="AI13"/>
  <c r="AF13"/>
  <c r="AC13"/>
  <c r="Z13"/>
  <c r="W13"/>
  <c r="T13"/>
  <c r="P13"/>
  <c r="O13"/>
  <c r="AO12"/>
  <c r="AL12"/>
  <c r="AI12"/>
  <c r="AF12"/>
  <c r="AC12"/>
  <c r="Z12"/>
  <c r="W12"/>
  <c r="T12"/>
  <c r="P12"/>
  <c r="O12"/>
  <c r="AO11"/>
  <c r="AL11"/>
  <c r="AI11"/>
  <c r="AF11"/>
  <c r="AC11"/>
  <c r="Z11"/>
  <c r="W11"/>
  <c r="T11"/>
  <c r="P11"/>
  <c r="O11"/>
  <c r="Q14" l="1"/>
  <c r="AN14"/>
  <c r="K14" s="1"/>
  <c r="AM12" i="11"/>
  <c r="AM19" i="5"/>
  <c r="AN19" s="1"/>
  <c r="K19" s="1"/>
  <c r="AM17"/>
  <c r="AM13" i="6"/>
  <c r="AM12"/>
  <c r="AM19" i="7"/>
  <c r="AN19" s="1"/>
  <c r="K19" s="1"/>
  <c r="AM17"/>
  <c r="AN17" s="1"/>
  <c r="K17" s="1"/>
  <c r="AM15"/>
  <c r="AM13"/>
  <c r="AM21"/>
  <c r="Q17"/>
  <c r="AM12" i="10"/>
  <c r="AM11"/>
  <c r="Q11" s="1"/>
  <c r="AM18"/>
  <c r="Q18" s="1"/>
  <c r="AM21"/>
  <c r="Q21" s="1"/>
  <c r="AM22"/>
  <c r="Q22" s="1"/>
  <c r="AM24"/>
  <c r="Q24" s="1"/>
  <c r="AM27"/>
  <c r="Q27" s="1"/>
  <c r="AM29"/>
  <c r="Q29" s="1"/>
  <c r="AM13" i="11"/>
  <c r="AM15"/>
  <c r="Q15" s="1"/>
  <c r="AM17"/>
  <c r="Q17" s="1"/>
  <c r="AM19"/>
  <c r="Q19" s="1"/>
  <c r="AM21"/>
  <c r="Q21" s="1"/>
  <c r="AM22"/>
  <c r="Q22" s="1"/>
  <c r="AM24"/>
  <c r="Q24" s="1"/>
  <c r="AM27"/>
  <c r="Q27" s="1"/>
  <c r="AM29"/>
  <c r="Q29" s="1"/>
  <c r="AM11" i="7"/>
  <c r="AM22"/>
  <c r="Q22" s="1"/>
  <c r="AM13" i="10"/>
  <c r="AM11" i="11"/>
  <c r="AM16" i="7"/>
  <c r="AM18"/>
  <c r="AM20"/>
  <c r="AM23"/>
  <c r="Q23" s="1"/>
  <c r="AM25"/>
  <c r="Q25" s="1"/>
  <c r="AM26"/>
  <c r="Q26" s="1"/>
  <c r="AM28"/>
  <c r="Q28" s="1"/>
  <c r="AM16" i="10"/>
  <c r="AM19"/>
  <c r="Q19" s="1"/>
  <c r="AM15"/>
  <c r="AM17"/>
  <c r="Q17" s="1"/>
  <c r="AM20"/>
  <c r="Q20" s="1"/>
  <c r="AM23"/>
  <c r="Q23" s="1"/>
  <c r="AM25"/>
  <c r="Q25" s="1"/>
  <c r="AM26"/>
  <c r="Q26" s="1"/>
  <c r="AM28"/>
  <c r="Q28" s="1"/>
  <c r="AM14" i="11"/>
  <c r="Q14" s="1"/>
  <c r="AM16"/>
  <c r="Q16" s="1"/>
  <c r="AM18"/>
  <c r="Q18" s="1"/>
  <c r="AM20"/>
  <c r="Q20" s="1"/>
  <c r="AM23"/>
  <c r="Q23" s="1"/>
  <c r="AM25"/>
  <c r="Q25" s="1"/>
  <c r="AM26"/>
  <c r="Q26" s="1"/>
  <c r="AM28"/>
  <c r="Q28" s="1"/>
  <c r="AM12" i="7"/>
  <c r="AM14"/>
  <c r="AM30"/>
  <c r="Q30" s="1"/>
  <c r="AM16" i="6"/>
  <c r="AM18"/>
  <c r="AM20"/>
  <c r="AM24"/>
  <c r="Q24" s="1"/>
  <c r="AM22"/>
  <c r="AM26"/>
  <c r="Q26" s="1"/>
  <c r="AM19"/>
  <c r="AM21"/>
  <c r="AM23"/>
  <c r="Q23" s="1"/>
  <c r="AM25"/>
  <c r="Q25" s="1"/>
  <c r="AM15"/>
  <c r="AM17"/>
  <c r="AM11"/>
  <c r="AM14"/>
  <c r="AM16" i="5"/>
  <c r="AM13"/>
  <c r="AM15"/>
  <c r="AM25"/>
  <c r="Q25" s="1"/>
  <c r="AM12"/>
  <c r="AM18"/>
  <c r="AM20"/>
  <c r="AM22"/>
  <c r="Q22" s="1"/>
  <c r="AM24"/>
  <c r="Q24" s="1"/>
  <c r="AM27"/>
  <c r="Q27" s="1"/>
  <c r="AM29"/>
  <c r="Q29" s="1"/>
  <c r="AM11"/>
  <c r="AM14"/>
  <c r="AO30" i="9"/>
  <c r="AL30"/>
  <c r="AI30"/>
  <c r="AF30"/>
  <c r="AC30"/>
  <c r="Z30"/>
  <c r="W30"/>
  <c r="T30"/>
  <c r="P30"/>
  <c r="O30"/>
  <c r="L30"/>
  <c r="K30"/>
  <c r="E30"/>
  <c r="AO29"/>
  <c r="AL29"/>
  <c r="AI29"/>
  <c r="AF29"/>
  <c r="AC29"/>
  <c r="Z29"/>
  <c r="W29"/>
  <c r="T29"/>
  <c r="P29"/>
  <c r="O29"/>
  <c r="L29"/>
  <c r="K29"/>
  <c r="E29"/>
  <c r="AO28"/>
  <c r="AN28"/>
  <c r="AL28"/>
  <c r="AI28"/>
  <c r="AF28"/>
  <c r="AC28"/>
  <c r="Z28"/>
  <c r="W28"/>
  <c r="T28"/>
  <c r="P28"/>
  <c r="O28"/>
  <c r="L28"/>
  <c r="K28"/>
  <c r="E28"/>
  <c r="AO27"/>
  <c r="AN27"/>
  <c r="AL27"/>
  <c r="AI27"/>
  <c r="AF27"/>
  <c r="AC27"/>
  <c r="Z27"/>
  <c r="W27"/>
  <c r="T27"/>
  <c r="P27"/>
  <c r="O27"/>
  <c r="L27"/>
  <c r="K27"/>
  <c r="E27"/>
  <c r="AO26"/>
  <c r="AN26"/>
  <c r="AL26"/>
  <c r="AI26"/>
  <c r="AF26"/>
  <c r="AC26"/>
  <c r="Z26"/>
  <c r="W26"/>
  <c r="T26"/>
  <c r="O26"/>
  <c r="L26"/>
  <c r="K26"/>
  <c r="E26"/>
  <c r="AO25"/>
  <c r="AN25"/>
  <c r="AL25"/>
  <c r="AI25"/>
  <c r="AF25"/>
  <c r="AC25"/>
  <c r="Z25"/>
  <c r="W25"/>
  <c r="T25"/>
  <c r="P25"/>
  <c r="O25"/>
  <c r="L25"/>
  <c r="K25"/>
  <c r="E25"/>
  <c r="AO24"/>
  <c r="AN24"/>
  <c r="AL24"/>
  <c r="AI24"/>
  <c r="AF24"/>
  <c r="AC24"/>
  <c r="Z24"/>
  <c r="W24"/>
  <c r="T24"/>
  <c r="P24"/>
  <c r="O24"/>
  <c r="L24"/>
  <c r="K24"/>
  <c r="E24"/>
  <c r="AO23"/>
  <c r="AN23"/>
  <c r="AL23"/>
  <c r="AI23"/>
  <c r="AF23"/>
  <c r="AC23"/>
  <c r="Z23"/>
  <c r="W23"/>
  <c r="T23"/>
  <c r="P23"/>
  <c r="O23"/>
  <c r="L23"/>
  <c r="K23"/>
  <c r="E23"/>
  <c r="AO22"/>
  <c r="AN22"/>
  <c r="AL22"/>
  <c r="AI22"/>
  <c r="AF22"/>
  <c r="AC22"/>
  <c r="Z22"/>
  <c r="W22"/>
  <c r="T22"/>
  <c r="P22"/>
  <c r="O22"/>
  <c r="L22"/>
  <c r="K22"/>
  <c r="E22"/>
  <c r="AO21"/>
  <c r="AN21"/>
  <c r="AL21"/>
  <c r="AI21"/>
  <c r="AF21"/>
  <c r="AC21"/>
  <c r="Z21"/>
  <c r="W21"/>
  <c r="T21"/>
  <c r="P21"/>
  <c r="O21"/>
  <c r="L21"/>
  <c r="K21"/>
  <c r="E21"/>
  <c r="AO20"/>
  <c r="AN20"/>
  <c r="AL20"/>
  <c r="AI20"/>
  <c r="AF20"/>
  <c r="AC20"/>
  <c r="Z20"/>
  <c r="W20"/>
  <c r="T20"/>
  <c r="P20"/>
  <c r="O20"/>
  <c r="L20"/>
  <c r="K20"/>
  <c r="E20"/>
  <c r="AO19"/>
  <c r="AL19"/>
  <c r="AI19"/>
  <c r="AF19"/>
  <c r="AC19"/>
  <c r="Z19"/>
  <c r="W19"/>
  <c r="T19"/>
  <c r="P19"/>
  <c r="E19" s="1"/>
  <c r="O19"/>
  <c r="AO18"/>
  <c r="AL18"/>
  <c r="AI18"/>
  <c r="AF18"/>
  <c r="AC18"/>
  <c r="Z18"/>
  <c r="W18"/>
  <c r="T18"/>
  <c r="P18"/>
  <c r="E18" s="1"/>
  <c r="O18"/>
  <c r="AO17"/>
  <c r="AL17"/>
  <c r="AI17"/>
  <c r="AF17"/>
  <c r="AC17"/>
  <c r="Z17"/>
  <c r="W17"/>
  <c r="T17"/>
  <c r="P17"/>
  <c r="O17"/>
  <c r="E17"/>
  <c r="AO16"/>
  <c r="AL16"/>
  <c r="AI16"/>
  <c r="AF16"/>
  <c r="AC16"/>
  <c r="Z16"/>
  <c r="W16"/>
  <c r="T16"/>
  <c r="P16"/>
  <c r="E16" s="1"/>
  <c r="O16"/>
  <c r="AO15"/>
  <c r="AL15"/>
  <c r="AI15"/>
  <c r="AF15"/>
  <c r="AC15"/>
  <c r="Z15"/>
  <c r="W15"/>
  <c r="T15"/>
  <c r="P15"/>
  <c r="E15" s="1"/>
  <c r="O15"/>
  <c r="AO14"/>
  <c r="AL14"/>
  <c r="AI14"/>
  <c r="AF14"/>
  <c r="AC14"/>
  <c r="Z14"/>
  <c r="W14"/>
  <c r="T14"/>
  <c r="P14"/>
  <c r="O14"/>
  <c r="AO13"/>
  <c r="AL13"/>
  <c r="AI13"/>
  <c r="AF13"/>
  <c r="AC13"/>
  <c r="Z13"/>
  <c r="W13"/>
  <c r="T13"/>
  <c r="P13"/>
  <c r="O13"/>
  <c r="AO12"/>
  <c r="AL12"/>
  <c r="AI12"/>
  <c r="AF12"/>
  <c r="AC12"/>
  <c r="Z12"/>
  <c r="W12"/>
  <c r="T12"/>
  <c r="P12"/>
  <c r="O12"/>
  <c r="AO11"/>
  <c r="AL11"/>
  <c r="AI11"/>
  <c r="AF11"/>
  <c r="AC11"/>
  <c r="Z11"/>
  <c r="W11"/>
  <c r="T11"/>
  <c r="P11"/>
  <c r="O11"/>
  <c r="AN11" i="10" l="1"/>
  <c r="K11" s="1"/>
  <c r="AN12" i="11"/>
  <c r="K12" s="1"/>
  <c r="Q12"/>
  <c r="AN11"/>
  <c r="K11" s="1"/>
  <c r="Q11"/>
  <c r="Q20" i="5"/>
  <c r="AN20"/>
  <c r="K20" s="1"/>
  <c r="Q19"/>
  <c r="Q18"/>
  <c r="AN18"/>
  <c r="K18" s="1"/>
  <c r="Q17"/>
  <c r="AN17"/>
  <c r="K17" s="1"/>
  <c r="Q16"/>
  <c r="AN16"/>
  <c r="K16" s="1"/>
  <c r="Q15"/>
  <c r="AN15"/>
  <c r="K15" s="1"/>
  <c r="Q14"/>
  <c r="AN14"/>
  <c r="K14" s="1"/>
  <c r="Q13"/>
  <c r="AN13"/>
  <c r="K13" s="1"/>
  <c r="AN12"/>
  <c r="K12" s="1"/>
  <c r="Q12"/>
  <c r="Q16" i="10"/>
  <c r="AN16"/>
  <c r="K16" s="1"/>
  <c r="Q15"/>
  <c r="AN15"/>
  <c r="K15" s="1"/>
  <c r="Q22" i="6"/>
  <c r="AN22"/>
  <c r="K22" s="1"/>
  <c r="Q21"/>
  <c r="AN21"/>
  <c r="K21" s="1"/>
  <c r="Q20"/>
  <c r="AN20"/>
  <c r="K20" s="1"/>
  <c r="Q19"/>
  <c r="AN19"/>
  <c r="K19" s="1"/>
  <c r="Q18"/>
  <c r="AN18"/>
  <c r="K18" s="1"/>
  <c r="Q17"/>
  <c r="AN17"/>
  <c r="K17" s="1"/>
  <c r="Q16"/>
  <c r="AN16"/>
  <c r="K16" s="1"/>
  <c r="Q15"/>
  <c r="AN15"/>
  <c r="K15" s="1"/>
  <c r="AN14"/>
  <c r="K14" s="1"/>
  <c r="Q14"/>
  <c r="AN13"/>
  <c r="K13" s="1"/>
  <c r="Q13"/>
  <c r="AN12"/>
  <c r="K12" s="1"/>
  <c r="Q12"/>
  <c r="AN11"/>
  <c r="K11" s="1"/>
  <c r="Q11"/>
  <c r="Q20" i="7"/>
  <c r="AN20"/>
  <c r="K20" s="1"/>
  <c r="Q19"/>
  <c r="Q18"/>
  <c r="AN18"/>
  <c r="K18" s="1"/>
  <c r="Q16"/>
  <c r="AN16"/>
  <c r="K16" s="1"/>
  <c r="Q15"/>
  <c r="AN15"/>
  <c r="K15" s="1"/>
  <c r="AN14"/>
  <c r="K14" s="1"/>
  <c r="Q14"/>
  <c r="AN13"/>
  <c r="K13" s="1"/>
  <c r="Q13"/>
  <c r="AN12"/>
  <c r="K12" s="1"/>
  <c r="Q12"/>
  <c r="AN11"/>
  <c r="K11" s="1"/>
  <c r="Q11"/>
  <c r="Q21"/>
  <c r="AN21"/>
  <c r="Q13" i="11"/>
  <c r="AN11" i="5"/>
  <c r="K11" s="1"/>
  <c r="Q11"/>
  <c r="Q13" i="10"/>
  <c r="AN13"/>
  <c r="K13" s="1"/>
  <c r="AN12"/>
  <c r="K12" s="1"/>
  <c r="Q12"/>
  <c r="AM24" i="9"/>
  <c r="Q24" s="1"/>
  <c r="AM16"/>
  <c r="AM18"/>
  <c r="AM20"/>
  <c r="Q20" s="1"/>
  <c r="AM22"/>
  <c r="Q22" s="1"/>
  <c r="AM27"/>
  <c r="Q27" s="1"/>
  <c r="AM29"/>
  <c r="AM25"/>
  <c r="Q25" s="1"/>
  <c r="AM15"/>
  <c r="AM17"/>
  <c r="AM19"/>
  <c r="AM21"/>
  <c r="Q21" s="1"/>
  <c r="AM23"/>
  <c r="Q23" s="1"/>
  <c r="AM26"/>
  <c r="Q26" s="1"/>
  <c r="AM28"/>
  <c r="Q28" s="1"/>
  <c r="AM30"/>
  <c r="AM11"/>
  <c r="AM12"/>
  <c r="Q12" s="1"/>
  <c r="AM13"/>
  <c r="AM14"/>
  <c r="Q14" s="1"/>
  <c r="L14" s="1"/>
  <c r="AN13" i="11" l="1"/>
  <c r="K13" s="1"/>
  <c r="Q19" i="9"/>
  <c r="L19" s="1"/>
  <c r="Q18"/>
  <c r="L18" s="1"/>
  <c r="Q17"/>
  <c r="L17" s="1"/>
  <c r="Q16"/>
  <c r="L16" s="1"/>
  <c r="AN16"/>
  <c r="K16" s="1"/>
  <c r="Q15"/>
  <c r="L15" s="1"/>
  <c r="Q29"/>
  <c r="AN29"/>
  <c r="Q30"/>
  <c r="AN30"/>
  <c r="Q11"/>
  <c r="AN12"/>
  <c r="K12" s="1"/>
  <c r="Q13"/>
  <c r="AN14"/>
  <c r="K14" s="1"/>
  <c r="AO30" i="2"/>
  <c r="AN30"/>
  <c r="AL30"/>
  <c r="AI30"/>
  <c r="AF30"/>
  <c r="AC30"/>
  <c r="Z30"/>
  <c r="W30"/>
  <c r="T30"/>
  <c r="P30"/>
  <c r="O30"/>
  <c r="L30"/>
  <c r="K30"/>
  <c r="E30"/>
  <c r="AO29"/>
  <c r="AN29"/>
  <c r="AL29"/>
  <c r="AI29"/>
  <c r="AF29"/>
  <c r="AC29"/>
  <c r="Z29"/>
  <c r="W29"/>
  <c r="T29"/>
  <c r="P29"/>
  <c r="O29"/>
  <c r="L29"/>
  <c r="K29"/>
  <c r="E29"/>
  <c r="AO28"/>
  <c r="AN28"/>
  <c r="AL28"/>
  <c r="AI28"/>
  <c r="AF28"/>
  <c r="AC28"/>
  <c r="Z28"/>
  <c r="W28"/>
  <c r="T28"/>
  <c r="P28"/>
  <c r="O28"/>
  <c r="L28"/>
  <c r="K28"/>
  <c r="E28"/>
  <c r="AO27"/>
  <c r="AN27"/>
  <c r="AL27"/>
  <c r="AI27"/>
  <c r="AF27"/>
  <c r="AC27"/>
  <c r="Z27"/>
  <c r="W27"/>
  <c r="T27"/>
  <c r="P27"/>
  <c r="O27"/>
  <c r="L27"/>
  <c r="K27"/>
  <c r="E27"/>
  <c r="AO26"/>
  <c r="AN26"/>
  <c r="AL26"/>
  <c r="AI26"/>
  <c r="AF26"/>
  <c r="AC26"/>
  <c r="Z26"/>
  <c r="W26"/>
  <c r="T26"/>
  <c r="O26"/>
  <c r="L26"/>
  <c r="K26"/>
  <c r="E26"/>
  <c r="AO25"/>
  <c r="AN25"/>
  <c r="AL25"/>
  <c r="AI25"/>
  <c r="AF25"/>
  <c r="AC25"/>
  <c r="Z25"/>
  <c r="W25"/>
  <c r="T25"/>
  <c r="P25"/>
  <c r="O25"/>
  <c r="L25"/>
  <c r="K25"/>
  <c r="E25"/>
  <c r="AO24"/>
  <c r="AN24"/>
  <c r="K24" s="1"/>
  <c r="AL24"/>
  <c r="AI24"/>
  <c r="AF24"/>
  <c r="AC24"/>
  <c r="Z24"/>
  <c r="W24"/>
  <c r="T24"/>
  <c r="P24"/>
  <c r="O24"/>
  <c r="E24"/>
  <c r="AO23"/>
  <c r="AN23"/>
  <c r="AL23"/>
  <c r="AI23"/>
  <c r="AF23"/>
  <c r="AC23"/>
  <c r="Z23"/>
  <c r="W23"/>
  <c r="T23"/>
  <c r="P23"/>
  <c r="O23"/>
  <c r="L23"/>
  <c r="K23"/>
  <c r="E23"/>
  <c r="AO22"/>
  <c r="AL22"/>
  <c r="AI22"/>
  <c r="AF22"/>
  <c r="AC22"/>
  <c r="Z22"/>
  <c r="W22"/>
  <c r="T22"/>
  <c r="P22"/>
  <c r="O22"/>
  <c r="E22"/>
  <c r="AO21"/>
  <c r="AL21"/>
  <c r="AI21"/>
  <c r="AF21"/>
  <c r="AC21"/>
  <c r="Z21"/>
  <c r="W21"/>
  <c r="T21"/>
  <c r="P21"/>
  <c r="E21" s="1"/>
  <c r="O21"/>
  <c r="AO20"/>
  <c r="AL20"/>
  <c r="AI20"/>
  <c r="AF20"/>
  <c r="AC20"/>
  <c r="Z20"/>
  <c r="W20"/>
  <c r="T20"/>
  <c r="P20"/>
  <c r="E20" s="1"/>
  <c r="O20"/>
  <c r="AO19"/>
  <c r="AL19"/>
  <c r="AI19"/>
  <c r="AF19"/>
  <c r="AC19"/>
  <c r="Z19"/>
  <c r="W19"/>
  <c r="T19"/>
  <c r="P19"/>
  <c r="E19" s="1"/>
  <c r="O19"/>
  <c r="AO18"/>
  <c r="AL18"/>
  <c r="AI18"/>
  <c r="AF18"/>
  <c r="AC18"/>
  <c r="Z18"/>
  <c r="W18"/>
  <c r="T18"/>
  <c r="P18"/>
  <c r="O18"/>
  <c r="AO17"/>
  <c r="AL17"/>
  <c r="AI17"/>
  <c r="AF17"/>
  <c r="AC17"/>
  <c r="Z17"/>
  <c r="W17"/>
  <c r="T17"/>
  <c r="P17"/>
  <c r="O17"/>
  <c r="AO16"/>
  <c r="AL16"/>
  <c r="AI16"/>
  <c r="AF16"/>
  <c r="AC16"/>
  <c r="Z16"/>
  <c r="W16"/>
  <c r="T16"/>
  <c r="P16"/>
  <c r="O16"/>
  <c r="AO15"/>
  <c r="AL15"/>
  <c r="AI15"/>
  <c r="AF15"/>
  <c r="AC15"/>
  <c r="Z15"/>
  <c r="W15"/>
  <c r="T15"/>
  <c r="P15"/>
  <c r="O15"/>
  <c r="AO14"/>
  <c r="AL14"/>
  <c r="AI14"/>
  <c r="AF14"/>
  <c r="AC14"/>
  <c r="Z14"/>
  <c r="W14"/>
  <c r="T14"/>
  <c r="P14"/>
  <c r="O14"/>
  <c r="AO13"/>
  <c r="AL13"/>
  <c r="AI13"/>
  <c r="AF13"/>
  <c r="AC13"/>
  <c r="Z13"/>
  <c r="W13"/>
  <c r="T13"/>
  <c r="P13"/>
  <c r="O13"/>
  <c r="AO12"/>
  <c r="AL12"/>
  <c r="AI12"/>
  <c r="AF12"/>
  <c r="AC12"/>
  <c r="Z12"/>
  <c r="W12"/>
  <c r="T12"/>
  <c r="P12"/>
  <c r="O12"/>
  <c r="AO11"/>
  <c r="AL11"/>
  <c r="AI11"/>
  <c r="AF11"/>
  <c r="AC11"/>
  <c r="Z11"/>
  <c r="W11"/>
  <c r="T11"/>
  <c r="P11"/>
  <c r="O11"/>
  <c r="AN17" i="9" l="1"/>
  <c r="K17" s="1"/>
  <c r="AN19"/>
  <c r="K19" s="1"/>
  <c r="AN18"/>
  <c r="K18" s="1"/>
  <c r="AN15"/>
  <c r="K15" s="1"/>
  <c r="AN11"/>
  <c r="K11" s="1"/>
  <c r="AM25" i="2"/>
  <c r="Q25" s="1"/>
  <c r="AM26"/>
  <c r="Q26" s="1"/>
  <c r="AN13" i="9"/>
  <c r="K13" s="1"/>
  <c r="AM22" i="2"/>
  <c r="Q22" s="1"/>
  <c r="L22" s="1"/>
  <c r="AM21"/>
  <c r="Q21" s="1"/>
  <c r="L21" s="1"/>
  <c r="AM23"/>
  <c r="Q23" s="1"/>
  <c r="AM27"/>
  <c r="Q27" s="1"/>
  <c r="AM29"/>
  <c r="Q29" s="1"/>
  <c r="AM19"/>
  <c r="AM20"/>
  <c r="AM28"/>
  <c r="Q28" s="1"/>
  <c r="AM30"/>
  <c r="Q30" s="1"/>
  <c r="AM24"/>
  <c r="Q24" s="1"/>
  <c r="L24" s="1"/>
  <c r="AM18"/>
  <c r="Q18" s="1"/>
  <c r="L18" s="1"/>
  <c r="AM17"/>
  <c r="AM16"/>
  <c r="Q16" s="1"/>
  <c r="AM15"/>
  <c r="Q15" s="1"/>
  <c r="AM14"/>
  <c r="AM13"/>
  <c r="Q13" s="1"/>
  <c r="AM12"/>
  <c r="AM11"/>
  <c r="AN16" l="1"/>
  <c r="K16" s="1"/>
  <c r="AN18"/>
  <c r="K18" s="1"/>
  <c r="AN22"/>
  <c r="AN21"/>
  <c r="K21" s="1"/>
  <c r="Q20"/>
  <c r="L20" s="1"/>
  <c r="Q19"/>
  <c r="L19" s="1"/>
  <c r="Q17"/>
  <c r="L17" s="1"/>
  <c r="AN17"/>
  <c r="K17" s="1"/>
  <c r="AN15"/>
  <c r="K15" s="1"/>
  <c r="Q14"/>
  <c r="AN13"/>
  <c r="K13" s="1"/>
  <c r="Q12"/>
  <c r="Q11"/>
  <c r="AN19" l="1"/>
  <c r="K19" s="1"/>
  <c r="AN20"/>
  <c r="K20" s="1"/>
  <c r="AN14"/>
  <c r="K14" s="1"/>
  <c r="AN12"/>
  <c r="K12" s="1"/>
  <c r="AN11"/>
  <c r="K11" s="1"/>
</calcChain>
</file>

<file path=xl/sharedStrings.xml><?xml version="1.0" encoding="utf-8"?>
<sst xmlns="http://schemas.openxmlformats.org/spreadsheetml/2006/main" count="1854" uniqueCount="175">
  <si>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</si>
  <si>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</si>
  <si>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</si>
  <si>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</si>
  <si>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</si>
  <si>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</si>
  <si>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</si>
  <si>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</si>
  <si>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</si>
  <si>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</si>
  <si>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</si>
  <si>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</si>
  <si>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</si>
  <si>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</si>
  <si>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</si>
  <si>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</si>
  <si>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</si>
  <si>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</si>
  <si>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</si>
  <si>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</si>
  <si>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</si>
  <si>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</si>
  <si>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</si>
  <si>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</si>
  <si>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</si>
  <si>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YEDEK JÜRİ</t>
  </si>
  <si>
    <t>Prof. Dr. Remzi ALTUNIŞIK</t>
  </si>
  <si>
    <t>Yrd. Doç. Dr. Özlem BALABAN</t>
  </si>
  <si>
    <t>Doç. Dr. Ali TAŞ</t>
  </si>
  <si>
    <t>Yrd. Doç. Dr. Şule YILDIZ</t>
  </si>
  <si>
    <t>YETERLİ</t>
  </si>
  <si>
    <t>PROJE SAVUNMA SINAVI BAŞARI LİSTESİ</t>
  </si>
  <si>
    <t xml:space="preserve">                        JÜRİ</t>
  </si>
  <si>
    <t xml:space="preserve">Not:1) Öğrencinin danışmanı Proje Savunma Sınavına girmek zorundadır.          
</t>
  </si>
  <si>
    <t>AÇIKLAMA</t>
  </si>
  <si>
    <t>UZAKTAN EĞİTİM İŞLETME TEZSİZ YÜKSEK LİSANS</t>
  </si>
  <si>
    <r>
      <t xml:space="preserve">                                          </t>
    </r>
    <r>
      <rPr>
        <b/>
        <sz val="12"/>
        <color theme="1"/>
        <rFont val="Times New Roman"/>
        <family val="1"/>
        <charset val="162"/>
      </rPr>
      <t xml:space="preserve"> 2. GRUP</t>
    </r>
  </si>
  <si>
    <t xml:space="preserve">             Doç. Dr. Nilgün SARIKAYA</t>
  </si>
  <si>
    <t xml:space="preserve"> YEDEK JÜRİ</t>
  </si>
  <si>
    <t>Prof. Dr. Recai COŞKUN</t>
  </si>
  <si>
    <t>İŞLETME TEZSİZ YÜKSEK LİSANS / II. ÖĞRETİM PROGRAMI</t>
  </si>
  <si>
    <r>
      <t xml:space="preserve">                                          </t>
    </r>
    <r>
      <rPr>
        <b/>
        <sz val="12"/>
        <color theme="1"/>
        <rFont val="Times New Roman"/>
        <family val="1"/>
        <charset val="162"/>
      </rPr>
      <t>1. GRUP</t>
    </r>
  </si>
  <si>
    <t>Yrd. Doç. Dr. Fatih Burak GÜMÜŞ</t>
  </si>
  <si>
    <t xml:space="preserve">                    1. GRUP</t>
  </si>
  <si>
    <t>Doç. Dr. Yasemin ÖZDEMİR</t>
  </si>
  <si>
    <t>Doç. Dr. Nevran KARACA</t>
  </si>
  <si>
    <t xml:space="preserve">                                                              JÜRİ</t>
  </si>
  <si>
    <t xml:space="preserve">                                                             JÜRİ</t>
  </si>
  <si>
    <r>
      <t xml:space="preserve">                                          </t>
    </r>
    <r>
      <rPr>
        <b/>
        <sz val="12"/>
        <color theme="1"/>
        <rFont val="Times New Roman"/>
        <family val="1"/>
        <charset val="162"/>
      </rPr>
      <t>3. GRUP</t>
    </r>
  </si>
  <si>
    <t>2016-2017 / GÜZ YARIYILI SONU</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</si>
  <si>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t>
  </si>
  <si>
    <t xml:space="preserve">                    2. GRUP</t>
  </si>
  <si>
    <t xml:space="preserve">                    3. GRUP</t>
  </si>
  <si>
    <t>GÜLCAN DEMİR</t>
  </si>
  <si>
    <t>Yrd. Doç. Dr. Gökhan BARAL</t>
  </si>
  <si>
    <t>1560E36039</t>
  </si>
  <si>
    <t>SAVAŞ CELEP</t>
  </si>
  <si>
    <t>1560E36007</t>
  </si>
  <si>
    <t>YASER KOCACIK</t>
  </si>
  <si>
    <t>1560E36107</t>
  </si>
  <si>
    <t>GÖKHAN TERLEMEZ</t>
  </si>
  <si>
    <t>1560E36106</t>
  </si>
  <si>
    <t>EMİNE TOSKA</t>
  </si>
  <si>
    <t>1560E36102</t>
  </si>
  <si>
    <t>GÖNÜL AYDIN</t>
  </si>
  <si>
    <t>İSMAİL DİLBAZ</t>
  </si>
  <si>
    <t>1560E36104</t>
  </si>
  <si>
    <t>1560E36111</t>
  </si>
  <si>
    <t>1560E36105</t>
  </si>
  <si>
    <t xml:space="preserve">             Yrd. Doç. Dr. Şule YILDIZ</t>
  </si>
  <si>
    <t>SELHAN TUNA</t>
  </si>
  <si>
    <t>Doç. Dr. Hasan LATİF</t>
  </si>
  <si>
    <t>1560E36023</t>
  </si>
  <si>
    <t>CİHAN MADENDERE</t>
  </si>
  <si>
    <t>AYSEL KUZUCU</t>
  </si>
  <si>
    <t>MİNE KOCABAŞ</t>
  </si>
  <si>
    <t>Prof. Dr. Kadir ARDIÇ</t>
  </si>
  <si>
    <t>ÖMER OLKAN TOTRAKAN</t>
  </si>
  <si>
    <t>1460E36001</t>
  </si>
  <si>
    <t>1560E36005</t>
  </si>
  <si>
    <t>1560E36054</t>
  </si>
  <si>
    <t>1360E36040</t>
  </si>
  <si>
    <t xml:space="preserve">                             JÜRİ</t>
  </si>
  <si>
    <t>Yrd. Doç. Dr. Halil İbrahim CEBECİ</t>
  </si>
  <si>
    <t>HASAN BİRFİDAN</t>
  </si>
  <si>
    <t>Prof. Dr. Sima NART</t>
  </si>
  <si>
    <t>ALTAN ALANSU</t>
  </si>
  <si>
    <t>ŞABAN KOLUDRA</t>
  </si>
  <si>
    <t>BEGÜMHAN ÇELEBİ</t>
  </si>
  <si>
    <t>İMREN OKUR</t>
  </si>
  <si>
    <t>ÖZGE YILMAZ</t>
  </si>
  <si>
    <t>AHMET YILDIRIM</t>
  </si>
  <si>
    <t>Doç. Dr. Hayrettin ZENGİN</t>
  </si>
  <si>
    <t>ZÜHAL ÇELEBİ</t>
  </si>
  <si>
    <t>CİHAN BAHÇIVAN</t>
  </si>
  <si>
    <t>EMRAH ERTAŞ</t>
  </si>
  <si>
    <t>Doç. Dr. Nilgün SARIKAYA</t>
  </si>
  <si>
    <t>1360E36501</t>
  </si>
  <si>
    <t>1560E36015</t>
  </si>
  <si>
    <t>1560E36117</t>
  </si>
  <si>
    <t>1560E36004</t>
  </si>
  <si>
    <t>1560E36123</t>
  </si>
  <si>
    <t>1560E36011</t>
  </si>
  <si>
    <t>1560E36012</t>
  </si>
  <si>
    <t>0860E36156</t>
  </si>
  <si>
    <t>1360E36513</t>
  </si>
  <si>
    <t xml:space="preserve">                    4. GRUP</t>
  </si>
  <si>
    <t>ERCAN OFLİ</t>
  </si>
  <si>
    <t>BARIŞ AKIN</t>
  </si>
  <si>
    <t>Doç. Dr. Mustafa Cahit ÜNĞAN</t>
  </si>
  <si>
    <t>Yrd. Doç. Dr. Samet GÜNER</t>
  </si>
  <si>
    <t>SİNEM BAYRAM</t>
  </si>
  <si>
    <t>1560E36032</t>
  </si>
  <si>
    <t>1560E36042</t>
  </si>
  <si>
    <t>1560E36049</t>
  </si>
  <si>
    <t>Yrd. Doç. Dr. Murat AYANOĞLU</t>
  </si>
  <si>
    <t xml:space="preserve">          Yrd. Doç. Dr. Samet GÜNER</t>
  </si>
  <si>
    <r>
      <t xml:space="preserve">                                          2</t>
    </r>
    <r>
      <rPr>
        <b/>
        <sz val="12"/>
        <color theme="1"/>
        <rFont val="Times New Roman"/>
        <family val="1"/>
        <charset val="162"/>
      </rPr>
      <t>. GRUP</t>
    </r>
  </si>
  <si>
    <t>SİNAN ÖZEN</t>
  </si>
  <si>
    <t>GÜRSEL DURDU</t>
  </si>
  <si>
    <t>TOLGA ÜNSAL</t>
  </si>
  <si>
    <t>MURAT MENEKŞE</t>
  </si>
  <si>
    <t>AHMET BAL</t>
  </si>
  <si>
    <t>NURCAN TOPALOĞLU</t>
  </si>
  <si>
    <t>MUTLU SAKAOĞLU</t>
  </si>
  <si>
    <t>EDİZ VARDAR</t>
  </si>
  <si>
    <t>HİLAL TÜRK</t>
  </si>
  <si>
    <t>NURDAN KAMIŞOĞLU</t>
  </si>
  <si>
    <t>ALPER ŞEN</t>
  </si>
  <si>
    <t>SELAHATTİN OTHAN</t>
  </si>
  <si>
    <t>1560M35014</t>
  </si>
  <si>
    <t>1460M35025</t>
  </si>
  <si>
    <t>1560M35040</t>
  </si>
  <si>
    <t>1560M35012</t>
  </si>
  <si>
    <t>1560M35002</t>
  </si>
  <si>
    <t>1560M35034</t>
  </si>
  <si>
    <t>1560M35035</t>
  </si>
  <si>
    <t>1560M35001</t>
  </si>
  <si>
    <t>1560M35006</t>
  </si>
  <si>
    <t>1560M35007</t>
  </si>
  <si>
    <t>1560M35050</t>
  </si>
  <si>
    <t>1560M35029</t>
  </si>
  <si>
    <t>1560M35031</t>
  </si>
  <si>
    <t>1560M35032</t>
  </si>
  <si>
    <t>1560M35044</t>
  </si>
  <si>
    <t xml:space="preserve">                                                            YEDEK  JÜRİ</t>
  </si>
  <si>
    <t>HAFİZE ÜSTÜN</t>
  </si>
  <si>
    <t>SENİHA İSMAİLOĞLU</t>
  </si>
  <si>
    <t>SİNEM İSMAİLOĞLU</t>
  </si>
  <si>
    <t>ŞENOL KORKMAZ</t>
  </si>
  <si>
    <t>HİLAL TOPAÇ</t>
  </si>
  <si>
    <t>ESMA ORUÇ</t>
  </si>
  <si>
    <t xml:space="preserve">AYLİN GÜLER </t>
  </si>
  <si>
    <t>Prof. Dr. Ahmet Vecdi CAN</t>
  </si>
  <si>
    <t>AHMET YELKOVAN</t>
  </si>
  <si>
    <t>ÖZLEM ÖZDEMİR</t>
  </si>
  <si>
    <t>BENGÜ GENÇOL</t>
  </si>
  <si>
    <t>1560M35024</t>
  </si>
  <si>
    <t>1560M35009</t>
  </si>
  <si>
    <t>1560M35010</t>
  </si>
  <si>
    <t>1560M35008</t>
  </si>
  <si>
    <t>1560M35036</t>
  </si>
  <si>
    <t>1560M35023</t>
  </si>
  <si>
    <t>1560M35046</t>
  </si>
  <si>
    <t>AHMET ÇELİK</t>
  </si>
  <si>
    <t>NURİ YILMAZ</t>
  </si>
  <si>
    <t>ZAFER AY</t>
  </si>
  <si>
    <t>1560M35043</t>
  </si>
  <si>
    <t>1560M35017</t>
  </si>
  <si>
    <t>1560M35048</t>
  </si>
  <si>
    <t xml:space="preserve"> Prof. Dr. Remzi ALTUNIŞIK</t>
  </si>
  <si>
    <t>AKTS EKSİK</t>
  </si>
  <si>
    <t>ORTALAMA YETERSİZ</t>
  </si>
  <si>
    <t>1460M35036</t>
  </si>
  <si>
    <t>BETÜL BALBALLI</t>
  </si>
</sst>
</file>

<file path=xl/styles.xml><?xml version="1.0" encoding="utf-8"?>
<styleSheet xmlns="http://schemas.openxmlformats.org/spreadsheetml/2006/main">
  <numFmts count="1">
    <numFmt numFmtId="164" formatCode="#,##0.000"/>
  </numFmts>
  <fonts count="13">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64"/>
      </left>
      <right style="thin">
        <color indexed="64"/>
      </right>
      <top style="thin">
        <color indexed="64"/>
      </top>
      <bottom style="thin">
        <color theme="1"/>
      </bottom>
      <diagonal/>
    </border>
  </borders>
  <cellStyleXfs count="1">
    <xf numFmtId="0" fontId="0" fillId="0" borderId="0"/>
  </cellStyleXfs>
  <cellXfs count="128">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3" fillId="0" borderId="4" xfId="0" applyFont="1" applyBorder="1" applyAlignment="1" applyProtection="1">
      <alignment horizontal="center"/>
      <protection hidden="1"/>
    </xf>
    <xf numFmtId="0" fontId="3" fillId="0" borderId="0" xfId="0" applyFont="1" applyBorder="1" applyProtection="1">
      <protection hidden="1"/>
    </xf>
    <xf numFmtId="0" fontId="3" fillId="0" borderId="0" xfId="0" applyFont="1" applyBorder="1" applyAlignment="1" applyProtection="1">
      <alignment horizontal="center"/>
      <protection hidden="1"/>
    </xf>
    <xf numFmtId="0" fontId="3" fillId="0" borderId="0" xfId="0" applyFont="1" applyBorder="1" applyAlignment="1" applyProtection="1">
      <alignment horizontal="center" vertical="center"/>
      <protection hidden="1"/>
    </xf>
    <xf numFmtId="0" fontId="3" fillId="0" borderId="5" xfId="0" applyFont="1" applyBorder="1" applyAlignment="1" applyProtection="1">
      <alignment horizontal="center"/>
      <protection hidden="1"/>
    </xf>
    <xf numFmtId="0" fontId="4" fillId="0" borderId="0" xfId="0" applyFont="1" applyBorder="1" applyProtection="1">
      <protection hidden="1"/>
    </xf>
    <xf numFmtId="164" fontId="6" fillId="2" borderId="6"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5" fillId="0" borderId="11" xfId="0" applyFont="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11" fontId="12" fillId="2" borderId="6" xfId="0" applyNumberFormat="1" applyFont="1" applyFill="1" applyBorder="1" applyAlignment="1">
      <alignment horizontal="center" vertical="center"/>
    </xf>
    <xf numFmtId="0" fontId="12" fillId="2" borderId="6" xfId="0" applyFont="1" applyFill="1" applyBorder="1" applyAlignment="1">
      <alignment horizontal="left" vertical="center"/>
    </xf>
    <xf numFmtId="0" fontId="12" fillId="2" borderId="6"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wrapText="1"/>
      <protection hidden="1"/>
    </xf>
    <xf numFmtId="0" fontId="6" fillId="2" borderId="12" xfId="0" applyNumberFormat="1" applyFont="1" applyFill="1" applyBorder="1" applyAlignment="1" applyProtection="1">
      <alignment horizontal="center" vertical="center" wrapText="1"/>
      <protection hidden="1"/>
    </xf>
    <xf numFmtId="0" fontId="6" fillId="2" borderId="12" xfId="0" applyFont="1" applyFill="1" applyBorder="1" applyAlignment="1" applyProtection="1">
      <alignment horizontal="center" vertical="center" wrapText="1"/>
      <protection hidden="1"/>
    </xf>
    <xf numFmtId="164" fontId="6" fillId="2" borderId="7" xfId="0" applyNumberFormat="1" applyFont="1" applyFill="1" applyBorder="1" applyAlignment="1" applyProtection="1">
      <alignment horizontal="center" vertical="center"/>
      <protection hidden="1"/>
    </xf>
    <xf numFmtId="0" fontId="6" fillId="2" borderId="6" xfId="0" applyNumberFormat="1" applyFont="1" applyFill="1" applyBorder="1" applyAlignment="1" applyProtection="1">
      <alignment horizontal="center" vertical="center" wrapText="1"/>
      <protection hidden="1"/>
    </xf>
    <xf numFmtId="0" fontId="6" fillId="2" borderId="13" xfId="0" applyNumberFormat="1" applyFont="1" applyFill="1" applyBorder="1" applyAlignment="1" applyProtection="1">
      <alignment horizontal="center" vertical="center" wrapText="1"/>
      <protection hidden="1"/>
    </xf>
    <xf numFmtId="0" fontId="6" fillId="2" borderId="13" xfId="0" applyFont="1" applyFill="1" applyBorder="1" applyAlignment="1" applyProtection="1">
      <alignment horizontal="center" vertical="center" wrapText="1"/>
      <protection hidden="1"/>
    </xf>
    <xf numFmtId="0" fontId="3" fillId="0" borderId="9" xfId="0" applyFont="1" applyBorder="1" applyAlignment="1" applyProtection="1">
      <protection hidden="1"/>
    </xf>
    <xf numFmtId="0" fontId="12" fillId="2" borderId="6"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2" xfId="0" applyFont="1" applyFill="1" applyBorder="1" applyAlignment="1">
      <alignment horizontal="left" vertical="center"/>
    </xf>
    <xf numFmtId="0" fontId="5" fillId="0" borderId="11" xfId="0" applyFont="1" applyBorder="1" applyAlignment="1" applyProtection="1">
      <alignment horizontal="center" vertical="center" wrapText="1"/>
      <protection hidden="1"/>
    </xf>
    <xf numFmtId="0" fontId="12" fillId="0" borderId="6" xfId="0" applyFont="1" applyFill="1" applyBorder="1" applyAlignment="1">
      <alignment horizontal="center" vertical="center"/>
    </xf>
    <xf numFmtId="49" fontId="12" fillId="0" borderId="6" xfId="0" applyNumberFormat="1" applyFont="1" applyFill="1" applyBorder="1" applyAlignment="1">
      <alignment vertical="center"/>
    </xf>
    <xf numFmtId="0" fontId="12" fillId="2" borderId="16" xfId="0" applyFont="1" applyFill="1" applyBorder="1"/>
    <xf numFmtId="11" fontId="12" fillId="2" borderId="17" xfId="0" applyNumberFormat="1" applyFont="1" applyFill="1" applyBorder="1" applyAlignment="1">
      <alignment horizontal="center"/>
    </xf>
    <xf numFmtId="11" fontId="12" fillId="0" borderId="6" xfId="0" applyNumberFormat="1" applyFont="1" applyFill="1" applyBorder="1" applyAlignment="1">
      <alignment horizontal="center" vertical="center"/>
    </xf>
    <xf numFmtId="0" fontId="12" fillId="2" borderId="6" xfId="0" applyFont="1" applyFill="1" applyBorder="1" applyAlignment="1">
      <alignment horizontal="center"/>
    </xf>
    <xf numFmtId="0" fontId="12" fillId="2" borderId="18" xfId="0" applyFont="1" applyFill="1" applyBorder="1" applyAlignment="1">
      <alignment horizontal="center"/>
    </xf>
    <xf numFmtId="0" fontId="12" fillId="2" borderId="12" xfId="0" applyFont="1" applyFill="1" applyBorder="1" applyAlignment="1">
      <alignment horizontal="left" vertical="center"/>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0" borderId="0" xfId="0" applyFont="1" applyBorder="1" applyAlignment="1" applyProtection="1">
      <alignment horizontal="center"/>
      <protection hidden="1"/>
    </xf>
    <xf numFmtId="11" fontId="12" fillId="2" borderId="16" xfId="0" applyNumberFormat="1" applyFont="1" applyFill="1" applyBorder="1" applyAlignment="1">
      <alignment horizontal="center"/>
    </xf>
    <xf numFmtId="0" fontId="10" fillId="0" borderId="2" xfId="0" applyFont="1" applyFill="1" applyBorder="1" applyAlignment="1" applyProtection="1">
      <alignment horizontal="center" vertical="center"/>
      <protection hidden="1"/>
    </xf>
    <xf numFmtId="0" fontId="1" fillId="2" borderId="4" xfId="0" applyFont="1" applyFill="1" applyBorder="1" applyAlignment="1" applyProtection="1">
      <alignment horizontal="center"/>
      <protection locked="0"/>
    </xf>
    <xf numFmtId="0" fontId="12" fillId="2" borderId="12" xfId="0" applyFont="1" applyFill="1" applyBorder="1" applyAlignment="1">
      <alignment horizontal="left" vertical="center"/>
    </xf>
    <xf numFmtId="0" fontId="12" fillId="2" borderId="6" xfId="0" applyFont="1" applyFill="1" applyBorder="1" applyAlignment="1">
      <alignment horizontal="left" vertical="center"/>
    </xf>
    <xf numFmtId="49" fontId="6" fillId="0" borderId="6" xfId="0" applyNumberFormat="1" applyFont="1" applyFill="1" applyBorder="1" applyAlignment="1">
      <alignment vertical="center"/>
    </xf>
    <xf numFmtId="0" fontId="6" fillId="2" borderId="6" xfId="0" applyFont="1" applyFill="1" applyBorder="1" applyAlignment="1">
      <alignment horizontal="left"/>
    </xf>
    <xf numFmtId="0" fontId="6" fillId="2" borderId="6" xfId="0" applyFont="1" applyFill="1" applyBorder="1" applyAlignment="1">
      <alignment horizontal="left" vertical="center"/>
    </xf>
    <xf numFmtId="0" fontId="6" fillId="2" borderId="18" xfId="0" applyFont="1" applyFill="1" applyBorder="1" applyAlignment="1">
      <alignment horizontal="left"/>
    </xf>
    <xf numFmtId="49" fontId="6" fillId="2" borderId="6" xfId="0" applyNumberFormat="1" applyFont="1" applyFill="1" applyBorder="1" applyAlignment="1">
      <alignment vertical="center"/>
    </xf>
    <xf numFmtId="0" fontId="6" fillId="2" borderId="16" xfId="0" applyFont="1" applyFill="1" applyBorder="1"/>
    <xf numFmtId="0" fontId="6" fillId="2" borderId="17" xfId="0" applyFont="1" applyFill="1" applyBorder="1"/>
    <xf numFmtId="0" fontId="12" fillId="2" borderId="12" xfId="0" applyFont="1" applyFill="1" applyBorder="1" applyAlignment="1">
      <alignment horizontal="left" vertical="center"/>
    </xf>
    <xf numFmtId="0" fontId="12" fillId="2" borderId="12" xfId="0" applyFont="1" applyFill="1" applyBorder="1" applyAlignment="1">
      <alignment horizontal="left" vertical="center"/>
    </xf>
    <xf numFmtId="0" fontId="12" fillId="2" borderId="6" xfId="0" applyFont="1" applyFill="1" applyBorder="1" applyAlignment="1">
      <alignment horizontal="left" vertical="center"/>
    </xf>
    <xf numFmtId="0" fontId="12" fillId="2" borderId="12" xfId="0" applyFont="1" applyFill="1" applyBorder="1" applyAlignment="1">
      <alignment horizontal="left" vertical="center"/>
    </xf>
    <xf numFmtId="0" fontId="10" fillId="0" borderId="0" xfId="0" applyFont="1" applyFill="1" applyBorder="1" applyAlignment="1" applyProtection="1">
      <alignment horizontal="center" vertical="center"/>
      <protection hidden="1"/>
    </xf>
    <xf numFmtId="0" fontId="5" fillId="0" borderId="11" xfId="0" applyFont="1" applyBorder="1" applyAlignment="1" applyProtection="1">
      <alignment horizontal="center" vertical="center" wrapText="1"/>
      <protection hidden="1"/>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2" fillId="2" borderId="13" xfId="0" applyFont="1" applyFill="1" applyBorder="1" applyAlignment="1">
      <alignment horizontal="left" vertical="center"/>
    </xf>
    <xf numFmtId="0" fontId="1" fillId="2" borderId="4" xfId="0" applyFont="1" applyFill="1" applyBorder="1" applyAlignment="1" applyProtection="1">
      <alignment horizontal="center"/>
      <protection locked="0"/>
    </xf>
    <xf numFmtId="0" fontId="12" fillId="0" borderId="12" xfId="0" applyFont="1" applyFill="1" applyBorder="1" applyAlignment="1">
      <alignment horizontal="left" vertical="center"/>
    </xf>
    <xf numFmtId="0" fontId="2" fillId="0" borderId="9" xfId="0" applyFont="1" applyBorder="1" applyAlignment="1" applyProtection="1">
      <protection hidden="1"/>
    </xf>
    <xf numFmtId="0" fontId="12" fillId="2" borderId="12" xfId="0" applyFont="1" applyFill="1" applyBorder="1" applyAlignment="1">
      <alignment horizontal="left" vertical="center"/>
    </xf>
    <xf numFmtId="0" fontId="12" fillId="2" borderId="6" xfId="0" applyFont="1" applyFill="1" applyBorder="1" applyAlignment="1">
      <alignment horizontal="left" vertical="center"/>
    </xf>
    <xf numFmtId="0" fontId="12" fillId="2" borderId="6" xfId="0" applyFont="1" applyFill="1" applyBorder="1" applyAlignment="1">
      <alignment horizontal="left" vertical="center"/>
    </xf>
    <xf numFmtId="0" fontId="12" fillId="2" borderId="6" xfId="0" applyFont="1" applyFill="1" applyBorder="1" applyAlignment="1">
      <alignment horizontal="left" vertical="center"/>
    </xf>
    <xf numFmtId="0" fontId="12" fillId="2" borderId="12" xfId="0" applyFont="1" applyFill="1" applyBorder="1" applyAlignment="1">
      <alignment horizontal="left" vertical="center"/>
    </xf>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4"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0" fillId="0" borderId="5" xfId="0" applyFont="1" applyFill="1" applyBorder="1" applyAlignment="1" applyProtection="1">
      <alignment horizontal="center" vertical="center"/>
      <protection hidden="1"/>
    </xf>
    <xf numFmtId="0" fontId="10" fillId="0" borderId="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14" fontId="10" fillId="0" borderId="4"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14" fontId="10" fillId="0" borderId="5" xfId="0" applyNumberFormat="1"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hidden="1"/>
    </xf>
    <xf numFmtId="0" fontId="0" fillId="0" borderId="11" xfId="0" applyBorder="1"/>
    <xf numFmtId="0" fontId="2" fillId="0" borderId="9" xfId="0" applyFont="1" applyBorder="1" applyAlignment="1" applyProtection="1">
      <alignment horizontal="left"/>
      <protection hidden="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9" fillId="0" borderId="0"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4"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9" fillId="0" borderId="3" xfId="0"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0"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1" fillId="2" borderId="4"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1" fillId="2" borderId="0"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9" fillId="0" borderId="2" xfId="0" applyFont="1" applyFill="1" applyBorder="1" applyAlignment="1" applyProtection="1">
      <alignment horizontal="left" vertical="center"/>
      <protection hidden="1"/>
    </xf>
    <xf numFmtId="0" fontId="1" fillId="5" borderId="4" xfId="0" applyFont="1" applyFill="1" applyBorder="1" applyAlignment="1" applyProtection="1">
      <alignment horizontal="left" vertical="center"/>
      <protection locked="0"/>
    </xf>
    <xf numFmtId="0" fontId="1" fillId="5" borderId="0"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hidden="1"/>
    </xf>
    <xf numFmtId="0" fontId="1" fillId="5" borderId="0" xfId="0"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86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86777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8" name="Resim 7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8" name="Resim 8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8" name="Resim 9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8" name="Resim 10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20125" y="257175"/>
          <a:ext cx="70485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476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8" name="Resim 6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8" name="Resim 6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4201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572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8" name="Resim 6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8" name="Resim 7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8" name="Resim 8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8" name="Resim 9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0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8" name="Resim 6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8" name="Resim 7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1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3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5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7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211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051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8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9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0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0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0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0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0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1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3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8" name="Resim 6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58" name="Resim 7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8" name="Resim 8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78" name="Resim 9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159240" y="255270"/>
          <a:ext cx="704850" cy="113157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55270" y="255270"/>
          <a:ext cx="640080" cy="11315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8" name="Resim 5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8" name="Resim 6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6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78" name="Resim 7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8" name="Resim 8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8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98" name="Resim 9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058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0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19125"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BA42"/>
  <sheetViews>
    <sheetView workbookViewId="0">
      <selection activeCell="C24" sqref="C24"/>
    </sheetView>
  </sheetViews>
  <sheetFormatPr defaultRowHeight="14.4"/>
  <cols>
    <col min="1" max="1" width="0.88671875" customWidth="1"/>
    <col min="2" max="2" width="12.44140625" customWidth="1"/>
    <col min="3" max="3" width="23.6640625" customWidth="1"/>
    <col min="4" max="4" width="9.109375" customWidth="1"/>
    <col min="5" max="5" width="13.33203125" customWidth="1"/>
    <col min="6" max="6" width="12.88671875" customWidth="1"/>
    <col min="7" max="7" width="31.6640625" customWidth="1"/>
    <col min="8" max="8" width="0.88671875" hidden="1" customWidth="1"/>
    <col min="9" max="9" width="18.5546875" customWidth="1"/>
    <col min="10" max="10" width="10.44140625" customWidth="1"/>
    <col min="11" max="11" width="28.33203125" hidden="1" customWidth="1"/>
    <col min="12" max="12" width="17.33203125" customWidth="1"/>
    <col min="13" max="39" width="9.109375" hidden="1" customWidth="1"/>
    <col min="40" max="40" width="12.5546875" hidden="1" customWidth="1"/>
    <col min="41" max="52" width="9.109375" hidden="1" customWidth="1"/>
  </cols>
  <sheetData>
    <row r="1" spans="2:53" s="2" customFormat="1" ht="15.6">
      <c r="B1" s="82" t="s">
        <v>0</v>
      </c>
      <c r="C1" s="83"/>
      <c r="D1" s="83"/>
      <c r="E1" s="83"/>
      <c r="F1" s="83"/>
      <c r="G1" s="83"/>
      <c r="H1" s="83"/>
      <c r="I1" s="83"/>
      <c r="J1" s="83"/>
      <c r="K1" s="83"/>
      <c r="L1" s="8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5" t="s">
        <v>1</v>
      </c>
      <c r="C2" s="86"/>
      <c r="D2" s="86"/>
      <c r="E2" s="86"/>
      <c r="F2" s="86"/>
      <c r="G2" s="86"/>
      <c r="H2" s="86"/>
      <c r="I2" s="86"/>
      <c r="J2" s="86"/>
      <c r="K2" s="86"/>
      <c r="L2" s="8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5" t="s">
        <v>2</v>
      </c>
      <c r="C3" s="86"/>
      <c r="D3" s="86"/>
      <c r="E3" s="86"/>
      <c r="F3" s="86"/>
      <c r="G3" s="86"/>
      <c r="H3" s="86"/>
      <c r="I3" s="86"/>
      <c r="J3" s="86"/>
      <c r="K3" s="86"/>
      <c r="L3" s="8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5" t="s">
        <v>49</v>
      </c>
      <c r="C4" s="86"/>
      <c r="D4" s="86"/>
      <c r="E4" s="86"/>
      <c r="F4" s="86"/>
      <c r="G4" s="86"/>
      <c r="H4" s="86"/>
      <c r="I4" s="86"/>
      <c r="J4" s="86"/>
      <c r="K4" s="86"/>
      <c r="L4" s="8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88" t="s">
        <v>35</v>
      </c>
      <c r="C5" s="89"/>
      <c r="D5" s="89"/>
      <c r="E5" s="89"/>
      <c r="F5" s="89"/>
      <c r="G5" s="89"/>
      <c r="H5" s="89"/>
      <c r="I5" s="89"/>
      <c r="J5" s="89"/>
      <c r="K5" s="89"/>
      <c r="L5" s="90"/>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88" t="s">
        <v>31</v>
      </c>
      <c r="C6" s="89"/>
      <c r="D6" s="89"/>
      <c r="E6" s="89"/>
      <c r="F6" s="89"/>
      <c r="G6" s="89"/>
      <c r="H6" s="89"/>
      <c r="I6" s="89"/>
      <c r="J6" s="89"/>
      <c r="K6" s="89"/>
      <c r="L6" s="90"/>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91">
        <v>42763</v>
      </c>
      <c r="C7" s="92"/>
      <c r="D7" s="92"/>
      <c r="E7" s="92"/>
      <c r="F7" s="92"/>
      <c r="G7" s="92"/>
      <c r="H7" s="92"/>
      <c r="I7" s="92"/>
      <c r="J7" s="92"/>
      <c r="K7" s="92"/>
      <c r="L7" s="9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6" hidden="1">
      <c r="B8" s="88" t="s">
        <v>3</v>
      </c>
      <c r="C8" s="89"/>
      <c r="D8" s="89"/>
      <c r="E8" s="89"/>
      <c r="F8" s="89"/>
      <c r="G8" s="89"/>
      <c r="H8" s="89"/>
      <c r="I8" s="89"/>
      <c r="J8" s="89"/>
      <c r="K8" s="89"/>
      <c r="L8" s="90"/>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2" thickBot="1">
      <c r="B9" s="4"/>
      <c r="C9" s="5"/>
      <c r="D9" s="6"/>
      <c r="E9" s="35" t="s">
        <v>36</v>
      </c>
      <c r="F9" s="96" t="s">
        <v>43</v>
      </c>
      <c r="G9" s="96"/>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7" thickBot="1">
      <c r="B10" s="23" t="s">
        <v>4</v>
      </c>
      <c r="C10" s="23" t="s">
        <v>5</v>
      </c>
      <c r="D10" s="23" t="s">
        <v>6</v>
      </c>
      <c r="E10" s="23" t="s">
        <v>7</v>
      </c>
      <c r="F10" s="23" t="s">
        <v>8</v>
      </c>
      <c r="G10" s="94" t="s">
        <v>9</v>
      </c>
      <c r="H10" s="95"/>
      <c r="I10" s="39" t="s">
        <v>34</v>
      </c>
      <c r="J10" s="23" t="s">
        <v>10</v>
      </c>
      <c r="K10" s="23" t="s">
        <v>11</v>
      </c>
      <c r="L10" s="24"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c r="B11" s="44" t="s">
        <v>55</v>
      </c>
      <c r="C11" s="58" t="s">
        <v>53</v>
      </c>
      <c r="D11" s="27">
        <v>74</v>
      </c>
      <c r="E11" s="28"/>
      <c r="F11" s="29">
        <v>196</v>
      </c>
      <c r="G11" s="81" t="s">
        <v>54</v>
      </c>
      <c r="H11" s="81"/>
      <c r="I11" s="38"/>
      <c r="J11" s="30" t="s">
        <v>30</v>
      </c>
      <c r="K11" s="10" t="str">
        <f>IF(D11=0," ",IF(J11=0," ",IF(J11="GR",AR11,AN11)))</f>
        <v>GİREMEZ(AKTS)</v>
      </c>
      <c r="L11" s="31">
        <v>2.65</v>
      </c>
      <c r="M11" s="11"/>
      <c r="N11" s="11" t="s">
        <v>15</v>
      </c>
      <c r="O11" s="12">
        <f>IF(J11&lt;90,0,IF(J11&lt;=100,4,0))</f>
        <v>0</v>
      </c>
      <c r="P11" s="13">
        <f>IF(J11=" ",D11,(D11+15))</f>
        <v>89</v>
      </c>
      <c r="Q11" s="13">
        <f>IF(J11="BAŞARILI",(F11/P11),IF(J11&gt;0,(((AM11*15)+F11)/P11),F11))</f>
        <v>2.202247191011236</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0</v>
      </c>
      <c r="AN11" s="16" t="str">
        <f>IF(J11=" "," ",IF(AM11&lt;2,"GİREMEZ(AKTS)",IF(P11&lt;89,"GİREMEZ(AKTS)",IF(Q11&gt;=AO11,"YETERLİ","GİREMEZ(ORTALAMA)"))))</f>
        <v>GİREMEZ(AKTS)</v>
      </c>
      <c r="AO11" s="15">
        <f>IF(LEFT(B11,1)="0",2,2.5)</f>
        <v>2.5</v>
      </c>
      <c r="AP11" s="15"/>
      <c r="AQ11" s="17"/>
      <c r="AR11" s="17" t="s">
        <v>23</v>
      </c>
      <c r="AS11" s="17"/>
      <c r="AT11" s="18"/>
      <c r="AU11" s="18"/>
      <c r="AV11" s="18"/>
      <c r="AW11" s="18"/>
      <c r="AX11" s="18"/>
      <c r="AY11" s="18"/>
      <c r="AZ11" s="18"/>
      <c r="BA11" s="1"/>
    </row>
    <row r="12" spans="2:53" ht="15.6">
      <c r="B12" s="44" t="s">
        <v>59</v>
      </c>
      <c r="C12" s="62" t="s">
        <v>58</v>
      </c>
      <c r="D12" s="27">
        <v>53</v>
      </c>
      <c r="E12" s="28"/>
      <c r="F12" s="32">
        <v>125.5</v>
      </c>
      <c r="G12" s="81" t="s">
        <v>45</v>
      </c>
      <c r="H12" s="81"/>
      <c r="I12" s="66" t="s">
        <v>171</v>
      </c>
      <c r="J12" s="28" t="s">
        <v>23</v>
      </c>
      <c r="K12" s="10" t="str">
        <f t="shared" ref="K12:K30" si="0">IF(D12=0," ",IF(J12=0," ",IF(J12="GR",AR12,AN12)))</f>
        <v>GİREMEZ(AKTS)</v>
      </c>
      <c r="L12" s="31">
        <v>2.37</v>
      </c>
      <c r="M12" s="11"/>
      <c r="N12" s="11" t="s">
        <v>15</v>
      </c>
      <c r="O12" s="12">
        <f t="shared" ref="O12:O30" si="1">IF(J12&lt;90,0,IF(J12&lt;=100,4,0))</f>
        <v>0</v>
      </c>
      <c r="P12" s="13">
        <f t="shared" ref="P12:P30" si="2">IF(J12=" ",D12,(D12+15))</f>
        <v>68</v>
      </c>
      <c r="Q12" s="13">
        <f t="shared" ref="Q12:Q30" si="3">IF(J12="BAŞARILI",(F12/P12),IF(J12&gt;0,(((AM12*15)+F12)/P12),F12))</f>
        <v>1.8455882352941178</v>
      </c>
      <c r="R12" s="14">
        <v>3.5</v>
      </c>
      <c r="S12" s="14" t="s">
        <v>16</v>
      </c>
      <c r="T12" s="15">
        <f t="shared" ref="T12:T30" si="4">IF(J12&lt;85,0,IF(J12&lt;=89,3.5,0))</f>
        <v>0</v>
      </c>
      <c r="U12" s="14">
        <v>3</v>
      </c>
      <c r="V12" s="14" t="s">
        <v>17</v>
      </c>
      <c r="W12" s="15">
        <f t="shared" ref="W12:W30" si="5">IF(J12&lt;80,0,IF(J12&lt;=84,3,0))</f>
        <v>0</v>
      </c>
      <c r="X12" s="14">
        <v>2.5</v>
      </c>
      <c r="Y12" s="14" t="s">
        <v>18</v>
      </c>
      <c r="Z12" s="15">
        <f t="shared" ref="Z12:Z30" si="6">IF(J12&lt;75,0,IF(J12&lt;=79,2.5,0))</f>
        <v>0</v>
      </c>
      <c r="AA12" s="14">
        <v>2</v>
      </c>
      <c r="AB12" s="14" t="s">
        <v>19</v>
      </c>
      <c r="AC12" s="15">
        <f t="shared" ref="AC12:AC30" si="7">IF(J12&lt;65,0,IF(J12&lt;=74,2,0))</f>
        <v>0</v>
      </c>
      <c r="AD12" s="14">
        <v>1.5</v>
      </c>
      <c r="AE12" s="14" t="s">
        <v>20</v>
      </c>
      <c r="AF12" s="15">
        <f t="shared" ref="AF12:AF30" si="8">IF(J12&lt;58,0,IF(J12&lt;=64,1.5,0))</f>
        <v>0</v>
      </c>
      <c r="AG12" s="14">
        <v>1</v>
      </c>
      <c r="AH12" s="14" t="s">
        <v>21</v>
      </c>
      <c r="AI12" s="15">
        <f t="shared" ref="AI12:AI30" si="9">IF(J12&lt;50,0,IF(J12&lt;=57,1,0))</f>
        <v>0</v>
      </c>
      <c r="AJ12" s="14">
        <v>0</v>
      </c>
      <c r="AK12" s="14" t="s">
        <v>22</v>
      </c>
      <c r="AL12" s="15">
        <f t="shared" ref="AL12:AL30" si="10">IF(J12&lt;0,0,IF(J12&lt;=49,0,0))</f>
        <v>0</v>
      </c>
      <c r="AM12" s="15">
        <f t="shared" ref="AM12:AM30" si="11">SUM(T12,W12,Z12,AC12,AF12,AI12,AL12,O12)</f>
        <v>0</v>
      </c>
      <c r="AN12" s="16" t="str">
        <f t="shared" ref="AN12:AN30" si="12">IF(J12=" "," ",IF(AM12&lt;2,"GİREMEZ(AKTS)",IF(P12&lt;89,"GİREMEZ(AKTS)",IF(Q12&gt;=AO12,"YETERLİ","GİREMEZ(ORTALAMA)"))))</f>
        <v>GİREMEZ(AKTS)</v>
      </c>
      <c r="AO12" s="15">
        <f t="shared" ref="AO12:AO30" si="13">IF(LEFT(B12,1)="0",2,2.5)</f>
        <v>2.5</v>
      </c>
      <c r="AR12" s="17" t="s">
        <v>23</v>
      </c>
    </row>
    <row r="13" spans="2:53" ht="15.6">
      <c r="B13" s="44" t="s">
        <v>61</v>
      </c>
      <c r="C13" s="62" t="s">
        <v>60</v>
      </c>
      <c r="D13" s="27">
        <v>75</v>
      </c>
      <c r="E13" s="28"/>
      <c r="F13" s="32">
        <v>190</v>
      </c>
      <c r="G13" s="81" t="s">
        <v>29</v>
      </c>
      <c r="H13" s="81"/>
      <c r="I13" s="47" t="s">
        <v>14</v>
      </c>
      <c r="J13" s="28" t="s">
        <v>30</v>
      </c>
      <c r="K13" s="10" t="str">
        <f t="shared" si="0"/>
        <v>GİREMEZ(AKTS)</v>
      </c>
      <c r="L13" s="31">
        <v>2.5299999999999998</v>
      </c>
      <c r="M13" s="11"/>
      <c r="N13" s="11" t="s">
        <v>15</v>
      </c>
      <c r="O13" s="12">
        <f t="shared" si="1"/>
        <v>0</v>
      </c>
      <c r="P13" s="13">
        <f t="shared" si="2"/>
        <v>90</v>
      </c>
      <c r="Q13" s="13">
        <f t="shared" si="3"/>
        <v>2.1111111111111112</v>
      </c>
      <c r="R13" s="14">
        <v>3.5</v>
      </c>
      <c r="S13" s="14" t="s">
        <v>16</v>
      </c>
      <c r="T13" s="15">
        <f t="shared" si="4"/>
        <v>0</v>
      </c>
      <c r="U13" s="14">
        <v>3</v>
      </c>
      <c r="V13" s="14" t="s">
        <v>17</v>
      </c>
      <c r="W13" s="15">
        <f t="shared" si="5"/>
        <v>0</v>
      </c>
      <c r="X13" s="14">
        <v>2.5</v>
      </c>
      <c r="Y13" s="14" t="s">
        <v>18</v>
      </c>
      <c r="Z13" s="15">
        <f t="shared" si="6"/>
        <v>0</v>
      </c>
      <c r="AA13" s="14">
        <v>2</v>
      </c>
      <c r="AB13" s="14" t="s">
        <v>19</v>
      </c>
      <c r="AC13" s="15">
        <f t="shared" si="7"/>
        <v>0</v>
      </c>
      <c r="AD13" s="14">
        <v>1.5</v>
      </c>
      <c r="AE13" s="14" t="s">
        <v>20</v>
      </c>
      <c r="AF13" s="15">
        <f t="shared" si="8"/>
        <v>0</v>
      </c>
      <c r="AG13" s="14">
        <v>1</v>
      </c>
      <c r="AH13" s="14" t="s">
        <v>21</v>
      </c>
      <c r="AI13" s="15">
        <f t="shared" si="9"/>
        <v>0</v>
      </c>
      <c r="AJ13" s="14">
        <v>0</v>
      </c>
      <c r="AK13" s="14" t="s">
        <v>22</v>
      </c>
      <c r="AL13" s="15">
        <f t="shared" si="10"/>
        <v>0</v>
      </c>
      <c r="AM13" s="15">
        <f t="shared" si="11"/>
        <v>0</v>
      </c>
      <c r="AN13" s="16" t="str">
        <f t="shared" si="12"/>
        <v>GİREMEZ(AKTS)</v>
      </c>
      <c r="AO13" s="15">
        <f t="shared" si="13"/>
        <v>2.5</v>
      </c>
      <c r="AR13" s="17" t="s">
        <v>23</v>
      </c>
    </row>
    <row r="14" spans="2:53" ht="15.6">
      <c r="B14" s="44" t="s">
        <v>63</v>
      </c>
      <c r="C14" s="63" t="s">
        <v>62</v>
      </c>
      <c r="D14" s="27">
        <v>45</v>
      </c>
      <c r="E14" s="28"/>
      <c r="F14" s="32">
        <v>101</v>
      </c>
      <c r="G14" s="81" t="s">
        <v>45</v>
      </c>
      <c r="H14" s="81"/>
      <c r="I14" s="38" t="s">
        <v>171</v>
      </c>
      <c r="J14" s="28" t="s">
        <v>30</v>
      </c>
      <c r="K14" s="10" t="str">
        <f t="shared" si="0"/>
        <v>GİREMEZ(AKTS)</v>
      </c>
      <c r="L14" s="31">
        <v>2.2400000000000002</v>
      </c>
      <c r="M14" s="11"/>
      <c r="N14" s="11" t="s">
        <v>15</v>
      </c>
      <c r="O14" s="12">
        <f t="shared" si="1"/>
        <v>0</v>
      </c>
      <c r="P14" s="13">
        <f t="shared" si="2"/>
        <v>60</v>
      </c>
      <c r="Q14" s="13">
        <f t="shared" si="3"/>
        <v>1.6833333333333333</v>
      </c>
      <c r="R14" s="14">
        <v>3.5</v>
      </c>
      <c r="S14" s="14" t="s">
        <v>16</v>
      </c>
      <c r="T14" s="15">
        <f t="shared" si="4"/>
        <v>0</v>
      </c>
      <c r="U14" s="14">
        <v>3</v>
      </c>
      <c r="V14" s="14" t="s">
        <v>17</v>
      </c>
      <c r="W14" s="15">
        <f t="shared" si="5"/>
        <v>0</v>
      </c>
      <c r="X14" s="14">
        <v>2.5</v>
      </c>
      <c r="Y14" s="14" t="s">
        <v>18</v>
      </c>
      <c r="Z14" s="15">
        <f t="shared" si="6"/>
        <v>0</v>
      </c>
      <c r="AA14" s="14">
        <v>2</v>
      </c>
      <c r="AB14" s="14" t="s">
        <v>19</v>
      </c>
      <c r="AC14" s="15">
        <f t="shared" si="7"/>
        <v>0</v>
      </c>
      <c r="AD14" s="14">
        <v>1.5</v>
      </c>
      <c r="AE14" s="14" t="s">
        <v>20</v>
      </c>
      <c r="AF14" s="15">
        <f t="shared" si="8"/>
        <v>0</v>
      </c>
      <c r="AG14" s="14">
        <v>1</v>
      </c>
      <c r="AH14" s="14" t="s">
        <v>21</v>
      </c>
      <c r="AI14" s="15">
        <f t="shared" si="9"/>
        <v>0</v>
      </c>
      <c r="AJ14" s="14">
        <v>0</v>
      </c>
      <c r="AK14" s="14" t="s">
        <v>22</v>
      </c>
      <c r="AL14" s="15">
        <f t="shared" si="10"/>
        <v>0</v>
      </c>
      <c r="AM14" s="15">
        <f t="shared" si="11"/>
        <v>0</v>
      </c>
      <c r="AN14" s="16" t="str">
        <f t="shared" si="12"/>
        <v>GİREMEZ(AKTS)</v>
      </c>
      <c r="AO14" s="15">
        <f t="shared" si="13"/>
        <v>2.5</v>
      </c>
      <c r="AR14" s="17" t="s">
        <v>23</v>
      </c>
    </row>
    <row r="15" spans="2:53" ht="15.6">
      <c r="B15" s="44" t="s">
        <v>67</v>
      </c>
      <c r="C15" s="64" t="s">
        <v>64</v>
      </c>
      <c r="D15" s="27">
        <v>45</v>
      </c>
      <c r="E15" s="28"/>
      <c r="F15" s="32">
        <v>102</v>
      </c>
      <c r="G15" s="81" t="s">
        <v>45</v>
      </c>
      <c r="H15" s="81"/>
      <c r="I15" s="38" t="s">
        <v>171</v>
      </c>
      <c r="J15" s="28" t="s">
        <v>30</v>
      </c>
      <c r="K15" s="10" t="str">
        <f t="shared" si="0"/>
        <v>GİREMEZ(AKTS)</v>
      </c>
      <c r="L15" s="31">
        <v>2.27</v>
      </c>
      <c r="M15" s="11"/>
      <c r="N15" s="11" t="s">
        <v>15</v>
      </c>
      <c r="O15" s="12">
        <f t="shared" si="1"/>
        <v>0</v>
      </c>
      <c r="P15" s="13">
        <f t="shared" si="2"/>
        <v>60</v>
      </c>
      <c r="Q15" s="13">
        <f t="shared" si="3"/>
        <v>1.7</v>
      </c>
      <c r="R15" s="14">
        <v>3.5</v>
      </c>
      <c r="S15" s="14" t="s">
        <v>16</v>
      </c>
      <c r="T15" s="15">
        <f t="shared" si="4"/>
        <v>0</v>
      </c>
      <c r="U15" s="14">
        <v>3</v>
      </c>
      <c r="V15" s="14" t="s">
        <v>17</v>
      </c>
      <c r="W15" s="15">
        <f t="shared" si="5"/>
        <v>0</v>
      </c>
      <c r="X15" s="14">
        <v>2.5</v>
      </c>
      <c r="Y15" s="14" t="s">
        <v>18</v>
      </c>
      <c r="Z15" s="15">
        <f t="shared" si="6"/>
        <v>0</v>
      </c>
      <c r="AA15" s="14">
        <v>2</v>
      </c>
      <c r="AB15" s="14" t="s">
        <v>19</v>
      </c>
      <c r="AC15" s="15">
        <f t="shared" si="7"/>
        <v>0</v>
      </c>
      <c r="AD15" s="14">
        <v>1.5</v>
      </c>
      <c r="AE15" s="14" t="s">
        <v>20</v>
      </c>
      <c r="AF15" s="15">
        <f t="shared" si="8"/>
        <v>0</v>
      </c>
      <c r="AG15" s="14">
        <v>1</v>
      </c>
      <c r="AH15" s="14" t="s">
        <v>21</v>
      </c>
      <c r="AI15" s="15">
        <f t="shared" si="9"/>
        <v>0</v>
      </c>
      <c r="AJ15" s="14">
        <v>0</v>
      </c>
      <c r="AK15" s="14" t="s">
        <v>22</v>
      </c>
      <c r="AL15" s="15">
        <f t="shared" si="10"/>
        <v>0</v>
      </c>
      <c r="AM15" s="15">
        <f t="shared" si="11"/>
        <v>0</v>
      </c>
      <c r="AN15" s="16" t="str">
        <f t="shared" si="12"/>
        <v>GİREMEZ(AKTS)</v>
      </c>
      <c r="AO15" s="15">
        <f t="shared" si="13"/>
        <v>2.5</v>
      </c>
      <c r="AR15" s="17" t="s">
        <v>23</v>
      </c>
    </row>
    <row r="16" spans="2:53" ht="15.6">
      <c r="B16" s="44" t="s">
        <v>68</v>
      </c>
      <c r="C16" s="41" t="s">
        <v>65</v>
      </c>
      <c r="D16" s="27">
        <v>68</v>
      </c>
      <c r="E16" s="28"/>
      <c r="F16" s="32">
        <v>166</v>
      </c>
      <c r="G16" s="81" t="s">
        <v>45</v>
      </c>
      <c r="H16" s="81"/>
      <c r="I16" s="36" t="s">
        <v>171</v>
      </c>
      <c r="J16" s="28" t="s">
        <v>30</v>
      </c>
      <c r="K16" s="10" t="str">
        <f t="shared" si="0"/>
        <v>GİREMEZ(AKTS)</v>
      </c>
      <c r="L16" s="31">
        <v>2.44</v>
      </c>
      <c r="M16" s="11"/>
      <c r="N16" s="11" t="s">
        <v>15</v>
      </c>
      <c r="O16" s="12">
        <f t="shared" si="1"/>
        <v>0</v>
      </c>
      <c r="P16" s="13">
        <f t="shared" si="2"/>
        <v>83</v>
      </c>
      <c r="Q16" s="13">
        <f t="shared" si="3"/>
        <v>2</v>
      </c>
      <c r="R16" s="14">
        <v>3.5</v>
      </c>
      <c r="S16" s="14" t="s">
        <v>16</v>
      </c>
      <c r="T16" s="15">
        <f t="shared" si="4"/>
        <v>0</v>
      </c>
      <c r="U16" s="14">
        <v>3</v>
      </c>
      <c r="V16" s="14" t="s">
        <v>17</v>
      </c>
      <c r="W16" s="15">
        <f t="shared" si="5"/>
        <v>0</v>
      </c>
      <c r="X16" s="14">
        <v>2.5</v>
      </c>
      <c r="Y16" s="14" t="s">
        <v>18</v>
      </c>
      <c r="Z16" s="15">
        <f t="shared" si="6"/>
        <v>0</v>
      </c>
      <c r="AA16" s="14">
        <v>2</v>
      </c>
      <c r="AB16" s="14" t="s">
        <v>19</v>
      </c>
      <c r="AC16" s="15">
        <f t="shared" si="7"/>
        <v>0</v>
      </c>
      <c r="AD16" s="14">
        <v>1.5</v>
      </c>
      <c r="AE16" s="14" t="s">
        <v>20</v>
      </c>
      <c r="AF16" s="15">
        <f t="shared" si="8"/>
        <v>0</v>
      </c>
      <c r="AG16" s="14">
        <v>1</v>
      </c>
      <c r="AH16" s="14" t="s">
        <v>21</v>
      </c>
      <c r="AI16" s="15">
        <f t="shared" si="9"/>
        <v>0</v>
      </c>
      <c r="AJ16" s="14">
        <v>0</v>
      </c>
      <c r="AK16" s="14" t="s">
        <v>22</v>
      </c>
      <c r="AL16" s="15">
        <f t="shared" si="10"/>
        <v>0</v>
      </c>
      <c r="AM16" s="15">
        <f t="shared" si="11"/>
        <v>0</v>
      </c>
      <c r="AN16" s="16" t="str">
        <f t="shared" si="12"/>
        <v>GİREMEZ(AKTS)</v>
      </c>
      <c r="AO16" s="15">
        <f t="shared" si="13"/>
        <v>2.5</v>
      </c>
      <c r="AR16" s="17" t="s">
        <v>23</v>
      </c>
    </row>
    <row r="17" spans="2:44" ht="15.6">
      <c r="B17" s="44"/>
      <c r="C17" s="42"/>
      <c r="D17" s="27"/>
      <c r="E17" s="28"/>
      <c r="F17" s="32"/>
      <c r="G17" s="80"/>
      <c r="H17" s="80"/>
      <c r="I17" s="36"/>
      <c r="J17" s="28" t="s">
        <v>14</v>
      </c>
      <c r="K17" s="10" t="str">
        <f t="shared" si="0"/>
        <v xml:space="preserve"> </v>
      </c>
      <c r="L17" s="31" t="str">
        <f t="shared" ref="L17:L30" si="14">IF(D17=0," ",IF(J17=0," ",Q17))</f>
        <v xml:space="preserve"> </v>
      </c>
      <c r="M17" s="11"/>
      <c r="N17" s="11" t="s">
        <v>15</v>
      </c>
      <c r="O17" s="12">
        <f t="shared" si="1"/>
        <v>0</v>
      </c>
      <c r="P17" s="13">
        <f t="shared" si="2"/>
        <v>0</v>
      </c>
      <c r="Q17" s="13" t="e">
        <f t="shared" si="3"/>
        <v>#DIV/0!</v>
      </c>
      <c r="R17" s="14">
        <v>3.5</v>
      </c>
      <c r="S17" s="14" t="s">
        <v>16</v>
      </c>
      <c r="T17" s="15">
        <f t="shared" si="4"/>
        <v>0</v>
      </c>
      <c r="U17" s="14">
        <v>3</v>
      </c>
      <c r="V17" s="14" t="s">
        <v>17</v>
      </c>
      <c r="W17" s="15">
        <f t="shared" si="5"/>
        <v>0</v>
      </c>
      <c r="X17" s="14">
        <v>2.5</v>
      </c>
      <c r="Y17" s="14" t="s">
        <v>18</v>
      </c>
      <c r="Z17" s="15">
        <f t="shared" si="6"/>
        <v>0</v>
      </c>
      <c r="AA17" s="14">
        <v>2</v>
      </c>
      <c r="AB17" s="14" t="s">
        <v>19</v>
      </c>
      <c r="AC17" s="15">
        <f t="shared" si="7"/>
        <v>0</v>
      </c>
      <c r="AD17" s="14">
        <v>1.5</v>
      </c>
      <c r="AE17" s="14" t="s">
        <v>20</v>
      </c>
      <c r="AF17" s="15">
        <f t="shared" si="8"/>
        <v>0</v>
      </c>
      <c r="AG17" s="14">
        <v>1</v>
      </c>
      <c r="AH17" s="14" t="s">
        <v>21</v>
      </c>
      <c r="AI17" s="15">
        <f t="shared" si="9"/>
        <v>0</v>
      </c>
      <c r="AJ17" s="14">
        <v>0</v>
      </c>
      <c r="AK17" s="14" t="s">
        <v>22</v>
      </c>
      <c r="AL17" s="15">
        <f t="shared" si="10"/>
        <v>0</v>
      </c>
      <c r="AM17" s="15">
        <f t="shared" si="11"/>
        <v>0</v>
      </c>
      <c r="AN17" s="16" t="str">
        <f t="shared" si="12"/>
        <v xml:space="preserve"> </v>
      </c>
      <c r="AO17" s="15">
        <f t="shared" si="13"/>
        <v>2.5</v>
      </c>
      <c r="AR17" s="17" t="s">
        <v>23</v>
      </c>
    </row>
    <row r="18" spans="2:44" ht="15.6">
      <c r="B18" s="40"/>
      <c r="C18" s="41"/>
      <c r="D18" s="27"/>
      <c r="E18" s="28"/>
      <c r="F18" s="32"/>
      <c r="G18" s="80"/>
      <c r="H18" s="80"/>
      <c r="I18" s="36"/>
      <c r="J18" s="28" t="s">
        <v>14</v>
      </c>
      <c r="K18" s="10" t="str">
        <f t="shared" si="0"/>
        <v xml:space="preserve"> </v>
      </c>
      <c r="L18" s="31" t="str">
        <f t="shared" si="14"/>
        <v xml:space="preserve"> </v>
      </c>
      <c r="M18" s="11"/>
      <c r="N18" s="11" t="s">
        <v>15</v>
      </c>
      <c r="O18" s="12">
        <f t="shared" si="1"/>
        <v>0</v>
      </c>
      <c r="P18" s="13">
        <f t="shared" si="2"/>
        <v>0</v>
      </c>
      <c r="Q18" s="13" t="e">
        <f t="shared" si="3"/>
        <v>#DIV/0!</v>
      </c>
      <c r="R18" s="14">
        <v>3.5</v>
      </c>
      <c r="S18" s="14" t="s">
        <v>16</v>
      </c>
      <c r="T18" s="15">
        <f t="shared" si="4"/>
        <v>0</v>
      </c>
      <c r="U18" s="14">
        <v>3</v>
      </c>
      <c r="V18" s="14" t="s">
        <v>17</v>
      </c>
      <c r="W18" s="15">
        <f t="shared" si="5"/>
        <v>0</v>
      </c>
      <c r="X18" s="14">
        <v>2.5</v>
      </c>
      <c r="Y18" s="14" t="s">
        <v>18</v>
      </c>
      <c r="Z18" s="15">
        <f t="shared" si="6"/>
        <v>0</v>
      </c>
      <c r="AA18" s="14">
        <v>2</v>
      </c>
      <c r="AB18" s="14" t="s">
        <v>19</v>
      </c>
      <c r="AC18" s="15">
        <f t="shared" si="7"/>
        <v>0</v>
      </c>
      <c r="AD18" s="14">
        <v>1.5</v>
      </c>
      <c r="AE18" s="14" t="s">
        <v>20</v>
      </c>
      <c r="AF18" s="15">
        <f t="shared" si="8"/>
        <v>0</v>
      </c>
      <c r="AG18" s="14">
        <v>1</v>
      </c>
      <c r="AH18" s="14" t="s">
        <v>21</v>
      </c>
      <c r="AI18" s="15">
        <f t="shared" si="9"/>
        <v>0</v>
      </c>
      <c r="AJ18" s="14">
        <v>0</v>
      </c>
      <c r="AK18" s="14" t="s">
        <v>22</v>
      </c>
      <c r="AL18" s="15">
        <f t="shared" si="10"/>
        <v>0</v>
      </c>
      <c r="AM18" s="15">
        <f t="shared" si="11"/>
        <v>0</v>
      </c>
      <c r="AN18" s="16" t="str">
        <f t="shared" si="12"/>
        <v xml:space="preserve"> </v>
      </c>
      <c r="AO18" s="15">
        <f t="shared" si="13"/>
        <v>2.5</v>
      </c>
      <c r="AR18" s="17" t="s">
        <v>23</v>
      </c>
    </row>
    <row r="19" spans="2:44" ht="15.6">
      <c r="B19" s="40"/>
      <c r="C19" s="41"/>
      <c r="D19" s="27"/>
      <c r="E19" s="28" t="str">
        <f t="shared" ref="E13:E30" si="15">IF(J19=" "," ",P19)</f>
        <v xml:space="preserve"> </v>
      </c>
      <c r="F19" s="32"/>
      <c r="G19" s="80"/>
      <c r="H19" s="80"/>
      <c r="I19" s="36"/>
      <c r="J19" s="28" t="s">
        <v>14</v>
      </c>
      <c r="K19" s="10" t="str">
        <f t="shared" si="0"/>
        <v xml:space="preserve"> </v>
      </c>
      <c r="L19" s="31" t="str">
        <f t="shared" si="14"/>
        <v xml:space="preserve"> </v>
      </c>
      <c r="M19" s="11"/>
      <c r="N19" s="11" t="s">
        <v>15</v>
      </c>
      <c r="O19" s="12">
        <f t="shared" si="1"/>
        <v>0</v>
      </c>
      <c r="P19" s="13">
        <f t="shared" si="2"/>
        <v>0</v>
      </c>
      <c r="Q19" s="13" t="e">
        <f t="shared" si="3"/>
        <v>#DIV/0!</v>
      </c>
      <c r="R19" s="14">
        <v>3.5</v>
      </c>
      <c r="S19" s="14" t="s">
        <v>16</v>
      </c>
      <c r="T19" s="15">
        <f t="shared" si="4"/>
        <v>0</v>
      </c>
      <c r="U19" s="14">
        <v>3</v>
      </c>
      <c r="V19" s="14" t="s">
        <v>17</v>
      </c>
      <c r="W19" s="15">
        <f t="shared" si="5"/>
        <v>0</v>
      </c>
      <c r="X19" s="14">
        <v>2.5</v>
      </c>
      <c r="Y19" s="14" t="s">
        <v>18</v>
      </c>
      <c r="Z19" s="15">
        <f t="shared" si="6"/>
        <v>0</v>
      </c>
      <c r="AA19" s="14">
        <v>2</v>
      </c>
      <c r="AB19" s="14" t="s">
        <v>19</v>
      </c>
      <c r="AC19" s="15">
        <f t="shared" si="7"/>
        <v>0</v>
      </c>
      <c r="AD19" s="14">
        <v>1.5</v>
      </c>
      <c r="AE19" s="14" t="s">
        <v>20</v>
      </c>
      <c r="AF19" s="15">
        <f t="shared" si="8"/>
        <v>0</v>
      </c>
      <c r="AG19" s="14">
        <v>1</v>
      </c>
      <c r="AH19" s="14" t="s">
        <v>21</v>
      </c>
      <c r="AI19" s="15">
        <f t="shared" si="9"/>
        <v>0</v>
      </c>
      <c r="AJ19" s="14">
        <v>0</v>
      </c>
      <c r="AK19" s="14" t="s">
        <v>22</v>
      </c>
      <c r="AL19" s="15">
        <f t="shared" si="10"/>
        <v>0</v>
      </c>
      <c r="AM19" s="15">
        <f t="shared" si="11"/>
        <v>0</v>
      </c>
      <c r="AN19" s="16" t="str">
        <f t="shared" si="12"/>
        <v xml:space="preserve"> </v>
      </c>
      <c r="AO19" s="15">
        <f t="shared" si="13"/>
        <v>2.5</v>
      </c>
      <c r="AR19" s="17" t="s">
        <v>23</v>
      </c>
    </row>
    <row r="20" spans="2:44" ht="15.6">
      <c r="B20" s="44"/>
      <c r="C20" s="42"/>
      <c r="D20" s="27"/>
      <c r="E20" s="28" t="str">
        <f t="shared" si="15"/>
        <v xml:space="preserve"> </v>
      </c>
      <c r="F20" s="32"/>
      <c r="G20" s="119"/>
      <c r="H20" s="120"/>
      <c r="I20" s="36"/>
      <c r="J20" s="28" t="s">
        <v>14</v>
      </c>
      <c r="K20" s="10" t="str">
        <f t="shared" si="0"/>
        <v xml:space="preserve"> </v>
      </c>
      <c r="L20" s="31" t="str">
        <f t="shared" si="14"/>
        <v xml:space="preserve"> </v>
      </c>
      <c r="M20" s="11"/>
      <c r="N20" s="11" t="s">
        <v>15</v>
      </c>
      <c r="O20" s="12">
        <f t="shared" si="1"/>
        <v>0</v>
      </c>
      <c r="P20" s="13">
        <f t="shared" si="2"/>
        <v>0</v>
      </c>
      <c r="Q20" s="13" t="e">
        <f t="shared" si="3"/>
        <v>#DIV/0!</v>
      </c>
      <c r="R20" s="14">
        <v>3.5</v>
      </c>
      <c r="S20" s="14" t="s">
        <v>16</v>
      </c>
      <c r="T20" s="15">
        <f t="shared" si="4"/>
        <v>0</v>
      </c>
      <c r="U20" s="14">
        <v>3</v>
      </c>
      <c r="V20" s="14" t="s">
        <v>17</v>
      </c>
      <c r="W20" s="15">
        <f t="shared" si="5"/>
        <v>0</v>
      </c>
      <c r="X20" s="14">
        <v>2.5</v>
      </c>
      <c r="Y20" s="14" t="s">
        <v>18</v>
      </c>
      <c r="Z20" s="15">
        <f t="shared" si="6"/>
        <v>0</v>
      </c>
      <c r="AA20" s="14">
        <v>2</v>
      </c>
      <c r="AB20" s="14" t="s">
        <v>19</v>
      </c>
      <c r="AC20" s="15">
        <f t="shared" si="7"/>
        <v>0</v>
      </c>
      <c r="AD20" s="14">
        <v>1.5</v>
      </c>
      <c r="AE20" s="14" t="s">
        <v>20</v>
      </c>
      <c r="AF20" s="15">
        <f t="shared" si="8"/>
        <v>0</v>
      </c>
      <c r="AG20" s="14">
        <v>1</v>
      </c>
      <c r="AH20" s="14" t="s">
        <v>21</v>
      </c>
      <c r="AI20" s="15">
        <f t="shared" si="9"/>
        <v>0</v>
      </c>
      <c r="AJ20" s="14">
        <v>0</v>
      </c>
      <c r="AK20" s="14" t="s">
        <v>22</v>
      </c>
      <c r="AL20" s="15">
        <f t="shared" si="10"/>
        <v>0</v>
      </c>
      <c r="AM20" s="15">
        <f t="shared" si="11"/>
        <v>0</v>
      </c>
      <c r="AN20" s="16" t="str">
        <f t="shared" si="12"/>
        <v xml:space="preserve"> </v>
      </c>
      <c r="AO20" s="15">
        <f t="shared" si="13"/>
        <v>2.5</v>
      </c>
      <c r="AR20" s="17" t="s">
        <v>23</v>
      </c>
    </row>
    <row r="21" spans="2:44" ht="15.6">
      <c r="B21" s="40"/>
      <c r="C21" s="41"/>
      <c r="D21" s="27"/>
      <c r="E21" s="28" t="str">
        <f t="shared" si="15"/>
        <v xml:space="preserve"> </v>
      </c>
      <c r="F21" s="32"/>
      <c r="G21" s="80"/>
      <c r="H21" s="80"/>
      <c r="I21" s="36"/>
      <c r="J21" s="28" t="s">
        <v>14</v>
      </c>
      <c r="K21" s="10" t="str">
        <f t="shared" si="0"/>
        <v xml:space="preserve"> </v>
      </c>
      <c r="L21" s="31" t="str">
        <f t="shared" si="14"/>
        <v xml:space="preserve"> </v>
      </c>
      <c r="M21" s="11"/>
      <c r="N21" s="11" t="s">
        <v>15</v>
      </c>
      <c r="O21" s="12">
        <f t="shared" si="1"/>
        <v>0</v>
      </c>
      <c r="P21" s="13">
        <f t="shared" si="2"/>
        <v>0</v>
      </c>
      <c r="Q21" s="13" t="e">
        <f t="shared" si="3"/>
        <v>#DIV/0!</v>
      </c>
      <c r="R21" s="14">
        <v>3.5</v>
      </c>
      <c r="S21" s="14" t="s">
        <v>16</v>
      </c>
      <c r="T21" s="15">
        <f t="shared" si="4"/>
        <v>0</v>
      </c>
      <c r="U21" s="14">
        <v>3</v>
      </c>
      <c r="V21" s="14" t="s">
        <v>17</v>
      </c>
      <c r="W21" s="15">
        <f t="shared" si="5"/>
        <v>0</v>
      </c>
      <c r="X21" s="14">
        <v>2.5</v>
      </c>
      <c r="Y21" s="14" t="s">
        <v>18</v>
      </c>
      <c r="Z21" s="15">
        <f t="shared" si="6"/>
        <v>0</v>
      </c>
      <c r="AA21" s="14">
        <v>2</v>
      </c>
      <c r="AB21" s="14" t="s">
        <v>19</v>
      </c>
      <c r="AC21" s="15">
        <f t="shared" si="7"/>
        <v>0</v>
      </c>
      <c r="AD21" s="14">
        <v>1.5</v>
      </c>
      <c r="AE21" s="14" t="s">
        <v>20</v>
      </c>
      <c r="AF21" s="15">
        <f t="shared" si="8"/>
        <v>0</v>
      </c>
      <c r="AG21" s="14">
        <v>1</v>
      </c>
      <c r="AH21" s="14" t="s">
        <v>21</v>
      </c>
      <c r="AI21" s="15">
        <f t="shared" si="9"/>
        <v>0</v>
      </c>
      <c r="AJ21" s="14">
        <v>0</v>
      </c>
      <c r="AK21" s="14" t="s">
        <v>22</v>
      </c>
      <c r="AL21" s="15">
        <f t="shared" si="10"/>
        <v>0</v>
      </c>
      <c r="AM21" s="15">
        <f t="shared" si="11"/>
        <v>0</v>
      </c>
      <c r="AN21" s="16" t="str">
        <f t="shared" si="12"/>
        <v xml:space="preserve"> </v>
      </c>
      <c r="AO21" s="15">
        <f t="shared" si="13"/>
        <v>2.5</v>
      </c>
      <c r="AR21" s="17" t="s">
        <v>23</v>
      </c>
    </row>
    <row r="22" spans="2:44" ht="15.6">
      <c r="B22" s="40"/>
      <c r="C22" s="41"/>
      <c r="D22" s="27"/>
      <c r="E22" s="28" t="str">
        <f t="shared" si="15"/>
        <v xml:space="preserve"> </v>
      </c>
      <c r="F22" s="32"/>
      <c r="G22" s="119"/>
      <c r="H22" s="120"/>
      <c r="I22" s="36"/>
      <c r="J22" s="28" t="s">
        <v>14</v>
      </c>
      <c r="K22" s="10" t="s">
        <v>30</v>
      </c>
      <c r="L22" s="31" t="str">
        <f t="shared" si="14"/>
        <v xml:space="preserve"> </v>
      </c>
      <c r="M22" s="11"/>
      <c r="N22" s="11" t="s">
        <v>15</v>
      </c>
      <c r="O22" s="12">
        <f t="shared" si="1"/>
        <v>0</v>
      </c>
      <c r="P22" s="13">
        <f t="shared" si="2"/>
        <v>0</v>
      </c>
      <c r="Q22" s="13" t="e">
        <f t="shared" si="3"/>
        <v>#DIV/0!</v>
      </c>
      <c r="R22" s="14">
        <v>3.5</v>
      </c>
      <c r="S22" s="14" t="s">
        <v>16</v>
      </c>
      <c r="T22" s="15">
        <f t="shared" si="4"/>
        <v>0</v>
      </c>
      <c r="U22" s="14">
        <v>3</v>
      </c>
      <c r="V22" s="14" t="s">
        <v>17</v>
      </c>
      <c r="W22" s="15">
        <f t="shared" si="5"/>
        <v>0</v>
      </c>
      <c r="X22" s="14">
        <v>2.5</v>
      </c>
      <c r="Y22" s="14" t="s">
        <v>18</v>
      </c>
      <c r="Z22" s="15">
        <f t="shared" si="6"/>
        <v>0</v>
      </c>
      <c r="AA22" s="14">
        <v>2</v>
      </c>
      <c r="AB22" s="14" t="s">
        <v>19</v>
      </c>
      <c r="AC22" s="15">
        <f t="shared" si="7"/>
        <v>0</v>
      </c>
      <c r="AD22" s="14">
        <v>1.5</v>
      </c>
      <c r="AE22" s="14" t="s">
        <v>20</v>
      </c>
      <c r="AF22" s="15">
        <f t="shared" si="8"/>
        <v>0</v>
      </c>
      <c r="AG22" s="14">
        <v>1</v>
      </c>
      <c r="AH22" s="14" t="s">
        <v>21</v>
      </c>
      <c r="AI22" s="15">
        <f t="shared" si="9"/>
        <v>0</v>
      </c>
      <c r="AJ22" s="14">
        <v>0</v>
      </c>
      <c r="AK22" s="14" t="s">
        <v>22</v>
      </c>
      <c r="AL22" s="15">
        <f t="shared" si="10"/>
        <v>0</v>
      </c>
      <c r="AM22" s="15">
        <f t="shared" si="11"/>
        <v>0</v>
      </c>
      <c r="AN22" s="16" t="str">
        <f t="shared" si="12"/>
        <v xml:space="preserve"> </v>
      </c>
      <c r="AO22" s="15">
        <f t="shared" si="13"/>
        <v>2.5</v>
      </c>
      <c r="AR22" s="17" t="s">
        <v>23</v>
      </c>
    </row>
    <row r="23" spans="2:44" ht="15.6">
      <c r="B23" s="25"/>
      <c r="C23" s="26"/>
      <c r="D23" s="27"/>
      <c r="E23" s="28" t="str">
        <f t="shared" si="15"/>
        <v xml:space="preserve"> </v>
      </c>
      <c r="F23" s="32"/>
      <c r="G23" s="80"/>
      <c r="H23" s="80"/>
      <c r="I23" s="36"/>
      <c r="J23" s="28" t="s">
        <v>14</v>
      </c>
      <c r="K23" s="10" t="str">
        <f t="shared" si="0"/>
        <v xml:space="preserve"> </v>
      </c>
      <c r="L23" s="31" t="str">
        <f t="shared" si="14"/>
        <v xml:space="preserve"> </v>
      </c>
      <c r="M23" s="11"/>
      <c r="N23" s="11" t="s">
        <v>15</v>
      </c>
      <c r="O23" s="12">
        <f t="shared" si="1"/>
        <v>0</v>
      </c>
      <c r="P23" s="13">
        <f t="shared" si="2"/>
        <v>0</v>
      </c>
      <c r="Q23" s="13" t="e">
        <f t="shared" si="3"/>
        <v>#DIV/0!</v>
      </c>
      <c r="R23" s="14">
        <v>3.5</v>
      </c>
      <c r="S23" s="14" t="s">
        <v>16</v>
      </c>
      <c r="T23" s="15">
        <f t="shared" si="4"/>
        <v>0</v>
      </c>
      <c r="U23" s="14">
        <v>3</v>
      </c>
      <c r="V23" s="14" t="s">
        <v>17</v>
      </c>
      <c r="W23" s="15">
        <f t="shared" si="5"/>
        <v>0</v>
      </c>
      <c r="X23" s="14">
        <v>2.5</v>
      </c>
      <c r="Y23" s="14" t="s">
        <v>18</v>
      </c>
      <c r="Z23" s="15">
        <f t="shared" si="6"/>
        <v>0</v>
      </c>
      <c r="AA23" s="14">
        <v>2</v>
      </c>
      <c r="AB23" s="14" t="s">
        <v>19</v>
      </c>
      <c r="AC23" s="15">
        <f t="shared" si="7"/>
        <v>0</v>
      </c>
      <c r="AD23" s="14">
        <v>1.5</v>
      </c>
      <c r="AE23" s="14" t="s">
        <v>20</v>
      </c>
      <c r="AF23" s="15">
        <f t="shared" si="8"/>
        <v>0</v>
      </c>
      <c r="AG23" s="14">
        <v>1</v>
      </c>
      <c r="AH23" s="14" t="s">
        <v>21</v>
      </c>
      <c r="AI23" s="15">
        <f t="shared" si="9"/>
        <v>0</v>
      </c>
      <c r="AJ23" s="14">
        <v>0</v>
      </c>
      <c r="AK23" s="14" t="s">
        <v>22</v>
      </c>
      <c r="AL23" s="15">
        <f t="shared" si="10"/>
        <v>0</v>
      </c>
      <c r="AM23" s="15">
        <f t="shared" si="11"/>
        <v>0</v>
      </c>
      <c r="AN23" s="16" t="str">
        <f t="shared" si="12"/>
        <v xml:space="preserve"> </v>
      </c>
      <c r="AO23" s="15">
        <f t="shared" si="13"/>
        <v>2.5</v>
      </c>
      <c r="AR23" s="17" t="s">
        <v>23</v>
      </c>
    </row>
    <row r="24" spans="2:44" ht="15.6">
      <c r="B24" s="25"/>
      <c r="C24" s="26"/>
      <c r="D24" s="27"/>
      <c r="E24" s="28" t="str">
        <f t="shared" si="15"/>
        <v xml:space="preserve"> </v>
      </c>
      <c r="F24" s="32"/>
      <c r="G24" s="80"/>
      <c r="H24" s="80"/>
      <c r="I24" s="36"/>
      <c r="J24" s="28" t="s">
        <v>14</v>
      </c>
      <c r="K24" s="10" t="str">
        <f t="shared" si="0"/>
        <v xml:space="preserve"> </v>
      </c>
      <c r="L24" s="31" t="str">
        <f t="shared" si="14"/>
        <v xml:space="preserve"> </v>
      </c>
      <c r="M24" s="11"/>
      <c r="N24" s="11" t="s">
        <v>15</v>
      </c>
      <c r="O24" s="12">
        <f t="shared" si="1"/>
        <v>0</v>
      </c>
      <c r="P24" s="13">
        <f t="shared" si="2"/>
        <v>0</v>
      </c>
      <c r="Q24" s="13" t="e">
        <f t="shared" si="3"/>
        <v>#DIV/0!</v>
      </c>
      <c r="R24" s="14">
        <v>3.5</v>
      </c>
      <c r="S24" s="14" t="s">
        <v>16</v>
      </c>
      <c r="T24" s="15">
        <f t="shared" si="4"/>
        <v>0</v>
      </c>
      <c r="U24" s="14">
        <v>3</v>
      </c>
      <c r="V24" s="14" t="s">
        <v>17</v>
      </c>
      <c r="W24" s="15">
        <f t="shared" si="5"/>
        <v>0</v>
      </c>
      <c r="X24" s="14">
        <v>2.5</v>
      </c>
      <c r="Y24" s="14" t="s">
        <v>18</v>
      </c>
      <c r="Z24" s="15">
        <f t="shared" si="6"/>
        <v>0</v>
      </c>
      <c r="AA24" s="14">
        <v>2</v>
      </c>
      <c r="AB24" s="14" t="s">
        <v>19</v>
      </c>
      <c r="AC24" s="15">
        <f t="shared" si="7"/>
        <v>0</v>
      </c>
      <c r="AD24" s="14">
        <v>1.5</v>
      </c>
      <c r="AE24" s="14" t="s">
        <v>20</v>
      </c>
      <c r="AF24" s="15">
        <f t="shared" si="8"/>
        <v>0</v>
      </c>
      <c r="AG24" s="14">
        <v>1</v>
      </c>
      <c r="AH24" s="14" t="s">
        <v>21</v>
      </c>
      <c r="AI24" s="15">
        <f t="shared" si="9"/>
        <v>0</v>
      </c>
      <c r="AJ24" s="14">
        <v>0</v>
      </c>
      <c r="AK24" s="14" t="s">
        <v>22</v>
      </c>
      <c r="AL24" s="15">
        <f t="shared" si="10"/>
        <v>0</v>
      </c>
      <c r="AM24" s="15">
        <f t="shared" si="11"/>
        <v>0</v>
      </c>
      <c r="AN24" s="16" t="str">
        <f t="shared" si="12"/>
        <v xml:space="preserve"> </v>
      </c>
      <c r="AO24" s="15">
        <f t="shared" si="13"/>
        <v>2.5</v>
      </c>
      <c r="AR24" s="17" t="s">
        <v>23</v>
      </c>
    </row>
    <row r="25" spans="2:44" ht="15.6">
      <c r="B25" s="25" t="s">
        <v>14</v>
      </c>
      <c r="C25" s="26" t="s">
        <v>14</v>
      </c>
      <c r="D25" s="27"/>
      <c r="E25" s="28" t="str">
        <f t="shared" si="15"/>
        <v xml:space="preserve"> </v>
      </c>
      <c r="F25" s="32"/>
      <c r="G25" s="80"/>
      <c r="H25" s="80"/>
      <c r="I25" s="36"/>
      <c r="J25" s="28" t="s">
        <v>14</v>
      </c>
      <c r="K25" s="10" t="str">
        <f t="shared" si="0"/>
        <v xml:space="preserve"> </v>
      </c>
      <c r="L25" s="31" t="str">
        <f t="shared" si="14"/>
        <v xml:space="preserve"> </v>
      </c>
      <c r="M25" s="11"/>
      <c r="N25" s="11" t="s">
        <v>15</v>
      </c>
      <c r="O25" s="12">
        <f t="shared" si="1"/>
        <v>0</v>
      </c>
      <c r="P25" s="13">
        <f t="shared" si="2"/>
        <v>0</v>
      </c>
      <c r="Q25" s="13" t="e">
        <f t="shared" si="3"/>
        <v>#DIV/0!</v>
      </c>
      <c r="R25" s="14">
        <v>3.5</v>
      </c>
      <c r="S25" s="14" t="s">
        <v>16</v>
      </c>
      <c r="T25" s="15">
        <f t="shared" si="4"/>
        <v>0</v>
      </c>
      <c r="U25" s="14">
        <v>3</v>
      </c>
      <c r="V25" s="14" t="s">
        <v>17</v>
      </c>
      <c r="W25" s="15">
        <f t="shared" si="5"/>
        <v>0</v>
      </c>
      <c r="X25" s="14">
        <v>2.5</v>
      </c>
      <c r="Y25" s="14" t="s">
        <v>18</v>
      </c>
      <c r="Z25" s="15">
        <f t="shared" si="6"/>
        <v>0</v>
      </c>
      <c r="AA25" s="14">
        <v>2</v>
      </c>
      <c r="AB25" s="14" t="s">
        <v>19</v>
      </c>
      <c r="AC25" s="15">
        <f t="shared" si="7"/>
        <v>0</v>
      </c>
      <c r="AD25" s="14">
        <v>1.5</v>
      </c>
      <c r="AE25" s="14" t="s">
        <v>20</v>
      </c>
      <c r="AF25" s="15">
        <f t="shared" si="8"/>
        <v>0</v>
      </c>
      <c r="AG25" s="14">
        <v>1</v>
      </c>
      <c r="AH25" s="14" t="s">
        <v>21</v>
      </c>
      <c r="AI25" s="15">
        <f t="shared" si="9"/>
        <v>0</v>
      </c>
      <c r="AJ25" s="14">
        <v>0</v>
      </c>
      <c r="AK25" s="14" t="s">
        <v>22</v>
      </c>
      <c r="AL25" s="15">
        <f t="shared" si="10"/>
        <v>0</v>
      </c>
      <c r="AM25" s="15">
        <f t="shared" si="11"/>
        <v>0</v>
      </c>
      <c r="AN25" s="16" t="str">
        <f t="shared" si="12"/>
        <v xml:space="preserve"> </v>
      </c>
      <c r="AO25" s="15">
        <f t="shared" si="13"/>
        <v>2.5</v>
      </c>
      <c r="AR25" s="17" t="s">
        <v>23</v>
      </c>
    </row>
    <row r="26" spans="2:44" ht="15.6">
      <c r="B26" s="25" t="s">
        <v>14</v>
      </c>
      <c r="C26" s="26" t="s">
        <v>14</v>
      </c>
      <c r="D26" s="27"/>
      <c r="E26" s="28" t="str">
        <f t="shared" si="15"/>
        <v xml:space="preserve"> </v>
      </c>
      <c r="F26" s="32"/>
      <c r="G26" s="80"/>
      <c r="H26" s="80"/>
      <c r="I26" s="36"/>
      <c r="J26" s="28" t="s">
        <v>14</v>
      </c>
      <c r="K26" s="10" t="str">
        <f t="shared" si="0"/>
        <v xml:space="preserve"> </v>
      </c>
      <c r="L26" s="31" t="str">
        <f t="shared" si="14"/>
        <v xml:space="preserve"> </v>
      </c>
      <c r="M26" s="11"/>
      <c r="N26" s="11" t="s">
        <v>15</v>
      </c>
      <c r="O26" s="12">
        <f t="shared" si="1"/>
        <v>0</v>
      </c>
      <c r="P26" s="13">
        <v>15</v>
      </c>
      <c r="Q26" s="13">
        <f t="shared" si="3"/>
        <v>0</v>
      </c>
      <c r="R26" s="14">
        <v>3.5</v>
      </c>
      <c r="S26" s="14" t="s">
        <v>16</v>
      </c>
      <c r="T26" s="15">
        <f t="shared" si="4"/>
        <v>0</v>
      </c>
      <c r="U26" s="14">
        <v>3</v>
      </c>
      <c r="V26" s="14" t="s">
        <v>17</v>
      </c>
      <c r="W26" s="15">
        <f t="shared" si="5"/>
        <v>0</v>
      </c>
      <c r="X26" s="14">
        <v>2.5</v>
      </c>
      <c r="Y26" s="14" t="s">
        <v>18</v>
      </c>
      <c r="Z26" s="15">
        <f t="shared" si="6"/>
        <v>0</v>
      </c>
      <c r="AA26" s="14">
        <v>2</v>
      </c>
      <c r="AB26" s="14" t="s">
        <v>19</v>
      </c>
      <c r="AC26" s="15">
        <f t="shared" si="7"/>
        <v>0</v>
      </c>
      <c r="AD26" s="14">
        <v>1.5</v>
      </c>
      <c r="AE26" s="14" t="s">
        <v>20</v>
      </c>
      <c r="AF26" s="15">
        <f t="shared" si="8"/>
        <v>0</v>
      </c>
      <c r="AG26" s="14">
        <v>1</v>
      </c>
      <c r="AH26" s="14" t="s">
        <v>21</v>
      </c>
      <c r="AI26" s="15">
        <f t="shared" si="9"/>
        <v>0</v>
      </c>
      <c r="AJ26" s="14">
        <v>0</v>
      </c>
      <c r="AK26" s="14" t="s">
        <v>22</v>
      </c>
      <c r="AL26" s="15">
        <f t="shared" si="10"/>
        <v>0</v>
      </c>
      <c r="AM26" s="15">
        <f t="shared" si="11"/>
        <v>0</v>
      </c>
      <c r="AN26" s="16" t="str">
        <f t="shared" si="12"/>
        <v xml:space="preserve"> </v>
      </c>
      <c r="AO26" s="15">
        <f t="shared" si="13"/>
        <v>2.5</v>
      </c>
      <c r="AR26" s="17" t="s">
        <v>23</v>
      </c>
    </row>
    <row r="27" spans="2:44" ht="15.6">
      <c r="B27" s="25" t="s">
        <v>14</v>
      </c>
      <c r="C27" s="26" t="s">
        <v>14</v>
      </c>
      <c r="D27" s="27"/>
      <c r="E27" s="28" t="str">
        <f t="shared" si="15"/>
        <v xml:space="preserve"> </v>
      </c>
      <c r="F27" s="32"/>
      <c r="G27" s="80"/>
      <c r="H27" s="80"/>
      <c r="I27" s="36"/>
      <c r="J27" s="28" t="s">
        <v>14</v>
      </c>
      <c r="K27" s="10" t="str">
        <f t="shared" si="0"/>
        <v xml:space="preserve"> </v>
      </c>
      <c r="L27" s="31" t="str">
        <f t="shared" si="14"/>
        <v xml:space="preserve"> </v>
      </c>
      <c r="M27" s="11"/>
      <c r="N27" s="11" t="s">
        <v>15</v>
      </c>
      <c r="O27" s="12">
        <f t="shared" si="1"/>
        <v>0</v>
      </c>
      <c r="P27" s="13">
        <f t="shared" si="2"/>
        <v>0</v>
      </c>
      <c r="Q27" s="13" t="e">
        <f t="shared" si="3"/>
        <v>#DIV/0!</v>
      </c>
      <c r="R27" s="14">
        <v>3.5</v>
      </c>
      <c r="S27" s="14" t="s">
        <v>16</v>
      </c>
      <c r="T27" s="15">
        <f t="shared" si="4"/>
        <v>0</v>
      </c>
      <c r="U27" s="14">
        <v>3</v>
      </c>
      <c r="V27" s="14" t="s">
        <v>17</v>
      </c>
      <c r="W27" s="15">
        <f t="shared" si="5"/>
        <v>0</v>
      </c>
      <c r="X27" s="14">
        <v>2.5</v>
      </c>
      <c r="Y27" s="14" t="s">
        <v>18</v>
      </c>
      <c r="Z27" s="15">
        <f t="shared" si="6"/>
        <v>0</v>
      </c>
      <c r="AA27" s="14">
        <v>2</v>
      </c>
      <c r="AB27" s="14" t="s">
        <v>19</v>
      </c>
      <c r="AC27" s="15">
        <f t="shared" si="7"/>
        <v>0</v>
      </c>
      <c r="AD27" s="14">
        <v>1.5</v>
      </c>
      <c r="AE27" s="14" t="s">
        <v>20</v>
      </c>
      <c r="AF27" s="15">
        <f t="shared" si="8"/>
        <v>0</v>
      </c>
      <c r="AG27" s="14">
        <v>1</v>
      </c>
      <c r="AH27" s="14" t="s">
        <v>21</v>
      </c>
      <c r="AI27" s="15">
        <f t="shared" si="9"/>
        <v>0</v>
      </c>
      <c r="AJ27" s="14">
        <v>0</v>
      </c>
      <c r="AK27" s="14" t="s">
        <v>22</v>
      </c>
      <c r="AL27" s="15">
        <f t="shared" si="10"/>
        <v>0</v>
      </c>
      <c r="AM27" s="15">
        <f t="shared" si="11"/>
        <v>0</v>
      </c>
      <c r="AN27" s="16" t="str">
        <f t="shared" si="12"/>
        <v xml:space="preserve"> </v>
      </c>
      <c r="AO27" s="15">
        <f t="shared" si="13"/>
        <v>2.5</v>
      </c>
      <c r="AR27" s="17" t="s">
        <v>23</v>
      </c>
    </row>
    <row r="28" spans="2:44" ht="15.6">
      <c r="B28" s="25" t="s">
        <v>14</v>
      </c>
      <c r="C28" s="26" t="s">
        <v>14</v>
      </c>
      <c r="D28" s="27"/>
      <c r="E28" s="28" t="str">
        <f t="shared" si="15"/>
        <v xml:space="preserve"> </v>
      </c>
      <c r="F28" s="32"/>
      <c r="G28" s="80"/>
      <c r="H28" s="80"/>
      <c r="I28" s="36"/>
      <c r="J28" s="28" t="s">
        <v>14</v>
      </c>
      <c r="K28" s="10" t="str">
        <f t="shared" si="0"/>
        <v xml:space="preserve"> </v>
      </c>
      <c r="L28" s="31" t="str">
        <f t="shared" si="14"/>
        <v xml:space="preserve"> </v>
      </c>
      <c r="M28" s="11"/>
      <c r="N28" s="11" t="s">
        <v>15</v>
      </c>
      <c r="O28" s="12">
        <f t="shared" si="1"/>
        <v>0</v>
      </c>
      <c r="P28" s="13">
        <f t="shared" si="2"/>
        <v>0</v>
      </c>
      <c r="Q28" s="13" t="e">
        <f t="shared" si="3"/>
        <v>#DIV/0!</v>
      </c>
      <c r="R28" s="14">
        <v>3.5</v>
      </c>
      <c r="S28" s="14" t="s">
        <v>16</v>
      </c>
      <c r="T28" s="15">
        <f t="shared" si="4"/>
        <v>0</v>
      </c>
      <c r="U28" s="14">
        <v>3</v>
      </c>
      <c r="V28" s="14" t="s">
        <v>17</v>
      </c>
      <c r="W28" s="15">
        <f t="shared" si="5"/>
        <v>0</v>
      </c>
      <c r="X28" s="14">
        <v>2.5</v>
      </c>
      <c r="Y28" s="14" t="s">
        <v>18</v>
      </c>
      <c r="Z28" s="15">
        <f t="shared" si="6"/>
        <v>0</v>
      </c>
      <c r="AA28" s="14">
        <v>2</v>
      </c>
      <c r="AB28" s="14" t="s">
        <v>19</v>
      </c>
      <c r="AC28" s="15">
        <f t="shared" si="7"/>
        <v>0</v>
      </c>
      <c r="AD28" s="14">
        <v>1.5</v>
      </c>
      <c r="AE28" s="14" t="s">
        <v>20</v>
      </c>
      <c r="AF28" s="15">
        <f t="shared" si="8"/>
        <v>0</v>
      </c>
      <c r="AG28" s="14">
        <v>1</v>
      </c>
      <c r="AH28" s="14" t="s">
        <v>21</v>
      </c>
      <c r="AI28" s="15">
        <f t="shared" si="9"/>
        <v>0</v>
      </c>
      <c r="AJ28" s="14">
        <v>0</v>
      </c>
      <c r="AK28" s="14" t="s">
        <v>22</v>
      </c>
      <c r="AL28" s="15">
        <f t="shared" si="10"/>
        <v>0</v>
      </c>
      <c r="AM28" s="15">
        <f t="shared" si="11"/>
        <v>0</v>
      </c>
      <c r="AN28" s="16" t="str">
        <f t="shared" si="12"/>
        <v xml:space="preserve"> </v>
      </c>
      <c r="AO28" s="15">
        <f t="shared" si="13"/>
        <v>2.5</v>
      </c>
      <c r="AR28" s="17" t="s">
        <v>23</v>
      </c>
    </row>
    <row r="29" spans="2:44" ht="15.6">
      <c r="B29" s="25" t="s">
        <v>14</v>
      </c>
      <c r="C29" s="26" t="s">
        <v>14</v>
      </c>
      <c r="D29" s="27"/>
      <c r="E29" s="28" t="str">
        <f t="shared" si="15"/>
        <v xml:space="preserve"> </v>
      </c>
      <c r="F29" s="32"/>
      <c r="G29" s="80"/>
      <c r="H29" s="80"/>
      <c r="I29" s="36"/>
      <c r="J29" s="28" t="s">
        <v>14</v>
      </c>
      <c r="K29" s="10" t="str">
        <f t="shared" si="0"/>
        <v xml:space="preserve"> </v>
      </c>
      <c r="L29" s="31" t="str">
        <f t="shared" si="14"/>
        <v xml:space="preserve"> </v>
      </c>
      <c r="M29" s="11"/>
      <c r="N29" s="11" t="s">
        <v>15</v>
      </c>
      <c r="O29" s="12">
        <f t="shared" si="1"/>
        <v>0</v>
      </c>
      <c r="P29" s="13">
        <f t="shared" si="2"/>
        <v>0</v>
      </c>
      <c r="Q29" s="13" t="e">
        <f t="shared" si="3"/>
        <v>#DIV/0!</v>
      </c>
      <c r="R29" s="14">
        <v>3.5</v>
      </c>
      <c r="S29" s="14" t="s">
        <v>16</v>
      </c>
      <c r="T29" s="15">
        <f t="shared" si="4"/>
        <v>0</v>
      </c>
      <c r="U29" s="14">
        <v>3</v>
      </c>
      <c r="V29" s="14" t="s">
        <v>17</v>
      </c>
      <c r="W29" s="15">
        <f t="shared" si="5"/>
        <v>0</v>
      </c>
      <c r="X29" s="14">
        <v>2.5</v>
      </c>
      <c r="Y29" s="14" t="s">
        <v>18</v>
      </c>
      <c r="Z29" s="15">
        <f t="shared" si="6"/>
        <v>0</v>
      </c>
      <c r="AA29" s="14">
        <v>2</v>
      </c>
      <c r="AB29" s="14" t="s">
        <v>19</v>
      </c>
      <c r="AC29" s="15">
        <f t="shared" si="7"/>
        <v>0</v>
      </c>
      <c r="AD29" s="14">
        <v>1.5</v>
      </c>
      <c r="AE29" s="14" t="s">
        <v>20</v>
      </c>
      <c r="AF29" s="15">
        <f t="shared" si="8"/>
        <v>0</v>
      </c>
      <c r="AG29" s="14">
        <v>1</v>
      </c>
      <c r="AH29" s="14" t="s">
        <v>21</v>
      </c>
      <c r="AI29" s="15">
        <f t="shared" si="9"/>
        <v>0</v>
      </c>
      <c r="AJ29" s="14">
        <v>0</v>
      </c>
      <c r="AK29" s="14" t="s">
        <v>22</v>
      </c>
      <c r="AL29" s="15">
        <f t="shared" si="10"/>
        <v>0</v>
      </c>
      <c r="AM29" s="15">
        <f t="shared" si="11"/>
        <v>0</v>
      </c>
      <c r="AN29" s="16" t="str">
        <f t="shared" si="12"/>
        <v xml:space="preserve"> </v>
      </c>
      <c r="AO29" s="15">
        <f t="shared" si="13"/>
        <v>2.5</v>
      </c>
      <c r="AR29" s="17" t="s">
        <v>23</v>
      </c>
    </row>
    <row r="30" spans="2:44" ht="16.2" thickBot="1">
      <c r="B30" s="25" t="s">
        <v>14</v>
      </c>
      <c r="C30" s="26" t="s">
        <v>14</v>
      </c>
      <c r="D30" s="27"/>
      <c r="E30" s="28" t="str">
        <f t="shared" si="15"/>
        <v xml:space="preserve"> </v>
      </c>
      <c r="F30" s="33"/>
      <c r="G30" s="118"/>
      <c r="H30" s="118"/>
      <c r="I30" s="37"/>
      <c r="J30" s="34" t="s">
        <v>14</v>
      </c>
      <c r="K30" s="10" t="str">
        <f t="shared" si="0"/>
        <v xml:space="preserve"> </v>
      </c>
      <c r="L30" s="31" t="str">
        <f t="shared" si="14"/>
        <v xml:space="preserve"> </v>
      </c>
      <c r="M30" s="11"/>
      <c r="N30" s="11" t="s">
        <v>15</v>
      </c>
      <c r="O30" s="12">
        <f t="shared" si="1"/>
        <v>0</v>
      </c>
      <c r="P30" s="13">
        <f t="shared" si="2"/>
        <v>0</v>
      </c>
      <c r="Q30" s="13" t="e">
        <f t="shared" si="3"/>
        <v>#DIV/0!</v>
      </c>
      <c r="R30" s="14">
        <v>3.5</v>
      </c>
      <c r="S30" s="14" t="s">
        <v>16</v>
      </c>
      <c r="T30" s="15">
        <f t="shared" si="4"/>
        <v>0</v>
      </c>
      <c r="U30" s="14">
        <v>3</v>
      </c>
      <c r="V30" s="14" t="s">
        <v>17</v>
      </c>
      <c r="W30" s="15">
        <f t="shared" si="5"/>
        <v>0</v>
      </c>
      <c r="X30" s="14">
        <v>2.5</v>
      </c>
      <c r="Y30" s="14" t="s">
        <v>18</v>
      </c>
      <c r="Z30" s="15">
        <f t="shared" si="6"/>
        <v>0</v>
      </c>
      <c r="AA30" s="14">
        <v>2</v>
      </c>
      <c r="AB30" s="14" t="s">
        <v>19</v>
      </c>
      <c r="AC30" s="15">
        <f t="shared" si="7"/>
        <v>0</v>
      </c>
      <c r="AD30" s="14">
        <v>1.5</v>
      </c>
      <c r="AE30" s="14" t="s">
        <v>20</v>
      </c>
      <c r="AF30" s="15">
        <f t="shared" si="8"/>
        <v>0</v>
      </c>
      <c r="AG30" s="14">
        <v>1</v>
      </c>
      <c r="AH30" s="14" t="s">
        <v>21</v>
      </c>
      <c r="AI30" s="15">
        <f t="shared" si="9"/>
        <v>0</v>
      </c>
      <c r="AJ30" s="14">
        <v>0</v>
      </c>
      <c r="AK30" s="14" t="s">
        <v>22</v>
      </c>
      <c r="AL30" s="15">
        <f t="shared" si="10"/>
        <v>0</v>
      </c>
      <c r="AM30" s="15">
        <f t="shared" si="11"/>
        <v>0</v>
      </c>
      <c r="AN30" s="16" t="str">
        <f t="shared" si="12"/>
        <v xml:space="preserve"> </v>
      </c>
      <c r="AO30" s="15">
        <f t="shared" si="13"/>
        <v>2.5</v>
      </c>
      <c r="AR30" s="17" t="s">
        <v>23</v>
      </c>
    </row>
    <row r="31" spans="2:44">
      <c r="B31" s="105" t="s">
        <v>24</v>
      </c>
      <c r="C31" s="106"/>
      <c r="D31" s="19"/>
      <c r="E31" s="106" t="s">
        <v>24</v>
      </c>
      <c r="F31" s="106"/>
      <c r="G31" s="106"/>
      <c r="H31" s="54"/>
      <c r="I31" s="54"/>
      <c r="J31" s="106" t="s">
        <v>24</v>
      </c>
      <c r="K31" s="106"/>
      <c r="L31" s="109"/>
    </row>
    <row r="32" spans="2:44">
      <c r="B32" s="110" t="s">
        <v>45</v>
      </c>
      <c r="C32" s="111"/>
      <c r="D32" s="50"/>
      <c r="E32" s="112" t="s">
        <v>69</v>
      </c>
      <c r="F32" s="112"/>
      <c r="G32" s="112"/>
      <c r="H32" s="20"/>
      <c r="I32" s="20"/>
      <c r="J32" s="112" t="s">
        <v>54</v>
      </c>
      <c r="K32" s="112"/>
      <c r="L32" s="113"/>
    </row>
    <row r="33" spans="2:12">
      <c r="B33" s="21"/>
      <c r="C33" s="50"/>
      <c r="D33" s="50"/>
      <c r="E33" s="22"/>
      <c r="F33" s="22"/>
      <c r="G33" s="22"/>
      <c r="H33" s="50"/>
      <c r="I33" s="50"/>
      <c r="J33" s="50"/>
      <c r="K33" s="50"/>
      <c r="L33" s="51"/>
    </row>
    <row r="34" spans="2:12">
      <c r="B34" s="21"/>
      <c r="C34" s="50"/>
      <c r="D34" s="50"/>
      <c r="E34" s="22"/>
      <c r="F34" s="22"/>
      <c r="G34" s="22"/>
      <c r="H34" s="50"/>
      <c r="I34" s="50"/>
      <c r="J34" s="50"/>
      <c r="K34" s="50"/>
      <c r="L34" s="51"/>
    </row>
    <row r="35" spans="2:12">
      <c r="B35" s="21"/>
      <c r="C35" s="50"/>
      <c r="D35" s="50"/>
      <c r="E35" s="22"/>
      <c r="F35" s="22"/>
      <c r="G35" s="22"/>
      <c r="H35" s="50"/>
      <c r="I35" s="50"/>
      <c r="J35" s="50"/>
      <c r="K35" s="50"/>
      <c r="L35" s="51"/>
    </row>
    <row r="36" spans="2:12">
      <c r="B36" s="107"/>
      <c r="C36" s="108"/>
      <c r="D36" s="108"/>
      <c r="E36" s="103" t="s">
        <v>38</v>
      </c>
      <c r="F36" s="103"/>
      <c r="G36" s="103"/>
      <c r="H36" s="50"/>
      <c r="I36" s="50"/>
      <c r="J36" s="103"/>
      <c r="K36" s="103"/>
      <c r="L36" s="104"/>
    </row>
    <row r="37" spans="2:12">
      <c r="B37" s="114"/>
      <c r="C37" s="115"/>
      <c r="D37" s="115"/>
      <c r="E37" s="112" t="s">
        <v>42</v>
      </c>
      <c r="F37" s="112"/>
      <c r="G37" s="112"/>
      <c r="H37" s="50"/>
      <c r="I37" s="50"/>
      <c r="J37" s="116"/>
      <c r="K37" s="116"/>
      <c r="L37" s="117"/>
    </row>
    <row r="38" spans="2:12">
      <c r="B38" s="55"/>
      <c r="C38" s="48"/>
      <c r="D38" s="20"/>
      <c r="E38" s="48"/>
      <c r="F38" s="48"/>
      <c r="G38" s="48"/>
      <c r="H38" s="20"/>
      <c r="I38" s="20"/>
      <c r="J38" s="48"/>
      <c r="K38" s="48"/>
      <c r="L38" s="49"/>
    </row>
    <row r="39" spans="2:12">
      <c r="B39" s="55"/>
      <c r="C39" s="48"/>
      <c r="D39" s="20"/>
      <c r="E39" s="48"/>
      <c r="F39" s="48"/>
      <c r="G39" s="48"/>
      <c r="H39" s="20"/>
      <c r="I39" s="20"/>
      <c r="J39" s="48"/>
      <c r="K39" s="48"/>
      <c r="L39" s="49"/>
    </row>
    <row r="40" spans="2:12">
      <c r="B40" s="55"/>
      <c r="C40" s="48"/>
      <c r="D40" s="20"/>
      <c r="E40" s="48"/>
      <c r="F40" s="48"/>
      <c r="G40" s="48"/>
      <c r="H40" s="20"/>
      <c r="I40" s="20"/>
      <c r="J40" s="48"/>
      <c r="K40" s="48"/>
      <c r="L40" s="49"/>
    </row>
    <row r="41" spans="2:12" ht="15.75" customHeight="1">
      <c r="B41" s="100" t="s">
        <v>33</v>
      </c>
      <c r="C41" s="101"/>
      <c r="D41" s="101"/>
      <c r="E41" s="101"/>
      <c r="F41" s="101"/>
      <c r="G41" s="101"/>
      <c r="H41" s="101"/>
      <c r="I41" s="101"/>
      <c r="J41" s="101"/>
      <c r="K41" s="101"/>
      <c r="L41" s="102"/>
    </row>
    <row r="42" spans="2:12" ht="72.75" customHeight="1" thickBot="1">
      <c r="B42" s="97" t="s">
        <v>50</v>
      </c>
      <c r="C42" s="98"/>
      <c r="D42" s="98"/>
      <c r="E42" s="98"/>
      <c r="F42" s="98"/>
      <c r="G42" s="98"/>
      <c r="H42" s="98"/>
      <c r="I42" s="98"/>
      <c r="J42" s="98"/>
      <c r="K42" s="98"/>
      <c r="L42" s="99"/>
    </row>
  </sheetData>
  <mergeCells count="44">
    <mergeCell ref="G30:H30"/>
    <mergeCell ref="G22:H22"/>
    <mergeCell ref="G23:H23"/>
    <mergeCell ref="G14:H14"/>
    <mergeCell ref="G15:H15"/>
    <mergeCell ref="G16:H16"/>
    <mergeCell ref="G25:H25"/>
    <mergeCell ref="G26:H26"/>
    <mergeCell ref="G27:H27"/>
    <mergeCell ref="G28:H28"/>
    <mergeCell ref="G29:H29"/>
    <mergeCell ref="G20:H20"/>
    <mergeCell ref="G21:H21"/>
    <mergeCell ref="G17:H17"/>
    <mergeCell ref="G18:H18"/>
    <mergeCell ref="G24:H24"/>
    <mergeCell ref="B42:L42"/>
    <mergeCell ref="B41:L41"/>
    <mergeCell ref="E36:G36"/>
    <mergeCell ref="J36:L36"/>
    <mergeCell ref="B31:C31"/>
    <mergeCell ref="B36:D36"/>
    <mergeCell ref="E31:G31"/>
    <mergeCell ref="J31:L31"/>
    <mergeCell ref="B32:C32"/>
    <mergeCell ref="E32:G32"/>
    <mergeCell ref="J32:L32"/>
    <mergeCell ref="B37:D37"/>
    <mergeCell ref="E37:G37"/>
    <mergeCell ref="J37:L37"/>
    <mergeCell ref="G19:H19"/>
    <mergeCell ref="G13:H13"/>
    <mergeCell ref="B1:L1"/>
    <mergeCell ref="B2:L2"/>
    <mergeCell ref="B3:L3"/>
    <mergeCell ref="B4:L4"/>
    <mergeCell ref="B5:L5"/>
    <mergeCell ref="B6:L6"/>
    <mergeCell ref="B7:L7"/>
    <mergeCell ref="B8:L8"/>
    <mergeCell ref="G10:H10"/>
    <mergeCell ref="G11:H11"/>
    <mergeCell ref="G12:H12"/>
    <mergeCell ref="F9:G9"/>
  </mergeCells>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dimension ref="B1:BA43"/>
  <sheetViews>
    <sheetView topLeftCell="A7" workbookViewId="0">
      <selection activeCell="E12" sqref="E12:E19"/>
    </sheetView>
  </sheetViews>
  <sheetFormatPr defaultRowHeight="14.4"/>
  <cols>
    <col min="1" max="1" width="0.88671875" customWidth="1"/>
    <col min="2" max="2" width="12.44140625" customWidth="1"/>
    <col min="3" max="3" width="23.6640625" customWidth="1"/>
    <col min="4" max="4" width="9.109375" customWidth="1"/>
    <col min="5" max="5" width="13.33203125" customWidth="1"/>
    <col min="6" max="6" width="12.88671875" customWidth="1"/>
    <col min="7" max="7" width="31.6640625" customWidth="1"/>
    <col min="8" max="8" width="0.88671875" hidden="1" customWidth="1"/>
    <col min="9" max="9" width="18.5546875" customWidth="1"/>
    <col min="10" max="10" width="10.44140625" customWidth="1"/>
    <col min="11" max="11" width="28.33203125" hidden="1" customWidth="1"/>
    <col min="12" max="12" width="17.33203125" customWidth="1"/>
    <col min="13" max="39" width="9.109375" hidden="1" customWidth="1"/>
    <col min="40" max="40" width="12.5546875" hidden="1" customWidth="1"/>
    <col min="41" max="52" width="9.109375" hidden="1" customWidth="1"/>
  </cols>
  <sheetData>
    <row r="1" spans="2:53" s="2" customFormat="1" ht="15.6">
      <c r="B1" s="82" t="s">
        <v>0</v>
      </c>
      <c r="C1" s="83"/>
      <c r="D1" s="83"/>
      <c r="E1" s="83"/>
      <c r="F1" s="83"/>
      <c r="G1" s="83"/>
      <c r="H1" s="83"/>
      <c r="I1" s="83"/>
      <c r="J1" s="83"/>
      <c r="K1" s="83"/>
      <c r="L1" s="8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5" t="s">
        <v>1</v>
      </c>
      <c r="C2" s="86"/>
      <c r="D2" s="86"/>
      <c r="E2" s="86"/>
      <c r="F2" s="86"/>
      <c r="G2" s="86"/>
      <c r="H2" s="86"/>
      <c r="I2" s="86"/>
      <c r="J2" s="86"/>
      <c r="K2" s="86"/>
      <c r="L2" s="8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5" t="s">
        <v>2</v>
      </c>
      <c r="C3" s="86"/>
      <c r="D3" s="86"/>
      <c r="E3" s="86"/>
      <c r="F3" s="86"/>
      <c r="G3" s="86"/>
      <c r="H3" s="86"/>
      <c r="I3" s="86"/>
      <c r="J3" s="86"/>
      <c r="K3" s="86"/>
      <c r="L3" s="8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5" t="s">
        <v>49</v>
      </c>
      <c r="C4" s="86"/>
      <c r="D4" s="86"/>
      <c r="E4" s="86"/>
      <c r="F4" s="86"/>
      <c r="G4" s="86"/>
      <c r="H4" s="86"/>
      <c r="I4" s="86"/>
      <c r="J4" s="86"/>
      <c r="K4" s="86"/>
      <c r="L4" s="8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88" t="s">
        <v>35</v>
      </c>
      <c r="C5" s="89"/>
      <c r="D5" s="89"/>
      <c r="E5" s="89"/>
      <c r="F5" s="89"/>
      <c r="G5" s="89"/>
      <c r="H5" s="89"/>
      <c r="I5" s="89"/>
      <c r="J5" s="89"/>
      <c r="K5" s="89"/>
      <c r="L5" s="90"/>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88" t="s">
        <v>31</v>
      </c>
      <c r="C6" s="89"/>
      <c r="D6" s="89"/>
      <c r="E6" s="89"/>
      <c r="F6" s="89"/>
      <c r="G6" s="89"/>
      <c r="H6" s="89"/>
      <c r="I6" s="89"/>
      <c r="J6" s="89"/>
      <c r="K6" s="89"/>
      <c r="L6" s="90"/>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91">
        <v>42763</v>
      </c>
      <c r="C7" s="92"/>
      <c r="D7" s="92"/>
      <c r="E7" s="92"/>
      <c r="F7" s="92"/>
      <c r="G7" s="92"/>
      <c r="H7" s="92"/>
      <c r="I7" s="92"/>
      <c r="J7" s="92"/>
      <c r="K7" s="92"/>
      <c r="L7" s="9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6" hidden="1">
      <c r="B8" s="88" t="s">
        <v>3</v>
      </c>
      <c r="C8" s="89"/>
      <c r="D8" s="89"/>
      <c r="E8" s="89"/>
      <c r="F8" s="89"/>
      <c r="G8" s="89"/>
      <c r="H8" s="89"/>
      <c r="I8" s="89"/>
      <c r="J8" s="89"/>
      <c r="K8" s="89"/>
      <c r="L8" s="90"/>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2" thickBot="1">
      <c r="B9" s="4"/>
      <c r="C9" s="5"/>
      <c r="D9" s="6"/>
      <c r="E9" s="35" t="s">
        <v>36</v>
      </c>
      <c r="F9" s="96" t="s">
        <v>51</v>
      </c>
      <c r="G9" s="96"/>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7" thickBot="1">
      <c r="B10" s="70" t="s">
        <v>4</v>
      </c>
      <c r="C10" s="70" t="s">
        <v>5</v>
      </c>
      <c r="D10" s="70" t="s">
        <v>6</v>
      </c>
      <c r="E10" s="70" t="s">
        <v>7</v>
      </c>
      <c r="F10" s="70" t="s">
        <v>8</v>
      </c>
      <c r="G10" s="94" t="s">
        <v>9</v>
      </c>
      <c r="H10" s="95"/>
      <c r="I10" s="70" t="s">
        <v>34</v>
      </c>
      <c r="J10" s="70" t="s">
        <v>10</v>
      </c>
      <c r="K10" s="70" t="s">
        <v>11</v>
      </c>
      <c r="L10" s="24"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c r="B11" s="44" t="s">
        <v>57</v>
      </c>
      <c r="C11" s="62" t="s">
        <v>56</v>
      </c>
      <c r="D11" s="27">
        <v>75</v>
      </c>
      <c r="E11" s="28"/>
      <c r="F11" s="32">
        <v>194</v>
      </c>
      <c r="G11" s="81" t="s">
        <v>27</v>
      </c>
      <c r="H11" s="81"/>
      <c r="I11" s="77"/>
      <c r="J11" s="30" t="s">
        <v>30</v>
      </c>
      <c r="K11" s="10" t="str">
        <f>IF(D11=0," ",IF(J11=0," ",IF(J11="GR",AR11,AN11)))</f>
        <v>GİREMEZ(AKTS)</v>
      </c>
      <c r="L11" s="31">
        <v>2.58</v>
      </c>
      <c r="M11" s="11"/>
      <c r="N11" s="11" t="s">
        <v>15</v>
      </c>
      <c r="O11" s="12">
        <f>IF(J11&lt;90,0,IF(J11&lt;=100,4,0))</f>
        <v>0</v>
      </c>
      <c r="P11" s="13">
        <f>IF(J11=" ",D11,(D11+15))</f>
        <v>90</v>
      </c>
      <c r="Q11" s="13">
        <f>IF(J11="BAŞARILI",(F11/P11),IF(J11&gt;0,(((AM11*15)+F11)/P11),F11))</f>
        <v>2.1555555555555554</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0</v>
      </c>
      <c r="AN11" s="16" t="str">
        <f>IF(J11=" "," ",IF(AM11&lt;2,"GİREMEZ(AKTS)",IF(P11&lt;89,"GİREMEZ(AKTS)",IF(Q11&gt;=AO11,"YETERLİ","GİREMEZ(ORTALAMA)"))))</f>
        <v>GİREMEZ(AKTS)</v>
      </c>
      <c r="AO11" s="15">
        <f>IF(LEFT(B11,1)="0",2,2.5)</f>
        <v>2.5</v>
      </c>
      <c r="AP11" s="15"/>
      <c r="AQ11" s="17"/>
      <c r="AR11" s="17" t="s">
        <v>23</v>
      </c>
      <c r="AS11" s="17"/>
      <c r="AT11" s="18"/>
      <c r="AU11" s="18"/>
      <c r="AV11" s="18"/>
      <c r="AW11" s="18"/>
      <c r="AX11" s="18"/>
      <c r="AY11" s="18"/>
      <c r="AZ11" s="18"/>
      <c r="BA11" s="1"/>
    </row>
    <row r="12" spans="2:53" ht="15.6">
      <c r="B12" s="44" t="s">
        <v>72</v>
      </c>
      <c r="C12" s="62" t="s">
        <v>70</v>
      </c>
      <c r="D12" s="27">
        <v>62</v>
      </c>
      <c r="E12" s="28"/>
      <c r="F12" s="32">
        <v>204.5</v>
      </c>
      <c r="G12" s="81" t="s">
        <v>71</v>
      </c>
      <c r="H12" s="81"/>
      <c r="I12" s="77"/>
      <c r="J12" s="30" t="s">
        <v>30</v>
      </c>
      <c r="K12" s="10" t="str">
        <f t="shared" ref="K12:K30" si="0">IF(D12=0," ",IF(J12=0," ",IF(J12="GR",AR12,AN12)))</f>
        <v>GİREMEZ(AKTS)</v>
      </c>
      <c r="L12" s="31">
        <v>3.3</v>
      </c>
      <c r="M12" s="11"/>
      <c r="N12" s="11" t="s">
        <v>15</v>
      </c>
      <c r="O12" s="12">
        <f t="shared" ref="O12:O30" si="1">IF(J12&lt;90,0,IF(J12&lt;=100,4,0))</f>
        <v>0</v>
      </c>
      <c r="P12" s="13">
        <f t="shared" ref="P12:P30" si="2">IF(J12=" ",D12,(D12+15))</f>
        <v>77</v>
      </c>
      <c r="Q12" s="13">
        <f t="shared" ref="Q12:Q30" si="3">IF(J12="BAŞARILI",(F12/P12),IF(J12&gt;0,(((AM12*15)+F12)/P12),F12))</f>
        <v>2.6558441558441559</v>
      </c>
      <c r="R12" s="14">
        <v>3.5</v>
      </c>
      <c r="S12" s="14" t="s">
        <v>16</v>
      </c>
      <c r="T12" s="15">
        <f t="shared" ref="T12:T30" si="4">IF(J12&lt;85,0,IF(J12&lt;=89,3.5,0))</f>
        <v>0</v>
      </c>
      <c r="U12" s="14">
        <v>3</v>
      </c>
      <c r="V12" s="14" t="s">
        <v>17</v>
      </c>
      <c r="W12" s="15">
        <f t="shared" ref="W12:W30" si="5">IF(J12&lt;80,0,IF(J12&lt;=84,3,0))</f>
        <v>0</v>
      </c>
      <c r="X12" s="14">
        <v>2.5</v>
      </c>
      <c r="Y12" s="14" t="s">
        <v>18</v>
      </c>
      <c r="Z12" s="15">
        <f t="shared" ref="Z12:Z30" si="6">IF(J12&lt;75,0,IF(J12&lt;=79,2.5,0))</f>
        <v>0</v>
      </c>
      <c r="AA12" s="14">
        <v>2</v>
      </c>
      <c r="AB12" s="14" t="s">
        <v>19</v>
      </c>
      <c r="AC12" s="15">
        <f t="shared" ref="AC12:AC30" si="7">IF(J12&lt;65,0,IF(J12&lt;=74,2,0))</f>
        <v>0</v>
      </c>
      <c r="AD12" s="14">
        <v>1.5</v>
      </c>
      <c r="AE12" s="14" t="s">
        <v>20</v>
      </c>
      <c r="AF12" s="15">
        <f t="shared" ref="AF12:AF30" si="8">IF(J12&lt;58,0,IF(J12&lt;=64,1.5,0))</f>
        <v>0</v>
      </c>
      <c r="AG12" s="14">
        <v>1</v>
      </c>
      <c r="AH12" s="14" t="s">
        <v>21</v>
      </c>
      <c r="AI12" s="15">
        <f t="shared" ref="AI12:AI30" si="9">IF(J12&lt;50,0,IF(J12&lt;=57,1,0))</f>
        <v>0</v>
      </c>
      <c r="AJ12" s="14">
        <v>0</v>
      </c>
      <c r="AK12" s="14" t="s">
        <v>22</v>
      </c>
      <c r="AL12" s="15">
        <f t="shared" ref="AL12:AL30" si="10">IF(J12&lt;0,0,IF(J12&lt;=49,0,0))</f>
        <v>0</v>
      </c>
      <c r="AM12" s="15">
        <f t="shared" ref="AM12:AM30" si="11">SUM(T12,W12,Z12,AC12,AF12,AI12,AL12,O12)</f>
        <v>0</v>
      </c>
      <c r="AN12" s="16" t="str">
        <f t="shared" ref="AN12:AN30" si="12">IF(J12=" "," ",IF(AM12&lt;2,"GİREMEZ(AKTS)",IF(P12&lt;89,"GİREMEZ(AKTS)",IF(Q12&gt;=AO12,"YETERLİ","GİREMEZ(ORTALAMA)"))))</f>
        <v>GİREMEZ(AKTS)</v>
      </c>
      <c r="AO12" s="15">
        <f t="shared" ref="AO12:AO30" si="13">IF(LEFT(B12,1)="0",2,2.5)</f>
        <v>2.5</v>
      </c>
      <c r="AR12" s="17" t="s">
        <v>23</v>
      </c>
    </row>
    <row r="13" spans="2:53" ht="15.6">
      <c r="B13" s="25" t="s">
        <v>78</v>
      </c>
      <c r="C13" s="62" t="s">
        <v>73</v>
      </c>
      <c r="D13" s="27">
        <v>69</v>
      </c>
      <c r="E13" s="28"/>
      <c r="F13" s="32">
        <v>218.5</v>
      </c>
      <c r="G13" s="81" t="s">
        <v>27</v>
      </c>
      <c r="H13" s="81"/>
      <c r="I13" s="77"/>
      <c r="J13" s="30" t="s">
        <v>30</v>
      </c>
      <c r="K13" s="10" t="str">
        <f t="shared" si="0"/>
        <v>GİREMEZ(AKTS)</v>
      </c>
      <c r="L13" s="31">
        <v>3.17</v>
      </c>
      <c r="M13" s="11"/>
      <c r="N13" s="11" t="s">
        <v>15</v>
      </c>
      <c r="O13" s="12">
        <f t="shared" si="1"/>
        <v>0</v>
      </c>
      <c r="P13" s="13">
        <f t="shared" si="2"/>
        <v>84</v>
      </c>
      <c r="Q13" s="13">
        <f t="shared" si="3"/>
        <v>2.6011904761904763</v>
      </c>
      <c r="R13" s="14">
        <v>3.5</v>
      </c>
      <c r="S13" s="14" t="s">
        <v>16</v>
      </c>
      <c r="T13" s="15">
        <f t="shared" si="4"/>
        <v>0</v>
      </c>
      <c r="U13" s="14">
        <v>3</v>
      </c>
      <c r="V13" s="14" t="s">
        <v>17</v>
      </c>
      <c r="W13" s="15">
        <f t="shared" si="5"/>
        <v>0</v>
      </c>
      <c r="X13" s="14">
        <v>2.5</v>
      </c>
      <c r="Y13" s="14" t="s">
        <v>18</v>
      </c>
      <c r="Z13" s="15">
        <f t="shared" si="6"/>
        <v>0</v>
      </c>
      <c r="AA13" s="14">
        <v>2</v>
      </c>
      <c r="AB13" s="14" t="s">
        <v>19</v>
      </c>
      <c r="AC13" s="15">
        <f t="shared" si="7"/>
        <v>0</v>
      </c>
      <c r="AD13" s="14">
        <v>1.5</v>
      </c>
      <c r="AE13" s="14" t="s">
        <v>20</v>
      </c>
      <c r="AF13" s="15">
        <f t="shared" si="8"/>
        <v>0</v>
      </c>
      <c r="AG13" s="14">
        <v>1</v>
      </c>
      <c r="AH13" s="14" t="s">
        <v>21</v>
      </c>
      <c r="AI13" s="15">
        <f t="shared" si="9"/>
        <v>0</v>
      </c>
      <c r="AJ13" s="14">
        <v>0</v>
      </c>
      <c r="AK13" s="14" t="s">
        <v>22</v>
      </c>
      <c r="AL13" s="15">
        <f t="shared" si="10"/>
        <v>0</v>
      </c>
      <c r="AM13" s="15">
        <f t="shared" si="11"/>
        <v>0</v>
      </c>
      <c r="AN13" s="16" t="str">
        <f t="shared" si="12"/>
        <v>GİREMEZ(AKTS)</v>
      </c>
      <c r="AO13" s="15">
        <f t="shared" si="13"/>
        <v>2.5</v>
      </c>
      <c r="AR13" s="17" t="s">
        <v>23</v>
      </c>
    </row>
    <row r="14" spans="2:53" ht="15.6">
      <c r="B14" s="53" t="s">
        <v>79</v>
      </c>
      <c r="C14" s="63" t="s">
        <v>74</v>
      </c>
      <c r="D14" s="27">
        <v>83</v>
      </c>
      <c r="E14" s="28"/>
      <c r="F14" s="32">
        <v>208</v>
      </c>
      <c r="G14" s="81" t="s">
        <v>76</v>
      </c>
      <c r="H14" s="81"/>
      <c r="I14" s="68"/>
      <c r="J14" s="30" t="s">
        <v>30</v>
      </c>
      <c r="K14" s="10" t="str">
        <f t="shared" si="0"/>
        <v>GİREMEZ(AKTS)</v>
      </c>
      <c r="L14" s="31">
        <v>2.5099999999999998</v>
      </c>
      <c r="M14" s="11"/>
      <c r="N14" s="11" t="s">
        <v>15</v>
      </c>
      <c r="O14" s="12">
        <f t="shared" si="1"/>
        <v>0</v>
      </c>
      <c r="P14" s="13">
        <f t="shared" si="2"/>
        <v>98</v>
      </c>
      <c r="Q14" s="13">
        <f t="shared" si="3"/>
        <v>2.1224489795918369</v>
      </c>
      <c r="R14" s="14">
        <v>3.5</v>
      </c>
      <c r="S14" s="14" t="s">
        <v>16</v>
      </c>
      <c r="T14" s="15">
        <f t="shared" si="4"/>
        <v>0</v>
      </c>
      <c r="U14" s="14">
        <v>3</v>
      </c>
      <c r="V14" s="14" t="s">
        <v>17</v>
      </c>
      <c r="W14" s="15">
        <f t="shared" si="5"/>
        <v>0</v>
      </c>
      <c r="X14" s="14">
        <v>2.5</v>
      </c>
      <c r="Y14" s="14" t="s">
        <v>18</v>
      </c>
      <c r="Z14" s="15">
        <f t="shared" si="6"/>
        <v>0</v>
      </c>
      <c r="AA14" s="14">
        <v>2</v>
      </c>
      <c r="AB14" s="14" t="s">
        <v>19</v>
      </c>
      <c r="AC14" s="15">
        <f t="shared" si="7"/>
        <v>0</v>
      </c>
      <c r="AD14" s="14">
        <v>1.5</v>
      </c>
      <c r="AE14" s="14" t="s">
        <v>20</v>
      </c>
      <c r="AF14" s="15">
        <f t="shared" si="8"/>
        <v>0</v>
      </c>
      <c r="AG14" s="14">
        <v>1</v>
      </c>
      <c r="AH14" s="14" t="s">
        <v>21</v>
      </c>
      <c r="AI14" s="15">
        <f t="shared" si="9"/>
        <v>0</v>
      </c>
      <c r="AJ14" s="14">
        <v>0</v>
      </c>
      <c r="AK14" s="14" t="s">
        <v>22</v>
      </c>
      <c r="AL14" s="15">
        <f t="shared" si="10"/>
        <v>0</v>
      </c>
      <c r="AM14" s="15">
        <f t="shared" si="11"/>
        <v>0</v>
      </c>
      <c r="AN14" s="16" t="str">
        <f t="shared" si="12"/>
        <v>GİREMEZ(AKTS)</v>
      </c>
      <c r="AO14" s="15">
        <f t="shared" si="13"/>
        <v>2.5</v>
      </c>
      <c r="AR14" s="17" t="s">
        <v>23</v>
      </c>
    </row>
    <row r="15" spans="2:53" ht="15.6">
      <c r="B15" s="53" t="s">
        <v>80</v>
      </c>
      <c r="C15" s="64" t="s">
        <v>75</v>
      </c>
      <c r="D15" s="27">
        <v>76</v>
      </c>
      <c r="E15" s="28"/>
      <c r="F15" s="32">
        <v>223.5</v>
      </c>
      <c r="G15" s="81" t="s">
        <v>39</v>
      </c>
      <c r="H15" s="81"/>
      <c r="I15" s="68" t="s">
        <v>14</v>
      </c>
      <c r="J15" s="30" t="s">
        <v>30</v>
      </c>
      <c r="K15" s="10" t="str">
        <f t="shared" si="0"/>
        <v>GİREMEZ(AKTS)</v>
      </c>
      <c r="L15" s="31">
        <v>2.94</v>
      </c>
      <c r="M15" s="11"/>
      <c r="N15" s="11" t="s">
        <v>15</v>
      </c>
      <c r="O15" s="12">
        <f t="shared" si="1"/>
        <v>0</v>
      </c>
      <c r="P15" s="13">
        <f t="shared" si="2"/>
        <v>91</v>
      </c>
      <c r="Q15" s="13">
        <f t="shared" si="3"/>
        <v>2.4560439560439562</v>
      </c>
      <c r="R15" s="14">
        <v>3.5</v>
      </c>
      <c r="S15" s="14" t="s">
        <v>16</v>
      </c>
      <c r="T15" s="15">
        <f t="shared" si="4"/>
        <v>0</v>
      </c>
      <c r="U15" s="14">
        <v>3</v>
      </c>
      <c r="V15" s="14" t="s">
        <v>17</v>
      </c>
      <c r="W15" s="15">
        <f t="shared" si="5"/>
        <v>0</v>
      </c>
      <c r="X15" s="14">
        <v>2.5</v>
      </c>
      <c r="Y15" s="14" t="s">
        <v>18</v>
      </c>
      <c r="Z15" s="15">
        <f t="shared" si="6"/>
        <v>0</v>
      </c>
      <c r="AA15" s="14">
        <v>2</v>
      </c>
      <c r="AB15" s="14" t="s">
        <v>19</v>
      </c>
      <c r="AC15" s="15">
        <f t="shared" si="7"/>
        <v>0</v>
      </c>
      <c r="AD15" s="14">
        <v>1.5</v>
      </c>
      <c r="AE15" s="14" t="s">
        <v>20</v>
      </c>
      <c r="AF15" s="15">
        <f t="shared" si="8"/>
        <v>0</v>
      </c>
      <c r="AG15" s="14">
        <v>1</v>
      </c>
      <c r="AH15" s="14" t="s">
        <v>21</v>
      </c>
      <c r="AI15" s="15">
        <f t="shared" si="9"/>
        <v>0</v>
      </c>
      <c r="AJ15" s="14">
        <v>0</v>
      </c>
      <c r="AK15" s="14" t="s">
        <v>22</v>
      </c>
      <c r="AL15" s="15">
        <f t="shared" si="10"/>
        <v>0</v>
      </c>
      <c r="AM15" s="15">
        <f t="shared" si="11"/>
        <v>0</v>
      </c>
      <c r="AN15" s="16" t="str">
        <f t="shared" si="12"/>
        <v>GİREMEZ(AKTS)</v>
      </c>
      <c r="AO15" s="15">
        <f t="shared" si="13"/>
        <v>2.5</v>
      </c>
      <c r="AR15" s="17" t="s">
        <v>23</v>
      </c>
    </row>
    <row r="16" spans="2:53" ht="15.6">
      <c r="B16" s="44" t="s">
        <v>81</v>
      </c>
      <c r="C16" s="41" t="s">
        <v>77</v>
      </c>
      <c r="D16" s="27">
        <v>68</v>
      </c>
      <c r="E16" s="28"/>
      <c r="F16" s="32">
        <v>155</v>
      </c>
      <c r="G16" s="81" t="s">
        <v>27</v>
      </c>
      <c r="H16" s="81"/>
      <c r="I16" s="67" t="s">
        <v>171</v>
      </c>
      <c r="J16" s="28" t="s">
        <v>23</v>
      </c>
      <c r="K16" s="10" t="str">
        <f t="shared" si="0"/>
        <v>GİREMEZ(AKTS)</v>
      </c>
      <c r="L16" s="31">
        <v>2.2799999999999998</v>
      </c>
      <c r="M16" s="11"/>
      <c r="N16" s="11" t="s">
        <v>15</v>
      </c>
      <c r="O16" s="12">
        <f t="shared" si="1"/>
        <v>0</v>
      </c>
      <c r="P16" s="13">
        <f t="shared" si="2"/>
        <v>83</v>
      </c>
      <c r="Q16" s="13">
        <f t="shared" si="3"/>
        <v>1.8674698795180722</v>
      </c>
      <c r="R16" s="14">
        <v>3.5</v>
      </c>
      <c r="S16" s="14" t="s">
        <v>16</v>
      </c>
      <c r="T16" s="15">
        <f t="shared" si="4"/>
        <v>0</v>
      </c>
      <c r="U16" s="14">
        <v>3</v>
      </c>
      <c r="V16" s="14" t="s">
        <v>17</v>
      </c>
      <c r="W16" s="15">
        <f t="shared" si="5"/>
        <v>0</v>
      </c>
      <c r="X16" s="14">
        <v>2.5</v>
      </c>
      <c r="Y16" s="14" t="s">
        <v>18</v>
      </c>
      <c r="Z16" s="15">
        <f t="shared" si="6"/>
        <v>0</v>
      </c>
      <c r="AA16" s="14">
        <v>2</v>
      </c>
      <c r="AB16" s="14" t="s">
        <v>19</v>
      </c>
      <c r="AC16" s="15">
        <f t="shared" si="7"/>
        <v>0</v>
      </c>
      <c r="AD16" s="14">
        <v>1.5</v>
      </c>
      <c r="AE16" s="14" t="s">
        <v>20</v>
      </c>
      <c r="AF16" s="15">
        <f t="shared" si="8"/>
        <v>0</v>
      </c>
      <c r="AG16" s="14">
        <v>1</v>
      </c>
      <c r="AH16" s="14" t="s">
        <v>21</v>
      </c>
      <c r="AI16" s="15">
        <f t="shared" si="9"/>
        <v>0</v>
      </c>
      <c r="AJ16" s="14">
        <v>0</v>
      </c>
      <c r="AK16" s="14" t="s">
        <v>22</v>
      </c>
      <c r="AL16" s="15">
        <f t="shared" si="10"/>
        <v>0</v>
      </c>
      <c r="AM16" s="15">
        <f t="shared" si="11"/>
        <v>0</v>
      </c>
      <c r="AN16" s="16" t="str">
        <f t="shared" si="12"/>
        <v>GİREMEZ(AKTS)</v>
      </c>
      <c r="AO16" s="15">
        <f t="shared" si="13"/>
        <v>2.5</v>
      </c>
      <c r="AR16" s="17" t="s">
        <v>23</v>
      </c>
    </row>
    <row r="17" spans="2:44" ht="15.6">
      <c r="B17" s="44"/>
      <c r="C17" s="42"/>
      <c r="D17" s="27"/>
      <c r="E17" s="28"/>
      <c r="F17" s="32"/>
      <c r="G17" s="80"/>
      <c r="H17" s="80"/>
      <c r="I17" s="67"/>
      <c r="J17" s="28" t="s">
        <v>14</v>
      </c>
      <c r="K17" s="10" t="str">
        <f t="shared" si="0"/>
        <v xml:space="preserve"> </v>
      </c>
      <c r="L17" s="31" t="str">
        <f t="shared" ref="L17:L30" si="14">IF(D17=0," ",IF(J17=0," ",Q17))</f>
        <v xml:space="preserve"> </v>
      </c>
      <c r="M17" s="11"/>
      <c r="N17" s="11" t="s">
        <v>15</v>
      </c>
      <c r="O17" s="12">
        <f t="shared" si="1"/>
        <v>0</v>
      </c>
      <c r="P17" s="13">
        <f t="shared" si="2"/>
        <v>0</v>
      </c>
      <c r="Q17" s="13" t="e">
        <f t="shared" si="3"/>
        <v>#DIV/0!</v>
      </c>
      <c r="R17" s="14">
        <v>3.5</v>
      </c>
      <c r="S17" s="14" t="s">
        <v>16</v>
      </c>
      <c r="T17" s="15">
        <f t="shared" si="4"/>
        <v>0</v>
      </c>
      <c r="U17" s="14">
        <v>3</v>
      </c>
      <c r="V17" s="14" t="s">
        <v>17</v>
      </c>
      <c r="W17" s="15">
        <f t="shared" si="5"/>
        <v>0</v>
      </c>
      <c r="X17" s="14">
        <v>2.5</v>
      </c>
      <c r="Y17" s="14" t="s">
        <v>18</v>
      </c>
      <c r="Z17" s="15">
        <f t="shared" si="6"/>
        <v>0</v>
      </c>
      <c r="AA17" s="14">
        <v>2</v>
      </c>
      <c r="AB17" s="14" t="s">
        <v>19</v>
      </c>
      <c r="AC17" s="15">
        <f t="shared" si="7"/>
        <v>0</v>
      </c>
      <c r="AD17" s="14">
        <v>1.5</v>
      </c>
      <c r="AE17" s="14" t="s">
        <v>20</v>
      </c>
      <c r="AF17" s="15">
        <f t="shared" si="8"/>
        <v>0</v>
      </c>
      <c r="AG17" s="14">
        <v>1</v>
      </c>
      <c r="AH17" s="14" t="s">
        <v>21</v>
      </c>
      <c r="AI17" s="15">
        <f t="shared" si="9"/>
        <v>0</v>
      </c>
      <c r="AJ17" s="14">
        <v>0</v>
      </c>
      <c r="AK17" s="14" t="s">
        <v>22</v>
      </c>
      <c r="AL17" s="15">
        <f t="shared" si="10"/>
        <v>0</v>
      </c>
      <c r="AM17" s="15">
        <f t="shared" si="11"/>
        <v>0</v>
      </c>
      <c r="AN17" s="16" t="str">
        <f t="shared" si="12"/>
        <v xml:space="preserve"> </v>
      </c>
      <c r="AO17" s="15">
        <f t="shared" si="13"/>
        <v>2.5</v>
      </c>
      <c r="AR17" s="17" t="s">
        <v>23</v>
      </c>
    </row>
    <row r="18" spans="2:44" ht="15.6">
      <c r="B18" s="40"/>
      <c r="C18" s="41"/>
      <c r="D18" s="27"/>
      <c r="E18" s="28"/>
      <c r="F18" s="32"/>
      <c r="G18" s="80"/>
      <c r="H18" s="80"/>
      <c r="I18" s="67"/>
      <c r="J18" s="28" t="s">
        <v>14</v>
      </c>
      <c r="K18" s="10" t="str">
        <f t="shared" si="0"/>
        <v xml:space="preserve"> </v>
      </c>
      <c r="L18" s="31" t="str">
        <f t="shared" si="14"/>
        <v xml:space="preserve"> </v>
      </c>
      <c r="M18" s="11"/>
      <c r="N18" s="11" t="s">
        <v>15</v>
      </c>
      <c r="O18" s="12">
        <f t="shared" si="1"/>
        <v>0</v>
      </c>
      <c r="P18" s="13">
        <f t="shared" si="2"/>
        <v>0</v>
      </c>
      <c r="Q18" s="13" t="e">
        <f t="shared" si="3"/>
        <v>#DIV/0!</v>
      </c>
      <c r="R18" s="14">
        <v>3.5</v>
      </c>
      <c r="S18" s="14" t="s">
        <v>16</v>
      </c>
      <c r="T18" s="15">
        <f t="shared" si="4"/>
        <v>0</v>
      </c>
      <c r="U18" s="14">
        <v>3</v>
      </c>
      <c r="V18" s="14" t="s">
        <v>17</v>
      </c>
      <c r="W18" s="15">
        <f t="shared" si="5"/>
        <v>0</v>
      </c>
      <c r="X18" s="14">
        <v>2.5</v>
      </c>
      <c r="Y18" s="14" t="s">
        <v>18</v>
      </c>
      <c r="Z18" s="15">
        <f t="shared" si="6"/>
        <v>0</v>
      </c>
      <c r="AA18" s="14">
        <v>2</v>
      </c>
      <c r="AB18" s="14" t="s">
        <v>19</v>
      </c>
      <c r="AC18" s="15">
        <f t="shared" si="7"/>
        <v>0</v>
      </c>
      <c r="AD18" s="14">
        <v>1.5</v>
      </c>
      <c r="AE18" s="14" t="s">
        <v>20</v>
      </c>
      <c r="AF18" s="15">
        <f t="shared" si="8"/>
        <v>0</v>
      </c>
      <c r="AG18" s="14">
        <v>1</v>
      </c>
      <c r="AH18" s="14" t="s">
        <v>21</v>
      </c>
      <c r="AI18" s="15">
        <f t="shared" si="9"/>
        <v>0</v>
      </c>
      <c r="AJ18" s="14">
        <v>0</v>
      </c>
      <c r="AK18" s="14" t="s">
        <v>22</v>
      </c>
      <c r="AL18" s="15">
        <f t="shared" si="10"/>
        <v>0</v>
      </c>
      <c r="AM18" s="15">
        <f t="shared" si="11"/>
        <v>0</v>
      </c>
      <c r="AN18" s="16" t="str">
        <f t="shared" si="12"/>
        <v xml:space="preserve"> </v>
      </c>
      <c r="AO18" s="15">
        <f t="shared" si="13"/>
        <v>2.5</v>
      </c>
      <c r="AR18" s="17" t="s">
        <v>23</v>
      </c>
    </row>
    <row r="19" spans="2:44" ht="15.6">
      <c r="B19" s="40"/>
      <c r="C19" s="41"/>
      <c r="D19" s="27"/>
      <c r="E19" s="28"/>
      <c r="F19" s="32"/>
      <c r="G19" s="80"/>
      <c r="H19" s="80"/>
      <c r="I19" s="67"/>
      <c r="J19" s="28" t="s">
        <v>14</v>
      </c>
      <c r="K19" s="10" t="str">
        <f t="shared" si="0"/>
        <v xml:space="preserve"> </v>
      </c>
      <c r="L19" s="31" t="str">
        <f t="shared" si="14"/>
        <v xml:space="preserve"> </v>
      </c>
      <c r="M19" s="11"/>
      <c r="N19" s="11" t="s">
        <v>15</v>
      </c>
      <c r="O19" s="12">
        <f t="shared" si="1"/>
        <v>0</v>
      </c>
      <c r="P19" s="13">
        <f t="shared" si="2"/>
        <v>0</v>
      </c>
      <c r="Q19" s="13" t="e">
        <f t="shared" si="3"/>
        <v>#DIV/0!</v>
      </c>
      <c r="R19" s="14">
        <v>3.5</v>
      </c>
      <c r="S19" s="14" t="s">
        <v>16</v>
      </c>
      <c r="T19" s="15">
        <f t="shared" si="4"/>
        <v>0</v>
      </c>
      <c r="U19" s="14">
        <v>3</v>
      </c>
      <c r="V19" s="14" t="s">
        <v>17</v>
      </c>
      <c r="W19" s="15">
        <f t="shared" si="5"/>
        <v>0</v>
      </c>
      <c r="X19" s="14">
        <v>2.5</v>
      </c>
      <c r="Y19" s="14" t="s">
        <v>18</v>
      </c>
      <c r="Z19" s="15">
        <f t="shared" si="6"/>
        <v>0</v>
      </c>
      <c r="AA19" s="14">
        <v>2</v>
      </c>
      <c r="AB19" s="14" t="s">
        <v>19</v>
      </c>
      <c r="AC19" s="15">
        <f t="shared" si="7"/>
        <v>0</v>
      </c>
      <c r="AD19" s="14">
        <v>1.5</v>
      </c>
      <c r="AE19" s="14" t="s">
        <v>20</v>
      </c>
      <c r="AF19" s="15">
        <f t="shared" si="8"/>
        <v>0</v>
      </c>
      <c r="AG19" s="14">
        <v>1</v>
      </c>
      <c r="AH19" s="14" t="s">
        <v>21</v>
      </c>
      <c r="AI19" s="15">
        <f t="shared" si="9"/>
        <v>0</v>
      </c>
      <c r="AJ19" s="14">
        <v>0</v>
      </c>
      <c r="AK19" s="14" t="s">
        <v>22</v>
      </c>
      <c r="AL19" s="15">
        <f t="shared" si="10"/>
        <v>0</v>
      </c>
      <c r="AM19" s="15">
        <f t="shared" si="11"/>
        <v>0</v>
      </c>
      <c r="AN19" s="16" t="str">
        <f t="shared" si="12"/>
        <v xml:space="preserve"> </v>
      </c>
      <c r="AO19" s="15">
        <f t="shared" si="13"/>
        <v>2.5</v>
      </c>
      <c r="AR19" s="17" t="s">
        <v>23</v>
      </c>
    </row>
    <row r="20" spans="2:44" ht="15.6">
      <c r="B20" s="44"/>
      <c r="C20" s="42"/>
      <c r="D20" s="27"/>
      <c r="E20" s="28" t="str">
        <f t="shared" ref="E13:E30" si="15">IF(J20=" "," ",P20)</f>
        <v xml:space="preserve"> </v>
      </c>
      <c r="F20" s="32"/>
      <c r="G20" s="119"/>
      <c r="H20" s="120"/>
      <c r="I20" s="67"/>
      <c r="J20" s="28" t="s">
        <v>14</v>
      </c>
      <c r="K20" s="10" t="str">
        <f t="shared" si="0"/>
        <v xml:space="preserve"> </v>
      </c>
      <c r="L20" s="31" t="str">
        <f t="shared" si="14"/>
        <v xml:space="preserve"> </v>
      </c>
      <c r="M20" s="11"/>
      <c r="N20" s="11" t="s">
        <v>15</v>
      </c>
      <c r="O20" s="12">
        <f t="shared" si="1"/>
        <v>0</v>
      </c>
      <c r="P20" s="13">
        <f t="shared" si="2"/>
        <v>0</v>
      </c>
      <c r="Q20" s="13" t="e">
        <f t="shared" si="3"/>
        <v>#DIV/0!</v>
      </c>
      <c r="R20" s="14">
        <v>3.5</v>
      </c>
      <c r="S20" s="14" t="s">
        <v>16</v>
      </c>
      <c r="T20" s="15">
        <f t="shared" si="4"/>
        <v>0</v>
      </c>
      <c r="U20" s="14">
        <v>3</v>
      </c>
      <c r="V20" s="14" t="s">
        <v>17</v>
      </c>
      <c r="W20" s="15">
        <f t="shared" si="5"/>
        <v>0</v>
      </c>
      <c r="X20" s="14">
        <v>2.5</v>
      </c>
      <c r="Y20" s="14" t="s">
        <v>18</v>
      </c>
      <c r="Z20" s="15">
        <f t="shared" si="6"/>
        <v>0</v>
      </c>
      <c r="AA20" s="14">
        <v>2</v>
      </c>
      <c r="AB20" s="14" t="s">
        <v>19</v>
      </c>
      <c r="AC20" s="15">
        <f t="shared" si="7"/>
        <v>0</v>
      </c>
      <c r="AD20" s="14">
        <v>1.5</v>
      </c>
      <c r="AE20" s="14" t="s">
        <v>20</v>
      </c>
      <c r="AF20" s="15">
        <f t="shared" si="8"/>
        <v>0</v>
      </c>
      <c r="AG20" s="14">
        <v>1</v>
      </c>
      <c r="AH20" s="14" t="s">
        <v>21</v>
      </c>
      <c r="AI20" s="15">
        <f t="shared" si="9"/>
        <v>0</v>
      </c>
      <c r="AJ20" s="14">
        <v>0</v>
      </c>
      <c r="AK20" s="14" t="s">
        <v>22</v>
      </c>
      <c r="AL20" s="15">
        <f t="shared" si="10"/>
        <v>0</v>
      </c>
      <c r="AM20" s="15">
        <f t="shared" si="11"/>
        <v>0</v>
      </c>
      <c r="AN20" s="16" t="str">
        <f t="shared" si="12"/>
        <v xml:space="preserve"> </v>
      </c>
      <c r="AO20" s="15">
        <f t="shared" si="13"/>
        <v>2.5</v>
      </c>
      <c r="AR20" s="17" t="s">
        <v>23</v>
      </c>
    </row>
    <row r="21" spans="2:44" ht="15.6">
      <c r="B21" s="40"/>
      <c r="C21" s="41"/>
      <c r="D21" s="27"/>
      <c r="E21" s="28" t="str">
        <f t="shared" si="15"/>
        <v xml:space="preserve"> </v>
      </c>
      <c r="F21" s="32"/>
      <c r="G21" s="80"/>
      <c r="H21" s="80"/>
      <c r="I21" s="67"/>
      <c r="J21" s="28" t="s">
        <v>14</v>
      </c>
      <c r="K21" s="10" t="str">
        <f t="shared" si="0"/>
        <v xml:space="preserve"> </v>
      </c>
      <c r="L21" s="31" t="str">
        <f t="shared" si="14"/>
        <v xml:space="preserve"> </v>
      </c>
      <c r="M21" s="11"/>
      <c r="N21" s="11" t="s">
        <v>15</v>
      </c>
      <c r="O21" s="12">
        <f t="shared" si="1"/>
        <v>0</v>
      </c>
      <c r="P21" s="13">
        <f t="shared" si="2"/>
        <v>0</v>
      </c>
      <c r="Q21" s="13" t="e">
        <f t="shared" si="3"/>
        <v>#DIV/0!</v>
      </c>
      <c r="R21" s="14">
        <v>3.5</v>
      </c>
      <c r="S21" s="14" t="s">
        <v>16</v>
      </c>
      <c r="T21" s="15">
        <f t="shared" si="4"/>
        <v>0</v>
      </c>
      <c r="U21" s="14">
        <v>3</v>
      </c>
      <c r="V21" s="14" t="s">
        <v>17</v>
      </c>
      <c r="W21" s="15">
        <f t="shared" si="5"/>
        <v>0</v>
      </c>
      <c r="X21" s="14">
        <v>2.5</v>
      </c>
      <c r="Y21" s="14" t="s">
        <v>18</v>
      </c>
      <c r="Z21" s="15">
        <f t="shared" si="6"/>
        <v>0</v>
      </c>
      <c r="AA21" s="14">
        <v>2</v>
      </c>
      <c r="AB21" s="14" t="s">
        <v>19</v>
      </c>
      <c r="AC21" s="15">
        <f t="shared" si="7"/>
        <v>0</v>
      </c>
      <c r="AD21" s="14">
        <v>1.5</v>
      </c>
      <c r="AE21" s="14" t="s">
        <v>20</v>
      </c>
      <c r="AF21" s="15">
        <f t="shared" si="8"/>
        <v>0</v>
      </c>
      <c r="AG21" s="14">
        <v>1</v>
      </c>
      <c r="AH21" s="14" t="s">
        <v>21</v>
      </c>
      <c r="AI21" s="15">
        <f t="shared" si="9"/>
        <v>0</v>
      </c>
      <c r="AJ21" s="14">
        <v>0</v>
      </c>
      <c r="AK21" s="14" t="s">
        <v>22</v>
      </c>
      <c r="AL21" s="15">
        <f t="shared" si="10"/>
        <v>0</v>
      </c>
      <c r="AM21" s="15">
        <f t="shared" si="11"/>
        <v>0</v>
      </c>
      <c r="AN21" s="16" t="str">
        <f t="shared" si="12"/>
        <v xml:space="preserve"> </v>
      </c>
      <c r="AO21" s="15">
        <f t="shared" si="13"/>
        <v>2.5</v>
      </c>
      <c r="AR21" s="17" t="s">
        <v>23</v>
      </c>
    </row>
    <row r="22" spans="2:44" ht="15.6">
      <c r="B22" s="40"/>
      <c r="C22" s="41"/>
      <c r="D22" s="27"/>
      <c r="E22" s="28" t="str">
        <f t="shared" si="15"/>
        <v xml:space="preserve"> </v>
      </c>
      <c r="F22" s="32"/>
      <c r="G22" s="119"/>
      <c r="H22" s="120"/>
      <c r="I22" s="67"/>
      <c r="J22" s="28" t="s">
        <v>14</v>
      </c>
      <c r="K22" s="10" t="s">
        <v>30</v>
      </c>
      <c r="L22" s="31" t="str">
        <f t="shared" si="14"/>
        <v xml:space="preserve"> </v>
      </c>
      <c r="M22" s="11"/>
      <c r="N22" s="11" t="s">
        <v>15</v>
      </c>
      <c r="O22" s="12">
        <f t="shared" si="1"/>
        <v>0</v>
      </c>
      <c r="P22" s="13">
        <f t="shared" si="2"/>
        <v>0</v>
      </c>
      <c r="Q22" s="13" t="e">
        <f t="shared" si="3"/>
        <v>#DIV/0!</v>
      </c>
      <c r="R22" s="14">
        <v>3.5</v>
      </c>
      <c r="S22" s="14" t="s">
        <v>16</v>
      </c>
      <c r="T22" s="15">
        <f t="shared" si="4"/>
        <v>0</v>
      </c>
      <c r="U22" s="14">
        <v>3</v>
      </c>
      <c r="V22" s="14" t="s">
        <v>17</v>
      </c>
      <c r="W22" s="15">
        <f t="shared" si="5"/>
        <v>0</v>
      </c>
      <c r="X22" s="14">
        <v>2.5</v>
      </c>
      <c r="Y22" s="14" t="s">
        <v>18</v>
      </c>
      <c r="Z22" s="15">
        <f t="shared" si="6"/>
        <v>0</v>
      </c>
      <c r="AA22" s="14">
        <v>2</v>
      </c>
      <c r="AB22" s="14" t="s">
        <v>19</v>
      </c>
      <c r="AC22" s="15">
        <f t="shared" si="7"/>
        <v>0</v>
      </c>
      <c r="AD22" s="14">
        <v>1.5</v>
      </c>
      <c r="AE22" s="14" t="s">
        <v>20</v>
      </c>
      <c r="AF22" s="15">
        <f t="shared" si="8"/>
        <v>0</v>
      </c>
      <c r="AG22" s="14">
        <v>1</v>
      </c>
      <c r="AH22" s="14" t="s">
        <v>21</v>
      </c>
      <c r="AI22" s="15">
        <f t="shared" si="9"/>
        <v>0</v>
      </c>
      <c r="AJ22" s="14">
        <v>0</v>
      </c>
      <c r="AK22" s="14" t="s">
        <v>22</v>
      </c>
      <c r="AL22" s="15">
        <f t="shared" si="10"/>
        <v>0</v>
      </c>
      <c r="AM22" s="15">
        <f t="shared" si="11"/>
        <v>0</v>
      </c>
      <c r="AN22" s="16" t="str">
        <f t="shared" si="12"/>
        <v xml:space="preserve"> </v>
      </c>
      <c r="AO22" s="15">
        <f t="shared" si="13"/>
        <v>2.5</v>
      </c>
      <c r="AR22" s="17" t="s">
        <v>23</v>
      </c>
    </row>
    <row r="23" spans="2:44" ht="15.6">
      <c r="B23" s="25"/>
      <c r="C23" s="67"/>
      <c r="D23" s="27"/>
      <c r="E23" s="28" t="str">
        <f t="shared" si="15"/>
        <v xml:space="preserve"> </v>
      </c>
      <c r="F23" s="32"/>
      <c r="G23" s="80"/>
      <c r="H23" s="80"/>
      <c r="I23" s="67"/>
      <c r="J23" s="28" t="s">
        <v>14</v>
      </c>
      <c r="K23" s="10" t="str">
        <f t="shared" si="0"/>
        <v xml:space="preserve"> </v>
      </c>
      <c r="L23" s="31" t="str">
        <f t="shared" si="14"/>
        <v xml:space="preserve"> </v>
      </c>
      <c r="M23" s="11"/>
      <c r="N23" s="11" t="s">
        <v>15</v>
      </c>
      <c r="O23" s="12">
        <f t="shared" si="1"/>
        <v>0</v>
      </c>
      <c r="P23" s="13">
        <f t="shared" si="2"/>
        <v>0</v>
      </c>
      <c r="Q23" s="13" t="e">
        <f t="shared" si="3"/>
        <v>#DIV/0!</v>
      </c>
      <c r="R23" s="14">
        <v>3.5</v>
      </c>
      <c r="S23" s="14" t="s">
        <v>16</v>
      </c>
      <c r="T23" s="15">
        <f t="shared" si="4"/>
        <v>0</v>
      </c>
      <c r="U23" s="14">
        <v>3</v>
      </c>
      <c r="V23" s="14" t="s">
        <v>17</v>
      </c>
      <c r="W23" s="15">
        <f t="shared" si="5"/>
        <v>0</v>
      </c>
      <c r="X23" s="14">
        <v>2.5</v>
      </c>
      <c r="Y23" s="14" t="s">
        <v>18</v>
      </c>
      <c r="Z23" s="15">
        <f t="shared" si="6"/>
        <v>0</v>
      </c>
      <c r="AA23" s="14">
        <v>2</v>
      </c>
      <c r="AB23" s="14" t="s">
        <v>19</v>
      </c>
      <c r="AC23" s="15">
        <f t="shared" si="7"/>
        <v>0</v>
      </c>
      <c r="AD23" s="14">
        <v>1.5</v>
      </c>
      <c r="AE23" s="14" t="s">
        <v>20</v>
      </c>
      <c r="AF23" s="15">
        <f t="shared" si="8"/>
        <v>0</v>
      </c>
      <c r="AG23" s="14">
        <v>1</v>
      </c>
      <c r="AH23" s="14" t="s">
        <v>21</v>
      </c>
      <c r="AI23" s="15">
        <f t="shared" si="9"/>
        <v>0</v>
      </c>
      <c r="AJ23" s="14">
        <v>0</v>
      </c>
      <c r="AK23" s="14" t="s">
        <v>22</v>
      </c>
      <c r="AL23" s="15">
        <f t="shared" si="10"/>
        <v>0</v>
      </c>
      <c r="AM23" s="15">
        <f t="shared" si="11"/>
        <v>0</v>
      </c>
      <c r="AN23" s="16" t="str">
        <f t="shared" si="12"/>
        <v xml:space="preserve"> </v>
      </c>
      <c r="AO23" s="15">
        <f t="shared" si="13"/>
        <v>2.5</v>
      </c>
      <c r="AR23" s="17" t="s">
        <v>23</v>
      </c>
    </row>
    <row r="24" spans="2:44" ht="15.6">
      <c r="B24" s="25"/>
      <c r="C24" s="67"/>
      <c r="D24" s="27"/>
      <c r="E24" s="28" t="str">
        <f t="shared" si="15"/>
        <v xml:space="preserve"> </v>
      </c>
      <c r="F24" s="32"/>
      <c r="G24" s="80"/>
      <c r="H24" s="80"/>
      <c r="I24" s="67"/>
      <c r="J24" s="28" t="s">
        <v>14</v>
      </c>
      <c r="K24" s="10" t="str">
        <f t="shared" si="0"/>
        <v xml:space="preserve"> </v>
      </c>
      <c r="L24" s="31" t="str">
        <f t="shared" si="14"/>
        <v xml:space="preserve"> </v>
      </c>
      <c r="M24" s="11"/>
      <c r="N24" s="11" t="s">
        <v>15</v>
      </c>
      <c r="O24" s="12">
        <f t="shared" si="1"/>
        <v>0</v>
      </c>
      <c r="P24" s="13">
        <f t="shared" si="2"/>
        <v>0</v>
      </c>
      <c r="Q24" s="13" t="e">
        <f t="shared" si="3"/>
        <v>#DIV/0!</v>
      </c>
      <c r="R24" s="14">
        <v>3.5</v>
      </c>
      <c r="S24" s="14" t="s">
        <v>16</v>
      </c>
      <c r="T24" s="15">
        <f t="shared" si="4"/>
        <v>0</v>
      </c>
      <c r="U24" s="14">
        <v>3</v>
      </c>
      <c r="V24" s="14" t="s">
        <v>17</v>
      </c>
      <c r="W24" s="15">
        <f t="shared" si="5"/>
        <v>0</v>
      </c>
      <c r="X24" s="14">
        <v>2.5</v>
      </c>
      <c r="Y24" s="14" t="s">
        <v>18</v>
      </c>
      <c r="Z24" s="15">
        <f t="shared" si="6"/>
        <v>0</v>
      </c>
      <c r="AA24" s="14">
        <v>2</v>
      </c>
      <c r="AB24" s="14" t="s">
        <v>19</v>
      </c>
      <c r="AC24" s="15">
        <f t="shared" si="7"/>
        <v>0</v>
      </c>
      <c r="AD24" s="14">
        <v>1.5</v>
      </c>
      <c r="AE24" s="14" t="s">
        <v>20</v>
      </c>
      <c r="AF24" s="15">
        <f t="shared" si="8"/>
        <v>0</v>
      </c>
      <c r="AG24" s="14">
        <v>1</v>
      </c>
      <c r="AH24" s="14" t="s">
        <v>21</v>
      </c>
      <c r="AI24" s="15">
        <f t="shared" si="9"/>
        <v>0</v>
      </c>
      <c r="AJ24" s="14">
        <v>0</v>
      </c>
      <c r="AK24" s="14" t="s">
        <v>22</v>
      </c>
      <c r="AL24" s="15">
        <f t="shared" si="10"/>
        <v>0</v>
      </c>
      <c r="AM24" s="15">
        <f t="shared" si="11"/>
        <v>0</v>
      </c>
      <c r="AN24" s="16" t="str">
        <f t="shared" si="12"/>
        <v xml:space="preserve"> </v>
      </c>
      <c r="AO24" s="15">
        <f t="shared" si="13"/>
        <v>2.5</v>
      </c>
      <c r="AR24" s="17" t="s">
        <v>23</v>
      </c>
    </row>
    <row r="25" spans="2:44" ht="15.6">
      <c r="B25" s="25" t="s">
        <v>14</v>
      </c>
      <c r="C25" s="67" t="s">
        <v>14</v>
      </c>
      <c r="D25" s="27"/>
      <c r="E25" s="28" t="str">
        <f t="shared" si="15"/>
        <v xml:space="preserve"> </v>
      </c>
      <c r="F25" s="32"/>
      <c r="G25" s="80"/>
      <c r="H25" s="80"/>
      <c r="I25" s="67"/>
      <c r="J25" s="28" t="s">
        <v>14</v>
      </c>
      <c r="K25" s="10" t="str">
        <f t="shared" si="0"/>
        <v xml:space="preserve"> </v>
      </c>
      <c r="L25" s="31" t="str">
        <f t="shared" si="14"/>
        <v xml:space="preserve"> </v>
      </c>
      <c r="M25" s="11"/>
      <c r="N25" s="11" t="s">
        <v>15</v>
      </c>
      <c r="O25" s="12">
        <f t="shared" si="1"/>
        <v>0</v>
      </c>
      <c r="P25" s="13">
        <f t="shared" si="2"/>
        <v>0</v>
      </c>
      <c r="Q25" s="13" t="e">
        <f t="shared" si="3"/>
        <v>#DIV/0!</v>
      </c>
      <c r="R25" s="14">
        <v>3.5</v>
      </c>
      <c r="S25" s="14" t="s">
        <v>16</v>
      </c>
      <c r="T25" s="15">
        <f t="shared" si="4"/>
        <v>0</v>
      </c>
      <c r="U25" s="14">
        <v>3</v>
      </c>
      <c r="V25" s="14" t="s">
        <v>17</v>
      </c>
      <c r="W25" s="15">
        <f t="shared" si="5"/>
        <v>0</v>
      </c>
      <c r="X25" s="14">
        <v>2.5</v>
      </c>
      <c r="Y25" s="14" t="s">
        <v>18</v>
      </c>
      <c r="Z25" s="15">
        <f t="shared" si="6"/>
        <v>0</v>
      </c>
      <c r="AA25" s="14">
        <v>2</v>
      </c>
      <c r="AB25" s="14" t="s">
        <v>19</v>
      </c>
      <c r="AC25" s="15">
        <f t="shared" si="7"/>
        <v>0</v>
      </c>
      <c r="AD25" s="14">
        <v>1.5</v>
      </c>
      <c r="AE25" s="14" t="s">
        <v>20</v>
      </c>
      <c r="AF25" s="15">
        <f t="shared" si="8"/>
        <v>0</v>
      </c>
      <c r="AG25" s="14">
        <v>1</v>
      </c>
      <c r="AH25" s="14" t="s">
        <v>21</v>
      </c>
      <c r="AI25" s="15">
        <f t="shared" si="9"/>
        <v>0</v>
      </c>
      <c r="AJ25" s="14">
        <v>0</v>
      </c>
      <c r="AK25" s="14" t="s">
        <v>22</v>
      </c>
      <c r="AL25" s="15">
        <f t="shared" si="10"/>
        <v>0</v>
      </c>
      <c r="AM25" s="15">
        <f t="shared" si="11"/>
        <v>0</v>
      </c>
      <c r="AN25" s="16" t="str">
        <f t="shared" si="12"/>
        <v xml:space="preserve"> </v>
      </c>
      <c r="AO25" s="15">
        <f t="shared" si="13"/>
        <v>2.5</v>
      </c>
      <c r="AR25" s="17" t="s">
        <v>23</v>
      </c>
    </row>
    <row r="26" spans="2:44" ht="15.6">
      <c r="B26" s="25" t="s">
        <v>14</v>
      </c>
      <c r="C26" s="67" t="s">
        <v>14</v>
      </c>
      <c r="D26" s="27"/>
      <c r="E26" s="28" t="str">
        <f t="shared" si="15"/>
        <v xml:space="preserve"> </v>
      </c>
      <c r="F26" s="32"/>
      <c r="G26" s="80"/>
      <c r="H26" s="80"/>
      <c r="I26" s="67"/>
      <c r="J26" s="28" t="s">
        <v>14</v>
      </c>
      <c r="K26" s="10" t="str">
        <f t="shared" si="0"/>
        <v xml:space="preserve"> </v>
      </c>
      <c r="L26" s="31" t="str">
        <f t="shared" si="14"/>
        <v xml:space="preserve"> </v>
      </c>
      <c r="M26" s="11"/>
      <c r="N26" s="11" t="s">
        <v>15</v>
      </c>
      <c r="O26" s="12">
        <f t="shared" si="1"/>
        <v>0</v>
      </c>
      <c r="P26" s="13">
        <v>15</v>
      </c>
      <c r="Q26" s="13">
        <f t="shared" si="3"/>
        <v>0</v>
      </c>
      <c r="R26" s="14">
        <v>3.5</v>
      </c>
      <c r="S26" s="14" t="s">
        <v>16</v>
      </c>
      <c r="T26" s="15">
        <f t="shared" si="4"/>
        <v>0</v>
      </c>
      <c r="U26" s="14">
        <v>3</v>
      </c>
      <c r="V26" s="14" t="s">
        <v>17</v>
      </c>
      <c r="W26" s="15">
        <f t="shared" si="5"/>
        <v>0</v>
      </c>
      <c r="X26" s="14">
        <v>2.5</v>
      </c>
      <c r="Y26" s="14" t="s">
        <v>18</v>
      </c>
      <c r="Z26" s="15">
        <f t="shared" si="6"/>
        <v>0</v>
      </c>
      <c r="AA26" s="14">
        <v>2</v>
      </c>
      <c r="AB26" s="14" t="s">
        <v>19</v>
      </c>
      <c r="AC26" s="15">
        <f t="shared" si="7"/>
        <v>0</v>
      </c>
      <c r="AD26" s="14">
        <v>1.5</v>
      </c>
      <c r="AE26" s="14" t="s">
        <v>20</v>
      </c>
      <c r="AF26" s="15">
        <f t="shared" si="8"/>
        <v>0</v>
      </c>
      <c r="AG26" s="14">
        <v>1</v>
      </c>
      <c r="AH26" s="14" t="s">
        <v>21</v>
      </c>
      <c r="AI26" s="15">
        <f t="shared" si="9"/>
        <v>0</v>
      </c>
      <c r="AJ26" s="14">
        <v>0</v>
      </c>
      <c r="AK26" s="14" t="s">
        <v>22</v>
      </c>
      <c r="AL26" s="15">
        <f t="shared" si="10"/>
        <v>0</v>
      </c>
      <c r="AM26" s="15">
        <f t="shared" si="11"/>
        <v>0</v>
      </c>
      <c r="AN26" s="16" t="str">
        <f t="shared" si="12"/>
        <v xml:space="preserve"> </v>
      </c>
      <c r="AO26" s="15">
        <f t="shared" si="13"/>
        <v>2.5</v>
      </c>
      <c r="AR26" s="17" t="s">
        <v>23</v>
      </c>
    </row>
    <row r="27" spans="2:44" ht="15.6">
      <c r="B27" s="25" t="s">
        <v>14</v>
      </c>
      <c r="C27" s="67" t="s">
        <v>14</v>
      </c>
      <c r="D27" s="27"/>
      <c r="E27" s="28" t="str">
        <f t="shared" si="15"/>
        <v xml:space="preserve"> </v>
      </c>
      <c r="F27" s="32"/>
      <c r="G27" s="80"/>
      <c r="H27" s="80"/>
      <c r="I27" s="67"/>
      <c r="J27" s="28" t="s">
        <v>14</v>
      </c>
      <c r="K27" s="10" t="str">
        <f t="shared" si="0"/>
        <v xml:space="preserve"> </v>
      </c>
      <c r="L27" s="31" t="str">
        <f t="shared" si="14"/>
        <v xml:space="preserve"> </v>
      </c>
      <c r="M27" s="11"/>
      <c r="N27" s="11" t="s">
        <v>15</v>
      </c>
      <c r="O27" s="12">
        <f t="shared" si="1"/>
        <v>0</v>
      </c>
      <c r="P27" s="13">
        <f t="shared" si="2"/>
        <v>0</v>
      </c>
      <c r="Q27" s="13" t="e">
        <f t="shared" si="3"/>
        <v>#DIV/0!</v>
      </c>
      <c r="R27" s="14">
        <v>3.5</v>
      </c>
      <c r="S27" s="14" t="s">
        <v>16</v>
      </c>
      <c r="T27" s="15">
        <f t="shared" si="4"/>
        <v>0</v>
      </c>
      <c r="U27" s="14">
        <v>3</v>
      </c>
      <c r="V27" s="14" t="s">
        <v>17</v>
      </c>
      <c r="W27" s="15">
        <f t="shared" si="5"/>
        <v>0</v>
      </c>
      <c r="X27" s="14">
        <v>2.5</v>
      </c>
      <c r="Y27" s="14" t="s">
        <v>18</v>
      </c>
      <c r="Z27" s="15">
        <f t="shared" si="6"/>
        <v>0</v>
      </c>
      <c r="AA27" s="14">
        <v>2</v>
      </c>
      <c r="AB27" s="14" t="s">
        <v>19</v>
      </c>
      <c r="AC27" s="15">
        <f t="shared" si="7"/>
        <v>0</v>
      </c>
      <c r="AD27" s="14">
        <v>1.5</v>
      </c>
      <c r="AE27" s="14" t="s">
        <v>20</v>
      </c>
      <c r="AF27" s="15">
        <f t="shared" si="8"/>
        <v>0</v>
      </c>
      <c r="AG27" s="14">
        <v>1</v>
      </c>
      <c r="AH27" s="14" t="s">
        <v>21</v>
      </c>
      <c r="AI27" s="15">
        <f t="shared" si="9"/>
        <v>0</v>
      </c>
      <c r="AJ27" s="14">
        <v>0</v>
      </c>
      <c r="AK27" s="14" t="s">
        <v>22</v>
      </c>
      <c r="AL27" s="15">
        <f t="shared" si="10"/>
        <v>0</v>
      </c>
      <c r="AM27" s="15">
        <f t="shared" si="11"/>
        <v>0</v>
      </c>
      <c r="AN27" s="16" t="str">
        <f t="shared" si="12"/>
        <v xml:space="preserve"> </v>
      </c>
      <c r="AO27" s="15">
        <f t="shared" si="13"/>
        <v>2.5</v>
      </c>
      <c r="AR27" s="17" t="s">
        <v>23</v>
      </c>
    </row>
    <row r="28" spans="2:44" ht="15.6">
      <c r="B28" s="25" t="s">
        <v>14</v>
      </c>
      <c r="C28" s="67" t="s">
        <v>14</v>
      </c>
      <c r="D28" s="27"/>
      <c r="E28" s="28" t="str">
        <f t="shared" si="15"/>
        <v xml:space="preserve"> </v>
      </c>
      <c r="F28" s="32"/>
      <c r="G28" s="80"/>
      <c r="H28" s="80"/>
      <c r="I28" s="67"/>
      <c r="J28" s="28" t="s">
        <v>14</v>
      </c>
      <c r="K28" s="10" t="str">
        <f t="shared" si="0"/>
        <v xml:space="preserve"> </v>
      </c>
      <c r="L28" s="31" t="str">
        <f t="shared" si="14"/>
        <v xml:space="preserve"> </v>
      </c>
      <c r="M28" s="11"/>
      <c r="N28" s="11" t="s">
        <v>15</v>
      </c>
      <c r="O28" s="12">
        <f t="shared" si="1"/>
        <v>0</v>
      </c>
      <c r="P28" s="13">
        <f t="shared" si="2"/>
        <v>0</v>
      </c>
      <c r="Q28" s="13" t="e">
        <f t="shared" si="3"/>
        <v>#DIV/0!</v>
      </c>
      <c r="R28" s="14">
        <v>3.5</v>
      </c>
      <c r="S28" s="14" t="s">
        <v>16</v>
      </c>
      <c r="T28" s="15">
        <f t="shared" si="4"/>
        <v>0</v>
      </c>
      <c r="U28" s="14">
        <v>3</v>
      </c>
      <c r="V28" s="14" t="s">
        <v>17</v>
      </c>
      <c r="W28" s="15">
        <f t="shared" si="5"/>
        <v>0</v>
      </c>
      <c r="X28" s="14">
        <v>2.5</v>
      </c>
      <c r="Y28" s="14" t="s">
        <v>18</v>
      </c>
      <c r="Z28" s="15">
        <f t="shared" si="6"/>
        <v>0</v>
      </c>
      <c r="AA28" s="14">
        <v>2</v>
      </c>
      <c r="AB28" s="14" t="s">
        <v>19</v>
      </c>
      <c r="AC28" s="15">
        <f t="shared" si="7"/>
        <v>0</v>
      </c>
      <c r="AD28" s="14">
        <v>1.5</v>
      </c>
      <c r="AE28" s="14" t="s">
        <v>20</v>
      </c>
      <c r="AF28" s="15">
        <f t="shared" si="8"/>
        <v>0</v>
      </c>
      <c r="AG28" s="14">
        <v>1</v>
      </c>
      <c r="AH28" s="14" t="s">
        <v>21</v>
      </c>
      <c r="AI28" s="15">
        <f t="shared" si="9"/>
        <v>0</v>
      </c>
      <c r="AJ28" s="14">
        <v>0</v>
      </c>
      <c r="AK28" s="14" t="s">
        <v>22</v>
      </c>
      <c r="AL28" s="15">
        <f t="shared" si="10"/>
        <v>0</v>
      </c>
      <c r="AM28" s="15">
        <f t="shared" si="11"/>
        <v>0</v>
      </c>
      <c r="AN28" s="16" t="str">
        <f t="shared" si="12"/>
        <v xml:space="preserve"> </v>
      </c>
      <c r="AO28" s="15">
        <f t="shared" si="13"/>
        <v>2.5</v>
      </c>
      <c r="AR28" s="17" t="s">
        <v>23</v>
      </c>
    </row>
    <row r="29" spans="2:44" ht="15.6">
      <c r="B29" s="25" t="s">
        <v>14</v>
      </c>
      <c r="C29" s="67" t="s">
        <v>14</v>
      </c>
      <c r="D29" s="27"/>
      <c r="E29" s="28" t="str">
        <f t="shared" si="15"/>
        <v xml:space="preserve"> </v>
      </c>
      <c r="F29" s="32"/>
      <c r="G29" s="80"/>
      <c r="H29" s="80"/>
      <c r="I29" s="67"/>
      <c r="J29" s="28" t="s">
        <v>14</v>
      </c>
      <c r="K29" s="10" t="str">
        <f t="shared" si="0"/>
        <v xml:space="preserve"> </v>
      </c>
      <c r="L29" s="31" t="str">
        <f t="shared" si="14"/>
        <v xml:space="preserve"> </v>
      </c>
      <c r="M29" s="11"/>
      <c r="N29" s="11" t="s">
        <v>15</v>
      </c>
      <c r="O29" s="12">
        <f t="shared" si="1"/>
        <v>0</v>
      </c>
      <c r="P29" s="13">
        <f t="shared" si="2"/>
        <v>0</v>
      </c>
      <c r="Q29" s="13" t="e">
        <f t="shared" si="3"/>
        <v>#DIV/0!</v>
      </c>
      <c r="R29" s="14">
        <v>3.5</v>
      </c>
      <c r="S29" s="14" t="s">
        <v>16</v>
      </c>
      <c r="T29" s="15">
        <f t="shared" si="4"/>
        <v>0</v>
      </c>
      <c r="U29" s="14">
        <v>3</v>
      </c>
      <c r="V29" s="14" t="s">
        <v>17</v>
      </c>
      <c r="W29" s="15">
        <f t="shared" si="5"/>
        <v>0</v>
      </c>
      <c r="X29" s="14">
        <v>2.5</v>
      </c>
      <c r="Y29" s="14" t="s">
        <v>18</v>
      </c>
      <c r="Z29" s="15">
        <f t="shared" si="6"/>
        <v>0</v>
      </c>
      <c r="AA29" s="14">
        <v>2</v>
      </c>
      <c r="AB29" s="14" t="s">
        <v>19</v>
      </c>
      <c r="AC29" s="15">
        <f t="shared" si="7"/>
        <v>0</v>
      </c>
      <c r="AD29" s="14">
        <v>1.5</v>
      </c>
      <c r="AE29" s="14" t="s">
        <v>20</v>
      </c>
      <c r="AF29" s="15">
        <f t="shared" si="8"/>
        <v>0</v>
      </c>
      <c r="AG29" s="14">
        <v>1</v>
      </c>
      <c r="AH29" s="14" t="s">
        <v>21</v>
      </c>
      <c r="AI29" s="15">
        <f t="shared" si="9"/>
        <v>0</v>
      </c>
      <c r="AJ29" s="14">
        <v>0</v>
      </c>
      <c r="AK29" s="14" t="s">
        <v>22</v>
      </c>
      <c r="AL29" s="15">
        <f t="shared" si="10"/>
        <v>0</v>
      </c>
      <c r="AM29" s="15">
        <f t="shared" si="11"/>
        <v>0</v>
      </c>
      <c r="AN29" s="16" t="str">
        <f t="shared" si="12"/>
        <v xml:space="preserve"> </v>
      </c>
      <c r="AO29" s="15">
        <f t="shared" si="13"/>
        <v>2.5</v>
      </c>
      <c r="AR29" s="17" t="s">
        <v>23</v>
      </c>
    </row>
    <row r="30" spans="2:44" ht="16.2" thickBot="1">
      <c r="B30" s="25" t="s">
        <v>14</v>
      </c>
      <c r="C30" s="67" t="s">
        <v>14</v>
      </c>
      <c r="D30" s="27"/>
      <c r="E30" s="28" t="str">
        <f t="shared" si="15"/>
        <v xml:space="preserve"> </v>
      </c>
      <c r="F30" s="33"/>
      <c r="G30" s="118"/>
      <c r="H30" s="118"/>
      <c r="I30" s="73"/>
      <c r="J30" s="34" t="s">
        <v>14</v>
      </c>
      <c r="K30" s="10" t="str">
        <f t="shared" si="0"/>
        <v xml:space="preserve"> </v>
      </c>
      <c r="L30" s="31" t="str">
        <f t="shared" si="14"/>
        <v xml:space="preserve"> </v>
      </c>
      <c r="M30" s="11"/>
      <c r="N30" s="11" t="s">
        <v>15</v>
      </c>
      <c r="O30" s="12">
        <f t="shared" si="1"/>
        <v>0</v>
      </c>
      <c r="P30" s="13">
        <f t="shared" si="2"/>
        <v>0</v>
      </c>
      <c r="Q30" s="13" t="e">
        <f t="shared" si="3"/>
        <v>#DIV/0!</v>
      </c>
      <c r="R30" s="14">
        <v>3.5</v>
      </c>
      <c r="S30" s="14" t="s">
        <v>16</v>
      </c>
      <c r="T30" s="15">
        <f t="shared" si="4"/>
        <v>0</v>
      </c>
      <c r="U30" s="14">
        <v>3</v>
      </c>
      <c r="V30" s="14" t="s">
        <v>17</v>
      </c>
      <c r="W30" s="15">
        <f t="shared" si="5"/>
        <v>0</v>
      </c>
      <c r="X30" s="14">
        <v>2.5</v>
      </c>
      <c r="Y30" s="14" t="s">
        <v>18</v>
      </c>
      <c r="Z30" s="15">
        <f t="shared" si="6"/>
        <v>0</v>
      </c>
      <c r="AA30" s="14">
        <v>2</v>
      </c>
      <c r="AB30" s="14" t="s">
        <v>19</v>
      </c>
      <c r="AC30" s="15">
        <f t="shared" si="7"/>
        <v>0</v>
      </c>
      <c r="AD30" s="14">
        <v>1.5</v>
      </c>
      <c r="AE30" s="14" t="s">
        <v>20</v>
      </c>
      <c r="AF30" s="15">
        <f t="shared" si="8"/>
        <v>0</v>
      </c>
      <c r="AG30" s="14">
        <v>1</v>
      </c>
      <c r="AH30" s="14" t="s">
        <v>21</v>
      </c>
      <c r="AI30" s="15">
        <f t="shared" si="9"/>
        <v>0</v>
      </c>
      <c r="AJ30" s="14">
        <v>0</v>
      </c>
      <c r="AK30" s="14" t="s">
        <v>22</v>
      </c>
      <c r="AL30" s="15">
        <f t="shared" si="10"/>
        <v>0</v>
      </c>
      <c r="AM30" s="15">
        <f t="shared" si="11"/>
        <v>0</v>
      </c>
      <c r="AN30" s="16" t="str">
        <f t="shared" si="12"/>
        <v xml:space="preserve"> </v>
      </c>
      <c r="AO30" s="15">
        <f t="shared" si="13"/>
        <v>2.5</v>
      </c>
      <c r="AR30" s="17" t="s">
        <v>23</v>
      </c>
    </row>
    <row r="31" spans="2:44">
      <c r="B31" s="105" t="s">
        <v>24</v>
      </c>
      <c r="C31" s="106"/>
      <c r="D31" s="19"/>
      <c r="E31" s="106" t="s">
        <v>24</v>
      </c>
      <c r="F31" s="106"/>
      <c r="G31" s="106"/>
      <c r="H31" s="54"/>
      <c r="I31" s="54"/>
      <c r="J31" s="106" t="s">
        <v>24</v>
      </c>
      <c r="K31" s="106"/>
      <c r="L31" s="109"/>
    </row>
    <row r="32" spans="2:44">
      <c r="B32" s="110" t="s">
        <v>76</v>
      </c>
      <c r="C32" s="111"/>
      <c r="D32" s="52"/>
      <c r="E32" s="112" t="s">
        <v>27</v>
      </c>
      <c r="F32" s="112"/>
      <c r="G32" s="112"/>
      <c r="H32" s="20"/>
      <c r="I32" s="20"/>
      <c r="J32" s="112" t="s">
        <v>71</v>
      </c>
      <c r="K32" s="112"/>
      <c r="L32" s="113"/>
    </row>
    <row r="33" spans="2:12">
      <c r="B33" s="21"/>
      <c r="C33" s="52"/>
      <c r="D33" s="52"/>
      <c r="E33" s="22"/>
      <c r="F33" s="22"/>
      <c r="G33" s="22"/>
      <c r="H33" s="52"/>
      <c r="I33" s="52"/>
      <c r="J33" s="52"/>
      <c r="K33" s="52"/>
      <c r="L33" s="51"/>
    </row>
    <row r="34" spans="2:12">
      <c r="B34" s="21"/>
      <c r="C34" s="52"/>
      <c r="D34" s="52"/>
      <c r="E34" s="22"/>
      <c r="F34" s="22"/>
      <c r="G34" s="22"/>
      <c r="H34" s="52"/>
      <c r="I34" s="52"/>
      <c r="J34" s="52"/>
      <c r="K34" s="52"/>
      <c r="L34" s="51"/>
    </row>
    <row r="35" spans="2:12">
      <c r="B35" s="21"/>
      <c r="C35" s="52"/>
      <c r="D35" s="52"/>
      <c r="E35" s="22"/>
      <c r="F35" s="22"/>
      <c r="G35" s="22"/>
      <c r="H35" s="52"/>
      <c r="I35" s="52"/>
      <c r="J35" s="52"/>
      <c r="K35" s="52"/>
      <c r="L35" s="51"/>
    </row>
    <row r="36" spans="2:12">
      <c r="B36" s="107" t="s">
        <v>82</v>
      </c>
      <c r="C36" s="108"/>
      <c r="D36" s="108"/>
      <c r="E36" s="103" t="s">
        <v>25</v>
      </c>
      <c r="F36" s="103"/>
      <c r="G36" s="103"/>
      <c r="H36" s="52"/>
      <c r="I36" s="52"/>
      <c r="J36" s="103" t="s">
        <v>14</v>
      </c>
      <c r="K36" s="103"/>
      <c r="L36" s="104"/>
    </row>
    <row r="37" spans="2:12">
      <c r="B37" s="110" t="s">
        <v>39</v>
      </c>
      <c r="C37" s="111"/>
      <c r="D37" s="52"/>
      <c r="E37" s="112" t="s">
        <v>28</v>
      </c>
      <c r="F37" s="112"/>
      <c r="G37" s="112"/>
      <c r="H37" s="52"/>
      <c r="I37" s="52"/>
      <c r="J37" s="121" t="s">
        <v>14</v>
      </c>
      <c r="K37" s="121"/>
      <c r="L37" s="122"/>
    </row>
    <row r="38" spans="2:12">
      <c r="B38" s="74"/>
      <c r="C38" s="71"/>
      <c r="D38" s="52"/>
      <c r="E38" s="71"/>
      <c r="F38" s="71"/>
      <c r="G38" s="71"/>
      <c r="H38" s="20"/>
      <c r="I38" s="20"/>
      <c r="J38" s="52"/>
      <c r="K38" s="52"/>
      <c r="L38" s="72"/>
    </row>
    <row r="39" spans="2:12">
      <c r="B39" s="74"/>
      <c r="C39" s="71"/>
      <c r="D39" s="20"/>
      <c r="E39" s="71"/>
      <c r="F39" s="71"/>
      <c r="G39" s="71"/>
      <c r="H39" s="20"/>
      <c r="I39" s="20"/>
      <c r="J39" s="71"/>
      <c r="K39" s="71"/>
      <c r="L39" s="72"/>
    </row>
    <row r="40" spans="2:12">
      <c r="B40" s="74"/>
      <c r="C40" s="71"/>
      <c r="D40" s="20"/>
      <c r="E40" s="71"/>
      <c r="F40" s="71"/>
      <c r="G40" s="71"/>
      <c r="H40" s="20"/>
      <c r="I40" s="20"/>
      <c r="J40" s="71"/>
      <c r="K40" s="71"/>
      <c r="L40" s="72"/>
    </row>
    <row r="41" spans="2:12" ht="15.75" customHeight="1">
      <c r="B41" s="100" t="s">
        <v>33</v>
      </c>
      <c r="C41" s="101"/>
      <c r="D41" s="101"/>
      <c r="E41" s="101"/>
      <c r="F41" s="101"/>
      <c r="G41" s="101"/>
      <c r="H41" s="101"/>
      <c r="I41" s="101"/>
      <c r="J41" s="101"/>
      <c r="K41" s="101"/>
      <c r="L41" s="102"/>
    </row>
    <row r="42" spans="2:12" ht="79.2" customHeight="1" thickBot="1">
      <c r="B42" s="97" t="s">
        <v>50</v>
      </c>
      <c r="C42" s="98"/>
      <c r="D42" s="98"/>
      <c r="E42" s="98"/>
      <c r="F42" s="98"/>
      <c r="G42" s="98"/>
      <c r="H42" s="98"/>
      <c r="I42" s="98"/>
      <c r="J42" s="98"/>
      <c r="K42" s="98"/>
      <c r="L42" s="99"/>
    </row>
    <row r="43" spans="2:12" ht="72.75" customHeight="1"/>
  </sheetData>
  <mergeCells count="44">
    <mergeCell ref="B42:L42"/>
    <mergeCell ref="B37:C37"/>
    <mergeCell ref="B41:L41"/>
    <mergeCell ref="B36:D36"/>
    <mergeCell ref="E36:G36"/>
    <mergeCell ref="J36:L36"/>
    <mergeCell ref="E37:G37"/>
    <mergeCell ref="J37:L37"/>
    <mergeCell ref="B31:C31"/>
    <mergeCell ref="E31:G31"/>
    <mergeCell ref="J31:L31"/>
    <mergeCell ref="B32:C32"/>
    <mergeCell ref="E32:G32"/>
    <mergeCell ref="J32:L32"/>
    <mergeCell ref="G30:H30"/>
    <mergeCell ref="G19:H19"/>
    <mergeCell ref="G20:H20"/>
    <mergeCell ref="G21:H21"/>
    <mergeCell ref="G22:H22"/>
    <mergeCell ref="G23:H23"/>
    <mergeCell ref="G24:H24"/>
    <mergeCell ref="G25:H25"/>
    <mergeCell ref="G26:H26"/>
    <mergeCell ref="G27:H27"/>
    <mergeCell ref="G28:H28"/>
    <mergeCell ref="G29:H29"/>
    <mergeCell ref="G18:H18"/>
    <mergeCell ref="B7:L7"/>
    <mergeCell ref="B8:L8"/>
    <mergeCell ref="G10:H10"/>
    <mergeCell ref="G11:H11"/>
    <mergeCell ref="G12:H12"/>
    <mergeCell ref="G13:H13"/>
    <mergeCell ref="G14:H14"/>
    <mergeCell ref="G15:H15"/>
    <mergeCell ref="G16:H16"/>
    <mergeCell ref="G17:H17"/>
    <mergeCell ref="F9:G9"/>
    <mergeCell ref="B6:L6"/>
    <mergeCell ref="B1:L1"/>
    <mergeCell ref="B2:L2"/>
    <mergeCell ref="B3:L3"/>
    <mergeCell ref="B4:L4"/>
    <mergeCell ref="B5:L5"/>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dimension ref="B1:BA54"/>
  <sheetViews>
    <sheetView topLeftCell="A7" workbookViewId="0">
      <selection activeCell="E12" sqref="E12:E20"/>
    </sheetView>
  </sheetViews>
  <sheetFormatPr defaultRowHeight="14.4"/>
  <cols>
    <col min="1" max="1" width="0.88671875" customWidth="1"/>
    <col min="2" max="2" width="12.44140625" customWidth="1"/>
    <col min="3" max="3" width="23.6640625" customWidth="1"/>
    <col min="4" max="4" width="9.109375" customWidth="1"/>
    <col min="5" max="5" width="13.33203125" customWidth="1"/>
    <col min="6" max="6" width="12.88671875" customWidth="1"/>
    <col min="7" max="7" width="31.6640625" customWidth="1"/>
    <col min="8" max="8" width="0.88671875" hidden="1" customWidth="1"/>
    <col min="9" max="9" width="18.5546875" customWidth="1"/>
    <col min="10" max="10" width="10.44140625" customWidth="1"/>
    <col min="11" max="11" width="28.33203125" hidden="1" customWidth="1"/>
    <col min="12" max="12" width="17.33203125" customWidth="1"/>
    <col min="13" max="39" width="9.109375" hidden="1" customWidth="1"/>
    <col min="40" max="40" width="12.5546875" hidden="1" customWidth="1"/>
    <col min="41" max="52" width="9.109375" hidden="1" customWidth="1"/>
  </cols>
  <sheetData>
    <row r="1" spans="2:53" s="2" customFormat="1" ht="15.6">
      <c r="B1" s="82" t="s">
        <v>0</v>
      </c>
      <c r="C1" s="83"/>
      <c r="D1" s="83"/>
      <c r="E1" s="83"/>
      <c r="F1" s="83"/>
      <c r="G1" s="83"/>
      <c r="H1" s="83"/>
      <c r="I1" s="83"/>
      <c r="J1" s="83"/>
      <c r="K1" s="83"/>
      <c r="L1" s="8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5" t="s">
        <v>1</v>
      </c>
      <c r="C2" s="86"/>
      <c r="D2" s="86"/>
      <c r="E2" s="86"/>
      <c r="F2" s="86"/>
      <c r="G2" s="86"/>
      <c r="H2" s="86"/>
      <c r="I2" s="86"/>
      <c r="J2" s="86"/>
      <c r="K2" s="86"/>
      <c r="L2" s="8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5" t="s">
        <v>2</v>
      </c>
      <c r="C3" s="86"/>
      <c r="D3" s="86"/>
      <c r="E3" s="86"/>
      <c r="F3" s="86"/>
      <c r="G3" s="86"/>
      <c r="H3" s="86"/>
      <c r="I3" s="86"/>
      <c r="J3" s="86"/>
      <c r="K3" s="86"/>
      <c r="L3" s="8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5" t="s">
        <v>49</v>
      </c>
      <c r="C4" s="86"/>
      <c r="D4" s="86"/>
      <c r="E4" s="86"/>
      <c r="F4" s="86"/>
      <c r="G4" s="86"/>
      <c r="H4" s="86"/>
      <c r="I4" s="86"/>
      <c r="J4" s="86"/>
      <c r="K4" s="86"/>
      <c r="L4" s="8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88" t="s">
        <v>35</v>
      </c>
      <c r="C5" s="89"/>
      <c r="D5" s="89"/>
      <c r="E5" s="89"/>
      <c r="F5" s="89"/>
      <c r="G5" s="89"/>
      <c r="H5" s="89"/>
      <c r="I5" s="89"/>
      <c r="J5" s="89"/>
      <c r="K5" s="89"/>
      <c r="L5" s="90"/>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88" t="s">
        <v>31</v>
      </c>
      <c r="C6" s="89"/>
      <c r="D6" s="89"/>
      <c r="E6" s="89"/>
      <c r="F6" s="89"/>
      <c r="G6" s="89"/>
      <c r="H6" s="89"/>
      <c r="I6" s="89"/>
      <c r="J6" s="89"/>
      <c r="K6" s="89"/>
      <c r="L6" s="90"/>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91">
        <v>42763</v>
      </c>
      <c r="C7" s="92"/>
      <c r="D7" s="92"/>
      <c r="E7" s="92"/>
      <c r="F7" s="92"/>
      <c r="G7" s="92"/>
      <c r="H7" s="92"/>
      <c r="I7" s="92"/>
      <c r="J7" s="92"/>
      <c r="K7" s="92"/>
      <c r="L7" s="9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6" hidden="1">
      <c r="B8" s="88" t="s">
        <v>3</v>
      </c>
      <c r="C8" s="89"/>
      <c r="D8" s="89"/>
      <c r="E8" s="89"/>
      <c r="F8" s="89"/>
      <c r="G8" s="89"/>
      <c r="H8" s="89"/>
      <c r="I8" s="89"/>
      <c r="J8" s="89"/>
      <c r="K8" s="89"/>
      <c r="L8" s="90"/>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2" thickBot="1">
      <c r="B9" s="4"/>
      <c r="C9" s="5"/>
      <c r="D9" s="6"/>
      <c r="E9" s="35" t="s">
        <v>36</v>
      </c>
      <c r="F9" s="96" t="s">
        <v>52</v>
      </c>
      <c r="G9" s="96"/>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7" thickBot="1">
      <c r="B10" s="70" t="s">
        <v>4</v>
      </c>
      <c r="C10" s="70" t="s">
        <v>5</v>
      </c>
      <c r="D10" s="70" t="s">
        <v>6</v>
      </c>
      <c r="E10" s="70" t="s">
        <v>7</v>
      </c>
      <c r="F10" s="70" t="s">
        <v>8</v>
      </c>
      <c r="G10" s="94" t="s">
        <v>9</v>
      </c>
      <c r="H10" s="95"/>
      <c r="I10" s="70" t="s">
        <v>34</v>
      </c>
      <c r="J10" s="70" t="s">
        <v>10</v>
      </c>
      <c r="K10" s="70" t="s">
        <v>11</v>
      </c>
      <c r="L10" s="24"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c r="B11" s="44" t="s">
        <v>97</v>
      </c>
      <c r="C11" s="58" t="s">
        <v>84</v>
      </c>
      <c r="D11" s="27">
        <v>77</v>
      </c>
      <c r="E11" s="28"/>
      <c r="F11" s="29">
        <v>286</v>
      </c>
      <c r="G11" s="81" t="s">
        <v>85</v>
      </c>
      <c r="H11" s="81"/>
      <c r="I11" s="68"/>
      <c r="J11" s="30" t="s">
        <v>30</v>
      </c>
      <c r="K11" s="10" t="str">
        <f>IF(D11=0," ",IF(J11=0," ",IF(J11="GR",AR11,AN11)))</f>
        <v>GİREMEZ(AKTS)</v>
      </c>
      <c r="L11" s="31">
        <v>3.71</v>
      </c>
      <c r="M11" s="11"/>
      <c r="N11" s="11" t="s">
        <v>15</v>
      </c>
      <c r="O11" s="12">
        <f>IF(J11&lt;90,0,IF(J11&lt;=100,4,0))</f>
        <v>0</v>
      </c>
      <c r="P11" s="13">
        <f>IF(J11=" ",D11,(D11+15))</f>
        <v>92</v>
      </c>
      <c r="Q11" s="13">
        <f>IF(J11="BAŞARILI",(F11/P11),IF(J11&gt;0,(((AM11*15)+F11)/P11),F11))</f>
        <v>3.1086956521739131</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0</v>
      </c>
      <c r="AN11" s="16" t="str">
        <f>IF(J11=" "," ",IF(AM11&lt;2,"GİREMEZ(AKTS)",IF(P11&lt;89,"GİREMEZ(AKTS)",IF(Q11&gt;=AO11,"YETERLİ","GİREMEZ(ORTALAMA)"))))</f>
        <v>GİREMEZ(AKTS)</v>
      </c>
      <c r="AO11" s="15">
        <f>IF(LEFT(B11,1)="0",2,2.5)</f>
        <v>2.5</v>
      </c>
      <c r="AP11" s="15"/>
      <c r="AQ11" s="17"/>
      <c r="AR11" s="17" t="s">
        <v>23</v>
      </c>
      <c r="AS11" s="17"/>
      <c r="AT11" s="18"/>
      <c r="AU11" s="18"/>
      <c r="AV11" s="18"/>
      <c r="AW11" s="18"/>
      <c r="AX11" s="18"/>
      <c r="AY11" s="18"/>
      <c r="AZ11" s="18"/>
      <c r="BA11" s="1"/>
    </row>
    <row r="12" spans="2:53" ht="15.6">
      <c r="B12" s="25" t="s">
        <v>98</v>
      </c>
      <c r="C12" s="62" t="s">
        <v>86</v>
      </c>
      <c r="D12" s="27">
        <v>62</v>
      </c>
      <c r="E12" s="28"/>
      <c r="F12" s="32">
        <v>162.5</v>
      </c>
      <c r="G12" s="81" t="s">
        <v>26</v>
      </c>
      <c r="H12" s="81"/>
      <c r="I12" s="68" t="s">
        <v>171</v>
      </c>
      <c r="J12" s="30" t="s">
        <v>30</v>
      </c>
      <c r="K12" s="10" t="str">
        <f t="shared" ref="K12:K30" si="0">IF(D12=0," ",IF(J12=0," ",IF(J12="GR",AR12,AN12)))</f>
        <v>GİREMEZ(AKTS)</v>
      </c>
      <c r="L12" s="31">
        <v>2.62</v>
      </c>
      <c r="M12" s="11"/>
      <c r="N12" s="11" t="s">
        <v>15</v>
      </c>
      <c r="O12" s="12">
        <f t="shared" ref="O12:O30" si="1">IF(J12&lt;90,0,IF(J12&lt;=100,4,0))</f>
        <v>0</v>
      </c>
      <c r="P12" s="13">
        <f t="shared" ref="P12:P30" si="2">IF(J12=" ",D12,(D12+15))</f>
        <v>77</v>
      </c>
      <c r="Q12" s="13">
        <f t="shared" ref="Q12:Q30" si="3">IF(J12="BAŞARILI",(F12/P12),IF(J12&gt;0,(((AM12*15)+F12)/P12),F12))</f>
        <v>2.1103896103896105</v>
      </c>
      <c r="R12" s="14">
        <v>3.5</v>
      </c>
      <c r="S12" s="14" t="s">
        <v>16</v>
      </c>
      <c r="T12" s="15">
        <f t="shared" ref="T12:T30" si="4">IF(J12&lt;85,0,IF(J12&lt;=89,3.5,0))</f>
        <v>0</v>
      </c>
      <c r="U12" s="14">
        <v>3</v>
      </c>
      <c r="V12" s="14" t="s">
        <v>17</v>
      </c>
      <c r="W12" s="15">
        <f t="shared" ref="W12:W30" si="5">IF(J12&lt;80,0,IF(J12&lt;=84,3,0))</f>
        <v>0</v>
      </c>
      <c r="X12" s="14">
        <v>2.5</v>
      </c>
      <c r="Y12" s="14" t="s">
        <v>18</v>
      </c>
      <c r="Z12" s="15">
        <f t="shared" ref="Z12:Z30" si="6">IF(J12&lt;75,0,IF(J12&lt;=79,2.5,0))</f>
        <v>0</v>
      </c>
      <c r="AA12" s="14">
        <v>2</v>
      </c>
      <c r="AB12" s="14" t="s">
        <v>19</v>
      </c>
      <c r="AC12" s="15">
        <f t="shared" ref="AC12:AC30" si="7">IF(J12&lt;65,0,IF(J12&lt;=74,2,0))</f>
        <v>0</v>
      </c>
      <c r="AD12" s="14">
        <v>1.5</v>
      </c>
      <c r="AE12" s="14" t="s">
        <v>20</v>
      </c>
      <c r="AF12" s="15">
        <f t="shared" ref="AF12:AF30" si="8">IF(J12&lt;58,0,IF(J12&lt;=64,1.5,0))</f>
        <v>0</v>
      </c>
      <c r="AG12" s="14">
        <v>1</v>
      </c>
      <c r="AH12" s="14" t="s">
        <v>21</v>
      </c>
      <c r="AI12" s="15">
        <f t="shared" ref="AI12:AI30" si="9">IF(J12&lt;50,0,IF(J12&lt;=57,1,0))</f>
        <v>0</v>
      </c>
      <c r="AJ12" s="14">
        <v>0</v>
      </c>
      <c r="AK12" s="14" t="s">
        <v>22</v>
      </c>
      <c r="AL12" s="15">
        <f t="shared" ref="AL12:AL30" si="10">IF(J12&lt;0,0,IF(J12&lt;=49,0,0))</f>
        <v>0</v>
      </c>
      <c r="AM12" s="15">
        <f t="shared" ref="AM12:AM30" si="11">SUM(T12,W12,Z12,AC12,AF12,AI12,AL12,O12)</f>
        <v>0</v>
      </c>
      <c r="AN12" s="16" t="str">
        <f t="shared" ref="AN12:AN30" si="12">IF(J12=" "," ",IF(AM12&lt;2,"GİREMEZ(AKTS)",IF(P12&lt;89,"GİREMEZ(AKTS)",IF(Q12&gt;=AO12,"YETERLİ","GİREMEZ(ORTALAMA)"))))</f>
        <v>GİREMEZ(AKTS)</v>
      </c>
      <c r="AO12" s="15">
        <f t="shared" ref="AO12:AO30" si="13">IF(LEFT(B12,1)="0",2,2.5)</f>
        <v>2.5</v>
      </c>
      <c r="AR12" s="17" t="s">
        <v>23</v>
      </c>
    </row>
    <row r="13" spans="2:53" ht="15.6">
      <c r="B13" s="25" t="s">
        <v>99</v>
      </c>
      <c r="C13" s="62" t="s">
        <v>87</v>
      </c>
      <c r="D13" s="27">
        <v>83</v>
      </c>
      <c r="E13" s="28"/>
      <c r="F13" s="32">
        <v>274</v>
      </c>
      <c r="G13" s="81" t="s">
        <v>26</v>
      </c>
      <c r="H13" s="81"/>
      <c r="I13" s="68" t="s">
        <v>14</v>
      </c>
      <c r="J13" s="30" t="s">
        <v>30</v>
      </c>
      <c r="K13" s="10" t="str">
        <f t="shared" si="0"/>
        <v>GİREMEZ(AKTS)</v>
      </c>
      <c r="L13" s="31">
        <v>3.3</v>
      </c>
      <c r="M13" s="11"/>
      <c r="N13" s="11" t="s">
        <v>15</v>
      </c>
      <c r="O13" s="12">
        <f t="shared" si="1"/>
        <v>0</v>
      </c>
      <c r="P13" s="13">
        <f t="shared" si="2"/>
        <v>98</v>
      </c>
      <c r="Q13" s="13">
        <f t="shared" si="3"/>
        <v>2.795918367346939</v>
      </c>
      <c r="R13" s="14">
        <v>3.5</v>
      </c>
      <c r="S13" s="14" t="s">
        <v>16</v>
      </c>
      <c r="T13" s="15">
        <f t="shared" si="4"/>
        <v>0</v>
      </c>
      <c r="U13" s="14">
        <v>3</v>
      </c>
      <c r="V13" s="14" t="s">
        <v>17</v>
      </c>
      <c r="W13" s="15">
        <f t="shared" si="5"/>
        <v>0</v>
      </c>
      <c r="X13" s="14">
        <v>2.5</v>
      </c>
      <c r="Y13" s="14" t="s">
        <v>18</v>
      </c>
      <c r="Z13" s="15">
        <f t="shared" si="6"/>
        <v>0</v>
      </c>
      <c r="AA13" s="14">
        <v>2</v>
      </c>
      <c r="AB13" s="14" t="s">
        <v>19</v>
      </c>
      <c r="AC13" s="15">
        <f t="shared" si="7"/>
        <v>0</v>
      </c>
      <c r="AD13" s="14">
        <v>1.5</v>
      </c>
      <c r="AE13" s="14" t="s">
        <v>20</v>
      </c>
      <c r="AF13" s="15">
        <f t="shared" si="8"/>
        <v>0</v>
      </c>
      <c r="AG13" s="14">
        <v>1</v>
      </c>
      <c r="AH13" s="14" t="s">
        <v>21</v>
      </c>
      <c r="AI13" s="15">
        <f t="shared" si="9"/>
        <v>0</v>
      </c>
      <c r="AJ13" s="14">
        <v>0</v>
      </c>
      <c r="AK13" s="14" t="s">
        <v>22</v>
      </c>
      <c r="AL13" s="15">
        <f t="shared" si="10"/>
        <v>0</v>
      </c>
      <c r="AM13" s="15">
        <f t="shared" si="11"/>
        <v>0</v>
      </c>
      <c r="AN13" s="16" t="str">
        <f t="shared" si="12"/>
        <v>GİREMEZ(AKTS)</v>
      </c>
      <c r="AO13" s="15">
        <f t="shared" si="13"/>
        <v>2.5</v>
      </c>
      <c r="AR13" s="17" t="s">
        <v>23</v>
      </c>
    </row>
    <row r="14" spans="2:53" ht="15.6">
      <c r="B14" s="25" t="s">
        <v>100</v>
      </c>
      <c r="C14" s="63" t="s">
        <v>88</v>
      </c>
      <c r="D14" s="27">
        <v>76</v>
      </c>
      <c r="E14" s="28"/>
      <c r="F14" s="32">
        <v>241</v>
      </c>
      <c r="G14" s="81" t="s">
        <v>26</v>
      </c>
      <c r="H14" s="81"/>
      <c r="I14" s="68" t="s">
        <v>14</v>
      </c>
      <c r="J14" s="30" t="s">
        <v>30</v>
      </c>
      <c r="K14" s="10" t="str">
        <f t="shared" si="0"/>
        <v>GİREMEZ(AKTS)</v>
      </c>
      <c r="L14" s="31">
        <v>3.17</v>
      </c>
      <c r="M14" s="11"/>
      <c r="N14" s="11" t="s">
        <v>15</v>
      </c>
      <c r="O14" s="12">
        <f t="shared" si="1"/>
        <v>0</v>
      </c>
      <c r="P14" s="13">
        <f t="shared" si="2"/>
        <v>91</v>
      </c>
      <c r="Q14" s="13">
        <f t="shared" si="3"/>
        <v>2.6483516483516483</v>
      </c>
      <c r="R14" s="14">
        <v>3.5</v>
      </c>
      <c r="S14" s="14" t="s">
        <v>16</v>
      </c>
      <c r="T14" s="15">
        <f t="shared" si="4"/>
        <v>0</v>
      </c>
      <c r="U14" s="14">
        <v>3</v>
      </c>
      <c r="V14" s="14" t="s">
        <v>17</v>
      </c>
      <c r="W14" s="15">
        <f t="shared" si="5"/>
        <v>0</v>
      </c>
      <c r="X14" s="14">
        <v>2.5</v>
      </c>
      <c r="Y14" s="14" t="s">
        <v>18</v>
      </c>
      <c r="Z14" s="15">
        <f t="shared" si="6"/>
        <v>0</v>
      </c>
      <c r="AA14" s="14">
        <v>2</v>
      </c>
      <c r="AB14" s="14" t="s">
        <v>19</v>
      </c>
      <c r="AC14" s="15">
        <f t="shared" si="7"/>
        <v>0</v>
      </c>
      <c r="AD14" s="14">
        <v>1.5</v>
      </c>
      <c r="AE14" s="14" t="s">
        <v>20</v>
      </c>
      <c r="AF14" s="15">
        <f t="shared" si="8"/>
        <v>0</v>
      </c>
      <c r="AG14" s="14">
        <v>1</v>
      </c>
      <c r="AH14" s="14" t="s">
        <v>21</v>
      </c>
      <c r="AI14" s="15">
        <f t="shared" si="9"/>
        <v>0</v>
      </c>
      <c r="AJ14" s="14">
        <v>0</v>
      </c>
      <c r="AK14" s="14" t="s">
        <v>22</v>
      </c>
      <c r="AL14" s="15">
        <f t="shared" si="10"/>
        <v>0</v>
      </c>
      <c r="AM14" s="15">
        <f t="shared" si="11"/>
        <v>0</v>
      </c>
      <c r="AN14" s="16" t="str">
        <f t="shared" si="12"/>
        <v>GİREMEZ(AKTS)</v>
      </c>
      <c r="AO14" s="15">
        <f t="shared" si="13"/>
        <v>2.5</v>
      </c>
      <c r="AR14" s="17" t="s">
        <v>23</v>
      </c>
    </row>
    <row r="15" spans="2:53" ht="15.6">
      <c r="B15" s="43" t="s">
        <v>101</v>
      </c>
      <c r="C15" s="64" t="s">
        <v>89</v>
      </c>
      <c r="D15" s="27">
        <v>82</v>
      </c>
      <c r="E15" s="28"/>
      <c r="F15" s="32">
        <v>208</v>
      </c>
      <c r="G15" s="81" t="s">
        <v>26</v>
      </c>
      <c r="H15" s="81"/>
      <c r="I15" s="68" t="s">
        <v>14</v>
      </c>
      <c r="J15" s="30" t="s">
        <v>30</v>
      </c>
      <c r="K15" s="10" t="str">
        <f t="shared" si="0"/>
        <v>GİREMEZ(AKTS)</v>
      </c>
      <c r="L15" s="31">
        <v>2.54</v>
      </c>
      <c r="M15" s="11"/>
      <c r="N15" s="11" t="s">
        <v>15</v>
      </c>
      <c r="O15" s="12">
        <f t="shared" si="1"/>
        <v>0</v>
      </c>
      <c r="P15" s="13">
        <f t="shared" si="2"/>
        <v>97</v>
      </c>
      <c r="Q15" s="13">
        <f t="shared" si="3"/>
        <v>2.1443298969072164</v>
      </c>
      <c r="R15" s="14">
        <v>3.5</v>
      </c>
      <c r="S15" s="14" t="s">
        <v>16</v>
      </c>
      <c r="T15" s="15">
        <f t="shared" si="4"/>
        <v>0</v>
      </c>
      <c r="U15" s="14">
        <v>3</v>
      </c>
      <c r="V15" s="14" t="s">
        <v>17</v>
      </c>
      <c r="W15" s="15">
        <f t="shared" si="5"/>
        <v>0</v>
      </c>
      <c r="X15" s="14">
        <v>2.5</v>
      </c>
      <c r="Y15" s="14" t="s">
        <v>18</v>
      </c>
      <c r="Z15" s="15">
        <f t="shared" si="6"/>
        <v>0</v>
      </c>
      <c r="AA15" s="14">
        <v>2</v>
      </c>
      <c r="AB15" s="14" t="s">
        <v>19</v>
      </c>
      <c r="AC15" s="15">
        <f t="shared" si="7"/>
        <v>0</v>
      </c>
      <c r="AD15" s="14">
        <v>1.5</v>
      </c>
      <c r="AE15" s="14" t="s">
        <v>20</v>
      </c>
      <c r="AF15" s="15">
        <f t="shared" si="8"/>
        <v>0</v>
      </c>
      <c r="AG15" s="14">
        <v>1</v>
      </c>
      <c r="AH15" s="14" t="s">
        <v>21</v>
      </c>
      <c r="AI15" s="15">
        <f t="shared" si="9"/>
        <v>0</v>
      </c>
      <c r="AJ15" s="14">
        <v>0</v>
      </c>
      <c r="AK15" s="14" t="s">
        <v>22</v>
      </c>
      <c r="AL15" s="15">
        <f t="shared" si="10"/>
        <v>0</v>
      </c>
      <c r="AM15" s="15">
        <f t="shared" si="11"/>
        <v>0</v>
      </c>
      <c r="AN15" s="16" t="str">
        <f t="shared" si="12"/>
        <v>GİREMEZ(AKTS)</v>
      </c>
      <c r="AO15" s="15">
        <f t="shared" si="13"/>
        <v>2.5</v>
      </c>
      <c r="AR15" s="17" t="s">
        <v>23</v>
      </c>
    </row>
    <row r="16" spans="2:53" ht="15.6">
      <c r="B16" s="44" t="s">
        <v>102</v>
      </c>
      <c r="C16" s="41" t="s">
        <v>90</v>
      </c>
      <c r="D16" s="27">
        <v>83</v>
      </c>
      <c r="E16" s="28"/>
      <c r="F16" s="32">
        <v>221.5</v>
      </c>
      <c r="G16" s="81" t="s">
        <v>26</v>
      </c>
      <c r="H16" s="81"/>
      <c r="I16" s="67"/>
      <c r="J16" s="30" t="s">
        <v>30</v>
      </c>
      <c r="K16" s="10" t="str">
        <f t="shared" si="0"/>
        <v>GİREMEZ(AKTS)</v>
      </c>
      <c r="L16" s="31">
        <v>2.67</v>
      </c>
      <c r="M16" s="11"/>
      <c r="N16" s="11" t="s">
        <v>15</v>
      </c>
      <c r="O16" s="12">
        <f t="shared" si="1"/>
        <v>0</v>
      </c>
      <c r="P16" s="13">
        <f t="shared" si="2"/>
        <v>98</v>
      </c>
      <c r="Q16" s="13">
        <f t="shared" si="3"/>
        <v>2.260204081632653</v>
      </c>
      <c r="R16" s="14">
        <v>3.5</v>
      </c>
      <c r="S16" s="14" t="s">
        <v>16</v>
      </c>
      <c r="T16" s="15">
        <f t="shared" si="4"/>
        <v>0</v>
      </c>
      <c r="U16" s="14">
        <v>3</v>
      </c>
      <c r="V16" s="14" t="s">
        <v>17</v>
      </c>
      <c r="W16" s="15">
        <f t="shared" si="5"/>
        <v>0</v>
      </c>
      <c r="X16" s="14">
        <v>2.5</v>
      </c>
      <c r="Y16" s="14" t="s">
        <v>18</v>
      </c>
      <c r="Z16" s="15">
        <f t="shared" si="6"/>
        <v>0</v>
      </c>
      <c r="AA16" s="14">
        <v>2</v>
      </c>
      <c r="AB16" s="14" t="s">
        <v>19</v>
      </c>
      <c r="AC16" s="15">
        <f t="shared" si="7"/>
        <v>0</v>
      </c>
      <c r="AD16" s="14">
        <v>1.5</v>
      </c>
      <c r="AE16" s="14" t="s">
        <v>20</v>
      </c>
      <c r="AF16" s="15">
        <f t="shared" si="8"/>
        <v>0</v>
      </c>
      <c r="AG16" s="14">
        <v>1</v>
      </c>
      <c r="AH16" s="14" t="s">
        <v>21</v>
      </c>
      <c r="AI16" s="15">
        <f t="shared" si="9"/>
        <v>0</v>
      </c>
      <c r="AJ16" s="14">
        <v>0</v>
      </c>
      <c r="AK16" s="14" t="s">
        <v>22</v>
      </c>
      <c r="AL16" s="15">
        <f t="shared" si="10"/>
        <v>0</v>
      </c>
      <c r="AM16" s="15">
        <f t="shared" si="11"/>
        <v>0</v>
      </c>
      <c r="AN16" s="16" t="str">
        <f t="shared" si="12"/>
        <v>GİREMEZ(AKTS)</v>
      </c>
      <c r="AO16" s="15">
        <f t="shared" si="13"/>
        <v>2.5</v>
      </c>
      <c r="AR16" s="17" t="s">
        <v>23</v>
      </c>
    </row>
    <row r="17" spans="2:44" ht="15.6">
      <c r="B17" s="44" t="s">
        <v>103</v>
      </c>
      <c r="C17" s="42" t="s">
        <v>91</v>
      </c>
      <c r="D17" s="27">
        <v>83</v>
      </c>
      <c r="E17" s="28"/>
      <c r="F17" s="32">
        <v>262</v>
      </c>
      <c r="G17" s="80" t="s">
        <v>92</v>
      </c>
      <c r="H17" s="80"/>
      <c r="I17" s="67"/>
      <c r="J17" s="30" t="s">
        <v>30</v>
      </c>
      <c r="K17" s="10" t="str">
        <f t="shared" si="0"/>
        <v>GİREMEZ(AKTS)</v>
      </c>
      <c r="L17" s="31">
        <v>3.16</v>
      </c>
      <c r="M17" s="11"/>
      <c r="N17" s="11" t="s">
        <v>15</v>
      </c>
      <c r="O17" s="12">
        <f t="shared" si="1"/>
        <v>0</v>
      </c>
      <c r="P17" s="13">
        <f t="shared" si="2"/>
        <v>98</v>
      </c>
      <c r="Q17" s="13">
        <f t="shared" si="3"/>
        <v>2.6734693877551021</v>
      </c>
      <c r="R17" s="14">
        <v>3.5</v>
      </c>
      <c r="S17" s="14" t="s">
        <v>16</v>
      </c>
      <c r="T17" s="15">
        <f t="shared" si="4"/>
        <v>0</v>
      </c>
      <c r="U17" s="14">
        <v>3</v>
      </c>
      <c r="V17" s="14" t="s">
        <v>17</v>
      </c>
      <c r="W17" s="15">
        <f t="shared" si="5"/>
        <v>0</v>
      </c>
      <c r="X17" s="14">
        <v>2.5</v>
      </c>
      <c r="Y17" s="14" t="s">
        <v>18</v>
      </c>
      <c r="Z17" s="15">
        <f t="shared" si="6"/>
        <v>0</v>
      </c>
      <c r="AA17" s="14">
        <v>2</v>
      </c>
      <c r="AB17" s="14" t="s">
        <v>19</v>
      </c>
      <c r="AC17" s="15">
        <f t="shared" si="7"/>
        <v>0</v>
      </c>
      <c r="AD17" s="14">
        <v>1.5</v>
      </c>
      <c r="AE17" s="14" t="s">
        <v>20</v>
      </c>
      <c r="AF17" s="15">
        <f t="shared" si="8"/>
        <v>0</v>
      </c>
      <c r="AG17" s="14">
        <v>1</v>
      </c>
      <c r="AH17" s="14" t="s">
        <v>21</v>
      </c>
      <c r="AI17" s="15">
        <f t="shared" si="9"/>
        <v>0</v>
      </c>
      <c r="AJ17" s="14">
        <v>0</v>
      </c>
      <c r="AK17" s="14" t="s">
        <v>22</v>
      </c>
      <c r="AL17" s="15">
        <f t="shared" si="10"/>
        <v>0</v>
      </c>
      <c r="AM17" s="15">
        <f t="shared" si="11"/>
        <v>0</v>
      </c>
      <c r="AN17" s="16" t="str">
        <f t="shared" si="12"/>
        <v>GİREMEZ(AKTS)</v>
      </c>
      <c r="AO17" s="15">
        <f t="shared" si="13"/>
        <v>2.5</v>
      </c>
      <c r="AR17" s="17" t="s">
        <v>23</v>
      </c>
    </row>
    <row r="18" spans="2:44" ht="15.6">
      <c r="B18" s="44" t="s">
        <v>104</v>
      </c>
      <c r="C18" s="41" t="s">
        <v>93</v>
      </c>
      <c r="D18" s="27">
        <v>72</v>
      </c>
      <c r="E18" s="28"/>
      <c r="F18" s="32">
        <v>189.5</v>
      </c>
      <c r="G18" s="81" t="s">
        <v>26</v>
      </c>
      <c r="H18" s="81"/>
      <c r="I18" s="67"/>
      <c r="J18" s="30" t="s">
        <v>30</v>
      </c>
      <c r="K18" s="10" t="str">
        <f t="shared" si="0"/>
        <v>GİREMEZ(AKTS)</v>
      </c>
      <c r="L18" s="31">
        <v>2.63</v>
      </c>
      <c r="M18" s="11"/>
      <c r="N18" s="11" t="s">
        <v>15</v>
      </c>
      <c r="O18" s="12">
        <f t="shared" si="1"/>
        <v>0</v>
      </c>
      <c r="P18" s="13">
        <f t="shared" si="2"/>
        <v>87</v>
      </c>
      <c r="Q18" s="13">
        <f t="shared" si="3"/>
        <v>2.1781609195402298</v>
      </c>
      <c r="R18" s="14">
        <v>3.5</v>
      </c>
      <c r="S18" s="14" t="s">
        <v>16</v>
      </c>
      <c r="T18" s="15">
        <f t="shared" si="4"/>
        <v>0</v>
      </c>
      <c r="U18" s="14">
        <v>3</v>
      </c>
      <c r="V18" s="14" t="s">
        <v>17</v>
      </c>
      <c r="W18" s="15">
        <f t="shared" si="5"/>
        <v>0</v>
      </c>
      <c r="X18" s="14">
        <v>2.5</v>
      </c>
      <c r="Y18" s="14" t="s">
        <v>18</v>
      </c>
      <c r="Z18" s="15">
        <f t="shared" si="6"/>
        <v>0</v>
      </c>
      <c r="AA18" s="14">
        <v>2</v>
      </c>
      <c r="AB18" s="14" t="s">
        <v>19</v>
      </c>
      <c r="AC18" s="15">
        <f t="shared" si="7"/>
        <v>0</v>
      </c>
      <c r="AD18" s="14">
        <v>1.5</v>
      </c>
      <c r="AE18" s="14" t="s">
        <v>20</v>
      </c>
      <c r="AF18" s="15">
        <f t="shared" si="8"/>
        <v>0</v>
      </c>
      <c r="AG18" s="14">
        <v>1</v>
      </c>
      <c r="AH18" s="14" t="s">
        <v>21</v>
      </c>
      <c r="AI18" s="15">
        <f t="shared" si="9"/>
        <v>0</v>
      </c>
      <c r="AJ18" s="14">
        <v>0</v>
      </c>
      <c r="AK18" s="14" t="s">
        <v>22</v>
      </c>
      <c r="AL18" s="15">
        <f t="shared" si="10"/>
        <v>0</v>
      </c>
      <c r="AM18" s="15">
        <f t="shared" si="11"/>
        <v>0</v>
      </c>
      <c r="AN18" s="16" t="str">
        <f t="shared" si="12"/>
        <v>GİREMEZ(AKTS)</v>
      </c>
      <c r="AO18" s="15">
        <f t="shared" si="13"/>
        <v>2</v>
      </c>
      <c r="AR18" s="17" t="s">
        <v>23</v>
      </c>
    </row>
    <row r="19" spans="2:44" ht="15.6">
      <c r="B19" s="44" t="s">
        <v>66</v>
      </c>
      <c r="C19" s="41" t="s">
        <v>94</v>
      </c>
      <c r="D19" s="27">
        <v>59</v>
      </c>
      <c r="E19" s="28"/>
      <c r="F19" s="32">
        <v>129.5</v>
      </c>
      <c r="G19" s="81" t="s">
        <v>26</v>
      </c>
      <c r="H19" s="81"/>
      <c r="I19" s="67" t="s">
        <v>171</v>
      </c>
      <c r="J19" s="28" t="s">
        <v>23</v>
      </c>
      <c r="K19" s="10" t="str">
        <f t="shared" si="0"/>
        <v>GİREMEZ(AKTS)</v>
      </c>
      <c r="L19" s="31">
        <v>2.19</v>
      </c>
      <c r="M19" s="11"/>
      <c r="N19" s="11" t="s">
        <v>15</v>
      </c>
      <c r="O19" s="12">
        <f t="shared" si="1"/>
        <v>0</v>
      </c>
      <c r="P19" s="13">
        <f t="shared" si="2"/>
        <v>74</v>
      </c>
      <c r="Q19" s="13">
        <f t="shared" si="3"/>
        <v>1.75</v>
      </c>
      <c r="R19" s="14">
        <v>3.5</v>
      </c>
      <c r="S19" s="14" t="s">
        <v>16</v>
      </c>
      <c r="T19" s="15">
        <f t="shared" si="4"/>
        <v>0</v>
      </c>
      <c r="U19" s="14">
        <v>3</v>
      </c>
      <c r="V19" s="14" t="s">
        <v>17</v>
      </c>
      <c r="W19" s="15">
        <f t="shared" si="5"/>
        <v>0</v>
      </c>
      <c r="X19" s="14">
        <v>2.5</v>
      </c>
      <c r="Y19" s="14" t="s">
        <v>18</v>
      </c>
      <c r="Z19" s="15">
        <f t="shared" si="6"/>
        <v>0</v>
      </c>
      <c r="AA19" s="14">
        <v>2</v>
      </c>
      <c r="AB19" s="14" t="s">
        <v>19</v>
      </c>
      <c r="AC19" s="15">
        <f t="shared" si="7"/>
        <v>0</v>
      </c>
      <c r="AD19" s="14">
        <v>1.5</v>
      </c>
      <c r="AE19" s="14" t="s">
        <v>20</v>
      </c>
      <c r="AF19" s="15">
        <f t="shared" si="8"/>
        <v>0</v>
      </c>
      <c r="AG19" s="14">
        <v>1</v>
      </c>
      <c r="AH19" s="14" t="s">
        <v>21</v>
      </c>
      <c r="AI19" s="15">
        <f t="shared" si="9"/>
        <v>0</v>
      </c>
      <c r="AJ19" s="14">
        <v>0</v>
      </c>
      <c r="AK19" s="14" t="s">
        <v>22</v>
      </c>
      <c r="AL19" s="15">
        <f t="shared" si="10"/>
        <v>0</v>
      </c>
      <c r="AM19" s="15">
        <f t="shared" si="11"/>
        <v>0</v>
      </c>
      <c r="AN19" s="16" t="str">
        <f t="shared" si="12"/>
        <v>GİREMEZ(AKTS)</v>
      </c>
      <c r="AO19" s="15">
        <f t="shared" si="13"/>
        <v>2.5</v>
      </c>
      <c r="AR19" s="17" t="s">
        <v>23</v>
      </c>
    </row>
    <row r="20" spans="2:44" ht="15.6">
      <c r="B20" s="44" t="s">
        <v>105</v>
      </c>
      <c r="C20" s="42" t="s">
        <v>95</v>
      </c>
      <c r="D20" s="27">
        <v>77</v>
      </c>
      <c r="E20" s="28"/>
      <c r="F20" s="32">
        <v>209.5</v>
      </c>
      <c r="G20" s="80" t="s">
        <v>96</v>
      </c>
      <c r="H20" s="80"/>
      <c r="I20" s="67"/>
      <c r="J20" s="28" t="s">
        <v>30</v>
      </c>
      <c r="K20" s="10" t="str">
        <f t="shared" si="0"/>
        <v>GİREMEZ(AKTS)</v>
      </c>
      <c r="L20" s="31">
        <v>2.72</v>
      </c>
      <c r="M20" s="11"/>
      <c r="N20" s="11" t="s">
        <v>15</v>
      </c>
      <c r="O20" s="12">
        <f t="shared" si="1"/>
        <v>0</v>
      </c>
      <c r="P20" s="13">
        <f t="shared" si="2"/>
        <v>92</v>
      </c>
      <c r="Q20" s="13">
        <f t="shared" si="3"/>
        <v>2.277173913043478</v>
      </c>
      <c r="R20" s="14">
        <v>3.5</v>
      </c>
      <c r="S20" s="14" t="s">
        <v>16</v>
      </c>
      <c r="T20" s="15">
        <f t="shared" si="4"/>
        <v>0</v>
      </c>
      <c r="U20" s="14">
        <v>3</v>
      </c>
      <c r="V20" s="14" t="s">
        <v>17</v>
      </c>
      <c r="W20" s="15">
        <f t="shared" si="5"/>
        <v>0</v>
      </c>
      <c r="X20" s="14">
        <v>2.5</v>
      </c>
      <c r="Y20" s="14" t="s">
        <v>18</v>
      </c>
      <c r="Z20" s="15">
        <f t="shared" si="6"/>
        <v>0</v>
      </c>
      <c r="AA20" s="14">
        <v>2</v>
      </c>
      <c r="AB20" s="14" t="s">
        <v>19</v>
      </c>
      <c r="AC20" s="15">
        <f t="shared" si="7"/>
        <v>0</v>
      </c>
      <c r="AD20" s="14">
        <v>1.5</v>
      </c>
      <c r="AE20" s="14" t="s">
        <v>20</v>
      </c>
      <c r="AF20" s="15">
        <f t="shared" si="8"/>
        <v>0</v>
      </c>
      <c r="AG20" s="14">
        <v>1</v>
      </c>
      <c r="AH20" s="14" t="s">
        <v>21</v>
      </c>
      <c r="AI20" s="15">
        <f t="shared" si="9"/>
        <v>0</v>
      </c>
      <c r="AJ20" s="14">
        <v>0</v>
      </c>
      <c r="AK20" s="14" t="s">
        <v>22</v>
      </c>
      <c r="AL20" s="15">
        <f t="shared" si="10"/>
        <v>0</v>
      </c>
      <c r="AM20" s="15">
        <f t="shared" si="11"/>
        <v>0</v>
      </c>
      <c r="AN20" s="16" t="str">
        <f t="shared" si="12"/>
        <v>GİREMEZ(AKTS)</v>
      </c>
      <c r="AO20" s="15">
        <f t="shared" si="13"/>
        <v>2.5</v>
      </c>
      <c r="AR20" s="17" t="s">
        <v>23</v>
      </c>
    </row>
    <row r="21" spans="2:44" ht="15.6">
      <c r="B21" s="40"/>
      <c r="C21" s="41"/>
      <c r="D21" s="27"/>
      <c r="E21" s="28" t="str">
        <f t="shared" ref="E13:E30" si="14">IF(J21=" "," ",P21)</f>
        <v xml:space="preserve"> </v>
      </c>
      <c r="F21" s="32"/>
      <c r="G21" s="80"/>
      <c r="H21" s="80"/>
      <c r="I21" s="67"/>
      <c r="J21" s="28" t="s">
        <v>14</v>
      </c>
      <c r="K21" s="10" t="str">
        <f t="shared" si="0"/>
        <v xml:space="preserve"> </v>
      </c>
      <c r="L21" s="31" t="str">
        <f t="shared" ref="L21:L30" si="15">IF(D21=0," ",IF(J21=0," ",Q21))</f>
        <v xml:space="preserve"> </v>
      </c>
      <c r="M21" s="11"/>
      <c r="N21" s="11" t="s">
        <v>15</v>
      </c>
      <c r="O21" s="12">
        <f t="shared" si="1"/>
        <v>0</v>
      </c>
      <c r="P21" s="13">
        <f t="shared" si="2"/>
        <v>0</v>
      </c>
      <c r="Q21" s="13" t="e">
        <f t="shared" si="3"/>
        <v>#DIV/0!</v>
      </c>
      <c r="R21" s="14">
        <v>3.5</v>
      </c>
      <c r="S21" s="14" t="s">
        <v>16</v>
      </c>
      <c r="T21" s="15">
        <f t="shared" si="4"/>
        <v>0</v>
      </c>
      <c r="U21" s="14">
        <v>3</v>
      </c>
      <c r="V21" s="14" t="s">
        <v>17</v>
      </c>
      <c r="W21" s="15">
        <f t="shared" si="5"/>
        <v>0</v>
      </c>
      <c r="X21" s="14">
        <v>2.5</v>
      </c>
      <c r="Y21" s="14" t="s">
        <v>18</v>
      </c>
      <c r="Z21" s="15">
        <f t="shared" si="6"/>
        <v>0</v>
      </c>
      <c r="AA21" s="14">
        <v>2</v>
      </c>
      <c r="AB21" s="14" t="s">
        <v>19</v>
      </c>
      <c r="AC21" s="15">
        <f t="shared" si="7"/>
        <v>0</v>
      </c>
      <c r="AD21" s="14">
        <v>1.5</v>
      </c>
      <c r="AE21" s="14" t="s">
        <v>20</v>
      </c>
      <c r="AF21" s="15">
        <f t="shared" si="8"/>
        <v>0</v>
      </c>
      <c r="AG21" s="14">
        <v>1</v>
      </c>
      <c r="AH21" s="14" t="s">
        <v>21</v>
      </c>
      <c r="AI21" s="15">
        <f t="shared" si="9"/>
        <v>0</v>
      </c>
      <c r="AJ21" s="14">
        <v>0</v>
      </c>
      <c r="AK21" s="14" t="s">
        <v>22</v>
      </c>
      <c r="AL21" s="15">
        <f t="shared" si="10"/>
        <v>0</v>
      </c>
      <c r="AM21" s="15">
        <f t="shared" si="11"/>
        <v>0</v>
      </c>
      <c r="AN21" s="16" t="str">
        <f t="shared" si="12"/>
        <v xml:space="preserve"> </v>
      </c>
      <c r="AO21" s="15">
        <f t="shared" si="13"/>
        <v>2.5</v>
      </c>
      <c r="AR21" s="17" t="s">
        <v>23</v>
      </c>
    </row>
    <row r="22" spans="2:44" ht="15.6">
      <c r="B22" s="40"/>
      <c r="C22" s="41"/>
      <c r="D22" s="27"/>
      <c r="E22" s="28" t="str">
        <f t="shared" si="14"/>
        <v xml:space="preserve"> </v>
      </c>
      <c r="F22" s="32"/>
      <c r="G22" s="119"/>
      <c r="H22" s="120"/>
      <c r="I22" s="67"/>
      <c r="J22" s="28" t="s">
        <v>14</v>
      </c>
      <c r="K22" s="10" t="s">
        <v>30</v>
      </c>
      <c r="L22" s="31" t="str">
        <f t="shared" si="15"/>
        <v xml:space="preserve"> </v>
      </c>
      <c r="M22" s="11"/>
      <c r="N22" s="11" t="s">
        <v>15</v>
      </c>
      <c r="O22" s="12">
        <f t="shared" si="1"/>
        <v>0</v>
      </c>
      <c r="P22" s="13">
        <f t="shared" si="2"/>
        <v>0</v>
      </c>
      <c r="Q22" s="13" t="e">
        <f t="shared" si="3"/>
        <v>#DIV/0!</v>
      </c>
      <c r="R22" s="14">
        <v>3.5</v>
      </c>
      <c r="S22" s="14" t="s">
        <v>16</v>
      </c>
      <c r="T22" s="15">
        <f t="shared" si="4"/>
        <v>0</v>
      </c>
      <c r="U22" s="14">
        <v>3</v>
      </c>
      <c r="V22" s="14" t="s">
        <v>17</v>
      </c>
      <c r="W22" s="15">
        <f t="shared" si="5"/>
        <v>0</v>
      </c>
      <c r="X22" s="14">
        <v>2.5</v>
      </c>
      <c r="Y22" s="14" t="s">
        <v>18</v>
      </c>
      <c r="Z22" s="15">
        <f t="shared" si="6"/>
        <v>0</v>
      </c>
      <c r="AA22" s="14">
        <v>2</v>
      </c>
      <c r="AB22" s="14" t="s">
        <v>19</v>
      </c>
      <c r="AC22" s="15">
        <f t="shared" si="7"/>
        <v>0</v>
      </c>
      <c r="AD22" s="14">
        <v>1.5</v>
      </c>
      <c r="AE22" s="14" t="s">
        <v>20</v>
      </c>
      <c r="AF22" s="15">
        <f t="shared" si="8"/>
        <v>0</v>
      </c>
      <c r="AG22" s="14">
        <v>1</v>
      </c>
      <c r="AH22" s="14" t="s">
        <v>21</v>
      </c>
      <c r="AI22" s="15">
        <f t="shared" si="9"/>
        <v>0</v>
      </c>
      <c r="AJ22" s="14">
        <v>0</v>
      </c>
      <c r="AK22" s="14" t="s">
        <v>22</v>
      </c>
      <c r="AL22" s="15">
        <f t="shared" si="10"/>
        <v>0</v>
      </c>
      <c r="AM22" s="15">
        <f t="shared" si="11"/>
        <v>0</v>
      </c>
      <c r="AN22" s="16" t="str">
        <f t="shared" si="12"/>
        <v xml:space="preserve"> </v>
      </c>
      <c r="AO22" s="15">
        <f t="shared" si="13"/>
        <v>2.5</v>
      </c>
      <c r="AR22" s="17" t="s">
        <v>23</v>
      </c>
    </row>
    <row r="23" spans="2:44" ht="15.6">
      <c r="B23" s="25"/>
      <c r="C23" s="67"/>
      <c r="D23" s="27"/>
      <c r="E23" s="28" t="str">
        <f t="shared" si="14"/>
        <v xml:space="preserve"> </v>
      </c>
      <c r="F23" s="32"/>
      <c r="G23" s="80"/>
      <c r="H23" s="80"/>
      <c r="I23" s="67"/>
      <c r="J23" s="28" t="s">
        <v>14</v>
      </c>
      <c r="K23" s="10" t="str">
        <f t="shared" si="0"/>
        <v xml:space="preserve"> </v>
      </c>
      <c r="L23" s="31" t="str">
        <f t="shared" si="15"/>
        <v xml:space="preserve"> </v>
      </c>
      <c r="M23" s="11"/>
      <c r="N23" s="11" t="s">
        <v>15</v>
      </c>
      <c r="O23" s="12">
        <f t="shared" si="1"/>
        <v>0</v>
      </c>
      <c r="P23" s="13">
        <f t="shared" si="2"/>
        <v>0</v>
      </c>
      <c r="Q23" s="13" t="e">
        <f t="shared" si="3"/>
        <v>#DIV/0!</v>
      </c>
      <c r="R23" s="14">
        <v>3.5</v>
      </c>
      <c r="S23" s="14" t="s">
        <v>16</v>
      </c>
      <c r="T23" s="15">
        <f t="shared" si="4"/>
        <v>0</v>
      </c>
      <c r="U23" s="14">
        <v>3</v>
      </c>
      <c r="V23" s="14" t="s">
        <v>17</v>
      </c>
      <c r="W23" s="15">
        <f t="shared" si="5"/>
        <v>0</v>
      </c>
      <c r="X23" s="14">
        <v>2.5</v>
      </c>
      <c r="Y23" s="14" t="s">
        <v>18</v>
      </c>
      <c r="Z23" s="15">
        <f t="shared" si="6"/>
        <v>0</v>
      </c>
      <c r="AA23" s="14">
        <v>2</v>
      </c>
      <c r="AB23" s="14" t="s">
        <v>19</v>
      </c>
      <c r="AC23" s="15">
        <f t="shared" si="7"/>
        <v>0</v>
      </c>
      <c r="AD23" s="14">
        <v>1.5</v>
      </c>
      <c r="AE23" s="14" t="s">
        <v>20</v>
      </c>
      <c r="AF23" s="15">
        <f t="shared" si="8"/>
        <v>0</v>
      </c>
      <c r="AG23" s="14">
        <v>1</v>
      </c>
      <c r="AH23" s="14" t="s">
        <v>21</v>
      </c>
      <c r="AI23" s="15">
        <f t="shared" si="9"/>
        <v>0</v>
      </c>
      <c r="AJ23" s="14">
        <v>0</v>
      </c>
      <c r="AK23" s="14" t="s">
        <v>22</v>
      </c>
      <c r="AL23" s="15">
        <f t="shared" si="10"/>
        <v>0</v>
      </c>
      <c r="AM23" s="15">
        <f t="shared" si="11"/>
        <v>0</v>
      </c>
      <c r="AN23" s="16" t="str">
        <f t="shared" si="12"/>
        <v xml:space="preserve"> </v>
      </c>
      <c r="AO23" s="15">
        <f t="shared" si="13"/>
        <v>2.5</v>
      </c>
      <c r="AR23" s="17" t="s">
        <v>23</v>
      </c>
    </row>
    <row r="24" spans="2:44" ht="15.6">
      <c r="B24" s="25"/>
      <c r="C24" s="67"/>
      <c r="D24" s="27"/>
      <c r="E24" s="28" t="str">
        <f t="shared" si="14"/>
        <v xml:space="preserve"> </v>
      </c>
      <c r="F24" s="32"/>
      <c r="G24" s="80"/>
      <c r="H24" s="80"/>
      <c r="I24" s="67"/>
      <c r="J24" s="28" t="s">
        <v>14</v>
      </c>
      <c r="K24" s="10" t="str">
        <f t="shared" si="0"/>
        <v xml:space="preserve"> </v>
      </c>
      <c r="L24" s="31" t="str">
        <f t="shared" si="15"/>
        <v xml:space="preserve"> </v>
      </c>
      <c r="M24" s="11"/>
      <c r="N24" s="11" t="s">
        <v>15</v>
      </c>
      <c r="O24" s="12">
        <f t="shared" si="1"/>
        <v>0</v>
      </c>
      <c r="P24" s="13">
        <f t="shared" si="2"/>
        <v>0</v>
      </c>
      <c r="Q24" s="13" t="e">
        <f t="shared" si="3"/>
        <v>#DIV/0!</v>
      </c>
      <c r="R24" s="14">
        <v>3.5</v>
      </c>
      <c r="S24" s="14" t="s">
        <v>16</v>
      </c>
      <c r="T24" s="15">
        <f t="shared" si="4"/>
        <v>0</v>
      </c>
      <c r="U24" s="14">
        <v>3</v>
      </c>
      <c r="V24" s="14" t="s">
        <v>17</v>
      </c>
      <c r="W24" s="15">
        <f t="shared" si="5"/>
        <v>0</v>
      </c>
      <c r="X24" s="14">
        <v>2.5</v>
      </c>
      <c r="Y24" s="14" t="s">
        <v>18</v>
      </c>
      <c r="Z24" s="15">
        <f t="shared" si="6"/>
        <v>0</v>
      </c>
      <c r="AA24" s="14">
        <v>2</v>
      </c>
      <c r="AB24" s="14" t="s">
        <v>19</v>
      </c>
      <c r="AC24" s="15">
        <f t="shared" si="7"/>
        <v>0</v>
      </c>
      <c r="AD24" s="14">
        <v>1.5</v>
      </c>
      <c r="AE24" s="14" t="s">
        <v>20</v>
      </c>
      <c r="AF24" s="15">
        <f t="shared" si="8"/>
        <v>0</v>
      </c>
      <c r="AG24" s="14">
        <v>1</v>
      </c>
      <c r="AH24" s="14" t="s">
        <v>21</v>
      </c>
      <c r="AI24" s="15">
        <f t="shared" si="9"/>
        <v>0</v>
      </c>
      <c r="AJ24" s="14">
        <v>0</v>
      </c>
      <c r="AK24" s="14" t="s">
        <v>22</v>
      </c>
      <c r="AL24" s="15">
        <f t="shared" si="10"/>
        <v>0</v>
      </c>
      <c r="AM24" s="15">
        <f t="shared" si="11"/>
        <v>0</v>
      </c>
      <c r="AN24" s="16" t="str">
        <f t="shared" si="12"/>
        <v xml:space="preserve"> </v>
      </c>
      <c r="AO24" s="15">
        <f t="shared" si="13"/>
        <v>2.5</v>
      </c>
      <c r="AR24" s="17" t="s">
        <v>23</v>
      </c>
    </row>
    <row r="25" spans="2:44" ht="15.6">
      <c r="B25" s="25" t="s">
        <v>14</v>
      </c>
      <c r="C25" s="67" t="s">
        <v>14</v>
      </c>
      <c r="D25" s="27"/>
      <c r="E25" s="28" t="str">
        <f t="shared" si="14"/>
        <v xml:space="preserve"> </v>
      </c>
      <c r="F25" s="32"/>
      <c r="G25" s="80"/>
      <c r="H25" s="80"/>
      <c r="I25" s="67"/>
      <c r="J25" s="28" t="s">
        <v>14</v>
      </c>
      <c r="K25" s="10" t="str">
        <f t="shared" si="0"/>
        <v xml:space="preserve"> </v>
      </c>
      <c r="L25" s="31" t="str">
        <f t="shared" si="15"/>
        <v xml:space="preserve"> </v>
      </c>
      <c r="M25" s="11"/>
      <c r="N25" s="11" t="s">
        <v>15</v>
      </c>
      <c r="O25" s="12">
        <f t="shared" si="1"/>
        <v>0</v>
      </c>
      <c r="P25" s="13">
        <f t="shared" si="2"/>
        <v>0</v>
      </c>
      <c r="Q25" s="13" t="e">
        <f t="shared" si="3"/>
        <v>#DIV/0!</v>
      </c>
      <c r="R25" s="14">
        <v>3.5</v>
      </c>
      <c r="S25" s="14" t="s">
        <v>16</v>
      </c>
      <c r="T25" s="15">
        <f t="shared" si="4"/>
        <v>0</v>
      </c>
      <c r="U25" s="14">
        <v>3</v>
      </c>
      <c r="V25" s="14" t="s">
        <v>17</v>
      </c>
      <c r="W25" s="15">
        <f t="shared" si="5"/>
        <v>0</v>
      </c>
      <c r="X25" s="14">
        <v>2.5</v>
      </c>
      <c r="Y25" s="14" t="s">
        <v>18</v>
      </c>
      <c r="Z25" s="15">
        <f t="shared" si="6"/>
        <v>0</v>
      </c>
      <c r="AA25" s="14">
        <v>2</v>
      </c>
      <c r="AB25" s="14" t="s">
        <v>19</v>
      </c>
      <c r="AC25" s="15">
        <f t="shared" si="7"/>
        <v>0</v>
      </c>
      <c r="AD25" s="14">
        <v>1.5</v>
      </c>
      <c r="AE25" s="14" t="s">
        <v>20</v>
      </c>
      <c r="AF25" s="15">
        <f t="shared" si="8"/>
        <v>0</v>
      </c>
      <c r="AG25" s="14">
        <v>1</v>
      </c>
      <c r="AH25" s="14" t="s">
        <v>21</v>
      </c>
      <c r="AI25" s="15">
        <f t="shared" si="9"/>
        <v>0</v>
      </c>
      <c r="AJ25" s="14">
        <v>0</v>
      </c>
      <c r="AK25" s="14" t="s">
        <v>22</v>
      </c>
      <c r="AL25" s="15">
        <f t="shared" si="10"/>
        <v>0</v>
      </c>
      <c r="AM25" s="15">
        <f t="shared" si="11"/>
        <v>0</v>
      </c>
      <c r="AN25" s="16" t="str">
        <f t="shared" si="12"/>
        <v xml:space="preserve"> </v>
      </c>
      <c r="AO25" s="15">
        <f t="shared" si="13"/>
        <v>2.5</v>
      </c>
      <c r="AR25" s="17" t="s">
        <v>23</v>
      </c>
    </row>
    <row r="26" spans="2:44" ht="15.6">
      <c r="B26" s="25" t="s">
        <v>14</v>
      </c>
      <c r="C26" s="67" t="s">
        <v>14</v>
      </c>
      <c r="D26" s="27"/>
      <c r="E26" s="28" t="str">
        <f t="shared" si="14"/>
        <v xml:space="preserve"> </v>
      </c>
      <c r="F26" s="32"/>
      <c r="G26" s="80"/>
      <c r="H26" s="80"/>
      <c r="I26" s="67"/>
      <c r="J26" s="28" t="s">
        <v>14</v>
      </c>
      <c r="K26" s="10" t="str">
        <f t="shared" si="0"/>
        <v xml:space="preserve"> </v>
      </c>
      <c r="L26" s="31" t="str">
        <f t="shared" si="15"/>
        <v xml:space="preserve"> </v>
      </c>
      <c r="M26" s="11"/>
      <c r="N26" s="11" t="s">
        <v>15</v>
      </c>
      <c r="O26" s="12">
        <f t="shared" si="1"/>
        <v>0</v>
      </c>
      <c r="P26" s="13">
        <v>15</v>
      </c>
      <c r="Q26" s="13">
        <f t="shared" si="3"/>
        <v>0</v>
      </c>
      <c r="R26" s="14">
        <v>3.5</v>
      </c>
      <c r="S26" s="14" t="s">
        <v>16</v>
      </c>
      <c r="T26" s="15">
        <f t="shared" si="4"/>
        <v>0</v>
      </c>
      <c r="U26" s="14">
        <v>3</v>
      </c>
      <c r="V26" s="14" t="s">
        <v>17</v>
      </c>
      <c r="W26" s="15">
        <f t="shared" si="5"/>
        <v>0</v>
      </c>
      <c r="X26" s="14">
        <v>2.5</v>
      </c>
      <c r="Y26" s="14" t="s">
        <v>18</v>
      </c>
      <c r="Z26" s="15">
        <f t="shared" si="6"/>
        <v>0</v>
      </c>
      <c r="AA26" s="14">
        <v>2</v>
      </c>
      <c r="AB26" s="14" t="s">
        <v>19</v>
      </c>
      <c r="AC26" s="15">
        <f t="shared" si="7"/>
        <v>0</v>
      </c>
      <c r="AD26" s="14">
        <v>1.5</v>
      </c>
      <c r="AE26" s="14" t="s">
        <v>20</v>
      </c>
      <c r="AF26" s="15">
        <f t="shared" si="8"/>
        <v>0</v>
      </c>
      <c r="AG26" s="14">
        <v>1</v>
      </c>
      <c r="AH26" s="14" t="s">
        <v>21</v>
      </c>
      <c r="AI26" s="15">
        <f t="shared" si="9"/>
        <v>0</v>
      </c>
      <c r="AJ26" s="14">
        <v>0</v>
      </c>
      <c r="AK26" s="14" t="s">
        <v>22</v>
      </c>
      <c r="AL26" s="15">
        <f t="shared" si="10"/>
        <v>0</v>
      </c>
      <c r="AM26" s="15">
        <f t="shared" si="11"/>
        <v>0</v>
      </c>
      <c r="AN26" s="16" t="str">
        <f t="shared" si="12"/>
        <v xml:space="preserve"> </v>
      </c>
      <c r="AO26" s="15">
        <f t="shared" si="13"/>
        <v>2.5</v>
      </c>
      <c r="AR26" s="17" t="s">
        <v>23</v>
      </c>
    </row>
    <row r="27" spans="2:44" ht="15.6">
      <c r="B27" s="25" t="s">
        <v>14</v>
      </c>
      <c r="C27" s="67" t="s">
        <v>14</v>
      </c>
      <c r="D27" s="27"/>
      <c r="E27" s="28" t="str">
        <f t="shared" si="14"/>
        <v xml:space="preserve"> </v>
      </c>
      <c r="F27" s="32"/>
      <c r="G27" s="80"/>
      <c r="H27" s="80"/>
      <c r="I27" s="67"/>
      <c r="J27" s="28" t="s">
        <v>14</v>
      </c>
      <c r="K27" s="10" t="str">
        <f t="shared" si="0"/>
        <v xml:space="preserve"> </v>
      </c>
      <c r="L27" s="31" t="str">
        <f t="shared" si="15"/>
        <v xml:space="preserve"> </v>
      </c>
      <c r="M27" s="11"/>
      <c r="N27" s="11" t="s">
        <v>15</v>
      </c>
      <c r="O27" s="12">
        <f t="shared" si="1"/>
        <v>0</v>
      </c>
      <c r="P27" s="13">
        <f t="shared" si="2"/>
        <v>0</v>
      </c>
      <c r="Q27" s="13" t="e">
        <f t="shared" si="3"/>
        <v>#DIV/0!</v>
      </c>
      <c r="R27" s="14">
        <v>3.5</v>
      </c>
      <c r="S27" s="14" t="s">
        <v>16</v>
      </c>
      <c r="T27" s="15">
        <f t="shared" si="4"/>
        <v>0</v>
      </c>
      <c r="U27" s="14">
        <v>3</v>
      </c>
      <c r="V27" s="14" t="s">
        <v>17</v>
      </c>
      <c r="W27" s="15">
        <f t="shared" si="5"/>
        <v>0</v>
      </c>
      <c r="X27" s="14">
        <v>2.5</v>
      </c>
      <c r="Y27" s="14" t="s">
        <v>18</v>
      </c>
      <c r="Z27" s="15">
        <f t="shared" si="6"/>
        <v>0</v>
      </c>
      <c r="AA27" s="14">
        <v>2</v>
      </c>
      <c r="AB27" s="14" t="s">
        <v>19</v>
      </c>
      <c r="AC27" s="15">
        <f t="shared" si="7"/>
        <v>0</v>
      </c>
      <c r="AD27" s="14">
        <v>1.5</v>
      </c>
      <c r="AE27" s="14" t="s">
        <v>20</v>
      </c>
      <c r="AF27" s="15">
        <f t="shared" si="8"/>
        <v>0</v>
      </c>
      <c r="AG27" s="14">
        <v>1</v>
      </c>
      <c r="AH27" s="14" t="s">
        <v>21</v>
      </c>
      <c r="AI27" s="15">
        <f t="shared" si="9"/>
        <v>0</v>
      </c>
      <c r="AJ27" s="14">
        <v>0</v>
      </c>
      <c r="AK27" s="14" t="s">
        <v>22</v>
      </c>
      <c r="AL27" s="15">
        <f t="shared" si="10"/>
        <v>0</v>
      </c>
      <c r="AM27" s="15">
        <f t="shared" si="11"/>
        <v>0</v>
      </c>
      <c r="AN27" s="16" t="str">
        <f t="shared" si="12"/>
        <v xml:space="preserve"> </v>
      </c>
      <c r="AO27" s="15">
        <f t="shared" si="13"/>
        <v>2.5</v>
      </c>
      <c r="AR27" s="17" t="s">
        <v>23</v>
      </c>
    </row>
    <row r="28" spans="2:44" ht="15.6">
      <c r="B28" s="25" t="s">
        <v>14</v>
      </c>
      <c r="C28" s="67" t="s">
        <v>14</v>
      </c>
      <c r="D28" s="27"/>
      <c r="E28" s="28" t="str">
        <f t="shared" si="14"/>
        <v xml:space="preserve"> </v>
      </c>
      <c r="F28" s="32"/>
      <c r="G28" s="80"/>
      <c r="H28" s="80"/>
      <c r="I28" s="67"/>
      <c r="J28" s="28" t="s">
        <v>14</v>
      </c>
      <c r="K28" s="10" t="str">
        <f t="shared" si="0"/>
        <v xml:space="preserve"> </v>
      </c>
      <c r="L28" s="31" t="str">
        <f t="shared" si="15"/>
        <v xml:space="preserve"> </v>
      </c>
      <c r="M28" s="11"/>
      <c r="N28" s="11" t="s">
        <v>15</v>
      </c>
      <c r="O28" s="12">
        <f t="shared" si="1"/>
        <v>0</v>
      </c>
      <c r="P28" s="13">
        <f t="shared" si="2"/>
        <v>0</v>
      </c>
      <c r="Q28" s="13" t="e">
        <f t="shared" si="3"/>
        <v>#DIV/0!</v>
      </c>
      <c r="R28" s="14">
        <v>3.5</v>
      </c>
      <c r="S28" s="14" t="s">
        <v>16</v>
      </c>
      <c r="T28" s="15">
        <f t="shared" si="4"/>
        <v>0</v>
      </c>
      <c r="U28" s="14">
        <v>3</v>
      </c>
      <c r="V28" s="14" t="s">
        <v>17</v>
      </c>
      <c r="W28" s="15">
        <f t="shared" si="5"/>
        <v>0</v>
      </c>
      <c r="X28" s="14">
        <v>2.5</v>
      </c>
      <c r="Y28" s="14" t="s">
        <v>18</v>
      </c>
      <c r="Z28" s="15">
        <f t="shared" si="6"/>
        <v>0</v>
      </c>
      <c r="AA28" s="14">
        <v>2</v>
      </c>
      <c r="AB28" s="14" t="s">
        <v>19</v>
      </c>
      <c r="AC28" s="15">
        <f t="shared" si="7"/>
        <v>0</v>
      </c>
      <c r="AD28" s="14">
        <v>1.5</v>
      </c>
      <c r="AE28" s="14" t="s">
        <v>20</v>
      </c>
      <c r="AF28" s="15">
        <f t="shared" si="8"/>
        <v>0</v>
      </c>
      <c r="AG28" s="14">
        <v>1</v>
      </c>
      <c r="AH28" s="14" t="s">
        <v>21</v>
      </c>
      <c r="AI28" s="15">
        <f t="shared" si="9"/>
        <v>0</v>
      </c>
      <c r="AJ28" s="14">
        <v>0</v>
      </c>
      <c r="AK28" s="14" t="s">
        <v>22</v>
      </c>
      <c r="AL28" s="15">
        <f t="shared" si="10"/>
        <v>0</v>
      </c>
      <c r="AM28" s="15">
        <f t="shared" si="11"/>
        <v>0</v>
      </c>
      <c r="AN28" s="16" t="str">
        <f t="shared" si="12"/>
        <v xml:space="preserve"> </v>
      </c>
      <c r="AO28" s="15">
        <f t="shared" si="13"/>
        <v>2.5</v>
      </c>
      <c r="AR28" s="17" t="s">
        <v>23</v>
      </c>
    </row>
    <row r="29" spans="2:44" ht="15.6">
      <c r="B29" s="25" t="s">
        <v>14</v>
      </c>
      <c r="C29" s="67" t="s">
        <v>14</v>
      </c>
      <c r="D29" s="27"/>
      <c r="E29" s="28" t="str">
        <f t="shared" si="14"/>
        <v xml:space="preserve"> </v>
      </c>
      <c r="F29" s="32"/>
      <c r="G29" s="80"/>
      <c r="H29" s="80"/>
      <c r="I29" s="67"/>
      <c r="J29" s="28" t="s">
        <v>14</v>
      </c>
      <c r="K29" s="10" t="str">
        <f t="shared" si="0"/>
        <v xml:space="preserve"> </v>
      </c>
      <c r="L29" s="31" t="str">
        <f t="shared" si="15"/>
        <v xml:space="preserve"> </v>
      </c>
      <c r="M29" s="11"/>
      <c r="N29" s="11" t="s">
        <v>15</v>
      </c>
      <c r="O29" s="12">
        <f t="shared" si="1"/>
        <v>0</v>
      </c>
      <c r="P29" s="13">
        <f t="shared" si="2"/>
        <v>0</v>
      </c>
      <c r="Q29" s="13" t="e">
        <f t="shared" si="3"/>
        <v>#DIV/0!</v>
      </c>
      <c r="R29" s="14">
        <v>3.5</v>
      </c>
      <c r="S29" s="14" t="s">
        <v>16</v>
      </c>
      <c r="T29" s="15">
        <f t="shared" si="4"/>
        <v>0</v>
      </c>
      <c r="U29" s="14">
        <v>3</v>
      </c>
      <c r="V29" s="14" t="s">
        <v>17</v>
      </c>
      <c r="W29" s="15">
        <f t="shared" si="5"/>
        <v>0</v>
      </c>
      <c r="X29" s="14">
        <v>2.5</v>
      </c>
      <c r="Y29" s="14" t="s">
        <v>18</v>
      </c>
      <c r="Z29" s="15">
        <f t="shared" si="6"/>
        <v>0</v>
      </c>
      <c r="AA29" s="14">
        <v>2</v>
      </c>
      <c r="AB29" s="14" t="s">
        <v>19</v>
      </c>
      <c r="AC29" s="15">
        <f t="shared" si="7"/>
        <v>0</v>
      </c>
      <c r="AD29" s="14">
        <v>1.5</v>
      </c>
      <c r="AE29" s="14" t="s">
        <v>20</v>
      </c>
      <c r="AF29" s="15">
        <f t="shared" si="8"/>
        <v>0</v>
      </c>
      <c r="AG29" s="14">
        <v>1</v>
      </c>
      <c r="AH29" s="14" t="s">
        <v>21</v>
      </c>
      <c r="AI29" s="15">
        <f t="shared" si="9"/>
        <v>0</v>
      </c>
      <c r="AJ29" s="14">
        <v>0</v>
      </c>
      <c r="AK29" s="14" t="s">
        <v>22</v>
      </c>
      <c r="AL29" s="15">
        <f t="shared" si="10"/>
        <v>0</v>
      </c>
      <c r="AM29" s="15">
        <f t="shared" si="11"/>
        <v>0</v>
      </c>
      <c r="AN29" s="16" t="str">
        <f t="shared" si="12"/>
        <v xml:space="preserve"> </v>
      </c>
      <c r="AO29" s="15">
        <f t="shared" si="13"/>
        <v>2.5</v>
      </c>
      <c r="AR29" s="17" t="s">
        <v>23</v>
      </c>
    </row>
    <row r="30" spans="2:44" ht="16.2" thickBot="1">
      <c r="B30" s="25" t="s">
        <v>14</v>
      </c>
      <c r="C30" s="67" t="s">
        <v>14</v>
      </c>
      <c r="D30" s="27"/>
      <c r="E30" s="28" t="str">
        <f t="shared" si="14"/>
        <v xml:space="preserve"> </v>
      </c>
      <c r="F30" s="33"/>
      <c r="G30" s="118"/>
      <c r="H30" s="118"/>
      <c r="I30" s="73"/>
      <c r="J30" s="34" t="s">
        <v>14</v>
      </c>
      <c r="K30" s="10" t="str">
        <f t="shared" si="0"/>
        <v xml:space="preserve"> </v>
      </c>
      <c r="L30" s="31" t="str">
        <f t="shared" si="15"/>
        <v xml:space="preserve"> </v>
      </c>
      <c r="M30" s="11"/>
      <c r="N30" s="11" t="s">
        <v>15</v>
      </c>
      <c r="O30" s="12">
        <f t="shared" si="1"/>
        <v>0</v>
      </c>
      <c r="P30" s="13">
        <f t="shared" si="2"/>
        <v>0</v>
      </c>
      <c r="Q30" s="13" t="e">
        <f t="shared" si="3"/>
        <v>#DIV/0!</v>
      </c>
      <c r="R30" s="14">
        <v>3.5</v>
      </c>
      <c r="S30" s="14" t="s">
        <v>16</v>
      </c>
      <c r="T30" s="15">
        <f t="shared" si="4"/>
        <v>0</v>
      </c>
      <c r="U30" s="14">
        <v>3</v>
      </c>
      <c r="V30" s="14" t="s">
        <v>17</v>
      </c>
      <c r="W30" s="15">
        <f t="shared" si="5"/>
        <v>0</v>
      </c>
      <c r="X30" s="14">
        <v>2.5</v>
      </c>
      <c r="Y30" s="14" t="s">
        <v>18</v>
      </c>
      <c r="Z30" s="15">
        <f t="shared" si="6"/>
        <v>0</v>
      </c>
      <c r="AA30" s="14">
        <v>2</v>
      </c>
      <c r="AB30" s="14" t="s">
        <v>19</v>
      </c>
      <c r="AC30" s="15">
        <f t="shared" si="7"/>
        <v>0</v>
      </c>
      <c r="AD30" s="14">
        <v>1.5</v>
      </c>
      <c r="AE30" s="14" t="s">
        <v>20</v>
      </c>
      <c r="AF30" s="15">
        <f t="shared" si="8"/>
        <v>0</v>
      </c>
      <c r="AG30" s="14">
        <v>1</v>
      </c>
      <c r="AH30" s="14" t="s">
        <v>21</v>
      </c>
      <c r="AI30" s="15">
        <f t="shared" si="9"/>
        <v>0</v>
      </c>
      <c r="AJ30" s="14">
        <v>0</v>
      </c>
      <c r="AK30" s="14" t="s">
        <v>22</v>
      </c>
      <c r="AL30" s="15">
        <f t="shared" si="10"/>
        <v>0</v>
      </c>
      <c r="AM30" s="15">
        <f t="shared" si="11"/>
        <v>0</v>
      </c>
      <c r="AN30" s="16" t="str">
        <f t="shared" si="12"/>
        <v xml:space="preserve"> </v>
      </c>
      <c r="AO30" s="15">
        <f t="shared" si="13"/>
        <v>2.5</v>
      </c>
      <c r="AR30" s="17" t="s">
        <v>23</v>
      </c>
    </row>
    <row r="31" spans="2:44">
      <c r="B31" s="105" t="s">
        <v>24</v>
      </c>
      <c r="C31" s="106"/>
      <c r="D31" s="19"/>
      <c r="E31" s="106" t="s">
        <v>24</v>
      </c>
      <c r="F31" s="106"/>
      <c r="G31" s="106"/>
      <c r="H31" s="54"/>
      <c r="I31" s="54"/>
      <c r="J31" s="106" t="s">
        <v>24</v>
      </c>
      <c r="K31" s="106"/>
      <c r="L31" s="109"/>
    </row>
    <row r="32" spans="2:44">
      <c r="B32" s="110" t="s">
        <v>26</v>
      </c>
      <c r="C32" s="111"/>
      <c r="D32" s="52"/>
      <c r="E32" s="112" t="s">
        <v>37</v>
      </c>
      <c r="F32" s="112"/>
      <c r="G32" s="112"/>
      <c r="H32" s="20"/>
      <c r="I32" s="20"/>
      <c r="J32" s="112" t="s">
        <v>85</v>
      </c>
      <c r="K32" s="112"/>
      <c r="L32" s="113"/>
    </row>
    <row r="33" spans="2:12">
      <c r="B33" s="21"/>
      <c r="C33" s="52"/>
      <c r="D33" s="52"/>
      <c r="E33" s="22"/>
      <c r="F33" s="22"/>
      <c r="G33" s="22"/>
      <c r="H33" s="52"/>
      <c r="I33" s="52"/>
      <c r="J33" s="52"/>
      <c r="K33" s="52"/>
      <c r="L33" s="51"/>
    </row>
    <row r="34" spans="2:12">
      <c r="B34" s="21"/>
      <c r="C34" s="52"/>
      <c r="D34" s="52"/>
      <c r="E34" s="22"/>
      <c r="F34" s="22"/>
      <c r="G34" s="22"/>
      <c r="H34" s="52"/>
      <c r="I34" s="52"/>
      <c r="J34" s="52"/>
      <c r="K34" s="52"/>
      <c r="L34" s="51"/>
    </row>
    <row r="35" spans="2:12">
      <c r="B35" s="21"/>
      <c r="C35" s="52"/>
      <c r="D35" s="52"/>
      <c r="E35" s="22"/>
      <c r="F35" s="22"/>
      <c r="G35" s="22"/>
      <c r="H35" s="52"/>
      <c r="I35" s="52"/>
      <c r="J35" s="52"/>
      <c r="K35" s="52"/>
      <c r="L35" s="51"/>
    </row>
    <row r="36" spans="2:12">
      <c r="B36" s="107"/>
      <c r="C36" s="108"/>
      <c r="D36" s="108"/>
      <c r="E36" s="103" t="s">
        <v>24</v>
      </c>
      <c r="F36" s="103"/>
      <c r="G36" s="103"/>
      <c r="H36" s="52"/>
      <c r="I36" s="52"/>
      <c r="J36" s="103"/>
      <c r="K36" s="103"/>
      <c r="L36" s="104"/>
    </row>
    <row r="37" spans="2:12">
      <c r="B37" s="114"/>
      <c r="C37" s="115"/>
      <c r="D37" s="115"/>
      <c r="E37" s="112" t="s">
        <v>92</v>
      </c>
      <c r="F37" s="112"/>
      <c r="G37" s="112"/>
      <c r="H37" s="52"/>
      <c r="I37" s="52"/>
      <c r="J37" s="116"/>
      <c r="K37" s="116"/>
      <c r="L37" s="117"/>
    </row>
    <row r="38" spans="2:12">
      <c r="B38" s="74"/>
      <c r="C38" s="71"/>
      <c r="D38" s="20"/>
      <c r="E38" s="71"/>
      <c r="F38" s="71"/>
      <c r="G38" s="71"/>
      <c r="H38" s="20"/>
      <c r="I38" s="20"/>
      <c r="J38" s="71"/>
      <c r="K38" s="71"/>
      <c r="L38" s="72"/>
    </row>
    <row r="39" spans="2:12">
      <c r="B39" s="74"/>
      <c r="C39" s="71"/>
      <c r="D39" s="20"/>
      <c r="E39" s="71"/>
      <c r="F39" s="71"/>
      <c r="G39" s="71"/>
      <c r="H39" s="20"/>
      <c r="I39" s="20"/>
      <c r="J39" s="71"/>
      <c r="K39" s="71"/>
      <c r="L39" s="72"/>
    </row>
    <row r="40" spans="2:12">
      <c r="B40" s="74"/>
      <c r="C40" s="71"/>
      <c r="D40" s="20"/>
      <c r="E40" s="71"/>
      <c r="F40" s="71"/>
      <c r="G40" s="71"/>
      <c r="H40" s="20"/>
      <c r="I40" s="20"/>
      <c r="J40" s="71"/>
      <c r="K40" s="71"/>
      <c r="L40" s="72"/>
    </row>
    <row r="41" spans="2:12" ht="14.25" customHeight="1">
      <c r="B41" s="100" t="s">
        <v>33</v>
      </c>
      <c r="C41" s="101"/>
      <c r="D41" s="101"/>
      <c r="E41" s="101"/>
      <c r="F41" s="101"/>
      <c r="G41" s="101"/>
      <c r="H41" s="101"/>
      <c r="I41" s="101"/>
      <c r="J41" s="101"/>
      <c r="K41" s="101"/>
      <c r="L41" s="102"/>
    </row>
    <row r="42" spans="2:12" ht="75.599999999999994" customHeight="1" thickBot="1">
      <c r="B42" s="97" t="s">
        <v>50</v>
      </c>
      <c r="C42" s="98"/>
      <c r="D42" s="98"/>
      <c r="E42" s="98"/>
      <c r="F42" s="98"/>
      <c r="G42" s="98"/>
      <c r="H42" s="98"/>
      <c r="I42" s="98"/>
      <c r="J42" s="98"/>
      <c r="K42" s="98"/>
      <c r="L42" s="99"/>
    </row>
    <row r="43" spans="2:12" ht="72.75" customHeight="1"/>
    <row r="53" ht="15" customHeight="1"/>
    <row r="54" ht="75" customHeight="1"/>
  </sheetData>
  <mergeCells count="44">
    <mergeCell ref="B42:L42"/>
    <mergeCell ref="G29:H29"/>
    <mergeCell ref="G30:H30"/>
    <mergeCell ref="E37:G37"/>
    <mergeCell ref="J37:L37"/>
    <mergeCell ref="B41:L41"/>
    <mergeCell ref="B31:C31"/>
    <mergeCell ref="E31:G31"/>
    <mergeCell ref="J31:L31"/>
    <mergeCell ref="B32:C32"/>
    <mergeCell ref="E32:G32"/>
    <mergeCell ref="J32:L32"/>
    <mergeCell ref="J36:L36"/>
    <mergeCell ref="G25:H25"/>
    <mergeCell ref="G14:H14"/>
    <mergeCell ref="G15:H15"/>
    <mergeCell ref="G16:H16"/>
    <mergeCell ref="G17:H17"/>
    <mergeCell ref="G18:H18"/>
    <mergeCell ref="G19:H19"/>
    <mergeCell ref="G20:H20"/>
    <mergeCell ref="G21:H21"/>
    <mergeCell ref="G22:H22"/>
    <mergeCell ref="G23:H23"/>
    <mergeCell ref="G24:H24"/>
    <mergeCell ref="G26:H26"/>
    <mergeCell ref="G27:H27"/>
    <mergeCell ref="G28:H28"/>
    <mergeCell ref="B36:D36"/>
    <mergeCell ref="B37:D37"/>
    <mergeCell ref="E36:G36"/>
    <mergeCell ref="G13:H13"/>
    <mergeCell ref="B1:L1"/>
    <mergeCell ref="B2:L2"/>
    <mergeCell ref="B3:L3"/>
    <mergeCell ref="B4:L4"/>
    <mergeCell ref="B5:L5"/>
    <mergeCell ref="B6:L6"/>
    <mergeCell ref="B7:L7"/>
    <mergeCell ref="B8:L8"/>
    <mergeCell ref="G10:H10"/>
    <mergeCell ref="G11:H11"/>
    <mergeCell ref="G12:H12"/>
    <mergeCell ref="F9:G9"/>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dimension ref="B1:BA42"/>
  <sheetViews>
    <sheetView topLeftCell="A4" workbookViewId="0">
      <selection activeCell="E18" sqref="E18"/>
    </sheetView>
  </sheetViews>
  <sheetFormatPr defaultRowHeight="14.4"/>
  <cols>
    <col min="1" max="1" width="0.88671875" customWidth="1"/>
    <col min="2" max="2" width="12.44140625" customWidth="1"/>
    <col min="3" max="3" width="23.6640625" customWidth="1"/>
    <col min="4" max="4" width="9.109375" customWidth="1"/>
    <col min="5" max="5" width="13.33203125" customWidth="1"/>
    <col min="6" max="6" width="12.88671875" customWidth="1"/>
    <col min="7" max="7" width="31.6640625" customWidth="1"/>
    <col min="8" max="8" width="0.88671875" hidden="1" customWidth="1"/>
    <col min="9" max="9" width="20.109375" customWidth="1"/>
    <col min="10" max="10" width="10.44140625" customWidth="1"/>
    <col min="11" max="11" width="28.33203125" hidden="1" customWidth="1"/>
    <col min="12" max="12" width="19.5546875" customWidth="1"/>
    <col min="13" max="39" width="9.109375" hidden="1" customWidth="1"/>
    <col min="40" max="40" width="12.5546875" hidden="1" customWidth="1"/>
    <col min="41" max="52" width="9.109375" hidden="1" customWidth="1"/>
  </cols>
  <sheetData>
    <row r="1" spans="2:53" s="2" customFormat="1" ht="15.6">
      <c r="B1" s="82" t="s">
        <v>0</v>
      </c>
      <c r="C1" s="83"/>
      <c r="D1" s="83"/>
      <c r="E1" s="83"/>
      <c r="F1" s="83"/>
      <c r="G1" s="83"/>
      <c r="H1" s="83"/>
      <c r="I1" s="83"/>
      <c r="J1" s="83"/>
      <c r="K1" s="83"/>
      <c r="L1" s="8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5" t="s">
        <v>1</v>
      </c>
      <c r="C2" s="86"/>
      <c r="D2" s="86"/>
      <c r="E2" s="86"/>
      <c r="F2" s="86"/>
      <c r="G2" s="86"/>
      <c r="H2" s="86"/>
      <c r="I2" s="86"/>
      <c r="J2" s="86"/>
      <c r="K2" s="86"/>
      <c r="L2" s="8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5" t="s">
        <v>2</v>
      </c>
      <c r="C3" s="86"/>
      <c r="D3" s="86"/>
      <c r="E3" s="86"/>
      <c r="F3" s="86"/>
      <c r="G3" s="86"/>
      <c r="H3" s="86"/>
      <c r="I3" s="86"/>
      <c r="J3" s="86"/>
      <c r="K3" s="86"/>
      <c r="L3" s="8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5" t="s">
        <v>49</v>
      </c>
      <c r="C4" s="86"/>
      <c r="D4" s="86"/>
      <c r="E4" s="86"/>
      <c r="F4" s="86"/>
      <c r="G4" s="86"/>
      <c r="H4" s="86"/>
      <c r="I4" s="86"/>
      <c r="J4" s="86"/>
      <c r="K4" s="86"/>
      <c r="L4" s="8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88" t="s">
        <v>35</v>
      </c>
      <c r="C5" s="89"/>
      <c r="D5" s="89"/>
      <c r="E5" s="89"/>
      <c r="F5" s="89"/>
      <c r="G5" s="89"/>
      <c r="H5" s="89"/>
      <c r="I5" s="89"/>
      <c r="J5" s="89"/>
      <c r="K5" s="89"/>
      <c r="L5" s="90"/>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88" t="s">
        <v>31</v>
      </c>
      <c r="C6" s="89"/>
      <c r="D6" s="89"/>
      <c r="E6" s="89"/>
      <c r="F6" s="89"/>
      <c r="G6" s="89"/>
      <c r="H6" s="89"/>
      <c r="I6" s="89"/>
      <c r="J6" s="89"/>
      <c r="K6" s="89"/>
      <c r="L6" s="90"/>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91">
        <v>42763</v>
      </c>
      <c r="C7" s="92"/>
      <c r="D7" s="92"/>
      <c r="E7" s="92"/>
      <c r="F7" s="92"/>
      <c r="G7" s="92"/>
      <c r="H7" s="92"/>
      <c r="I7" s="92"/>
      <c r="J7" s="92"/>
      <c r="K7" s="92"/>
      <c r="L7" s="9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6" hidden="1">
      <c r="B8" s="88" t="s">
        <v>3</v>
      </c>
      <c r="C8" s="89"/>
      <c r="D8" s="89"/>
      <c r="E8" s="89"/>
      <c r="F8" s="89"/>
      <c r="G8" s="89"/>
      <c r="H8" s="89"/>
      <c r="I8" s="89"/>
      <c r="J8" s="89"/>
      <c r="K8" s="89"/>
      <c r="L8" s="90"/>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2" thickBot="1">
      <c r="B9" s="4"/>
      <c r="C9" s="5"/>
      <c r="D9" s="6"/>
      <c r="E9" s="35" t="s">
        <v>36</v>
      </c>
      <c r="F9" s="96" t="s">
        <v>106</v>
      </c>
      <c r="G9" s="96"/>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7" thickBot="1">
      <c r="B10" s="70" t="s">
        <v>4</v>
      </c>
      <c r="C10" s="70" t="s">
        <v>5</v>
      </c>
      <c r="D10" s="70" t="s">
        <v>6</v>
      </c>
      <c r="E10" s="70" t="s">
        <v>7</v>
      </c>
      <c r="F10" s="70" t="s">
        <v>8</v>
      </c>
      <c r="G10" s="94" t="s">
        <v>9</v>
      </c>
      <c r="H10" s="95"/>
      <c r="I10" s="70" t="s">
        <v>34</v>
      </c>
      <c r="J10" s="70" t="s">
        <v>10</v>
      </c>
      <c r="K10" s="70" t="s">
        <v>11</v>
      </c>
      <c r="L10" s="24"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c r="B11" s="44" t="s">
        <v>112</v>
      </c>
      <c r="C11" s="58" t="s">
        <v>107</v>
      </c>
      <c r="D11" s="27">
        <v>83</v>
      </c>
      <c r="E11" s="28"/>
      <c r="F11" s="29">
        <v>228.5</v>
      </c>
      <c r="G11" s="80" t="s">
        <v>109</v>
      </c>
      <c r="H11" s="80"/>
      <c r="I11" s="68"/>
      <c r="J11" s="30" t="s">
        <v>30</v>
      </c>
      <c r="K11" s="10" t="str">
        <f>IF(D11=0," ",IF(J11=0," ",IF(J11="GR",AR11,AN11)))</f>
        <v>GİREMEZ(AKTS)</v>
      </c>
      <c r="L11" s="31">
        <v>2.75</v>
      </c>
      <c r="M11" s="11"/>
      <c r="N11" s="11" t="s">
        <v>15</v>
      </c>
      <c r="O11" s="12">
        <f>IF(J11&lt;90,0,IF(J11&lt;=100,4,0))</f>
        <v>0</v>
      </c>
      <c r="P11" s="13">
        <f>IF(J11=" ",D11,(D11+15))</f>
        <v>98</v>
      </c>
      <c r="Q11" s="13">
        <f>IF(J11="BAŞARILI",(F11/P11),IF(J11&gt;0,(((AM11*15)+F11)/P11),F11))</f>
        <v>2.3316326530612246</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0</v>
      </c>
      <c r="AN11" s="16" t="str">
        <f>IF(J11=" "," ",IF(AM11&lt;2,"GİREMEZ(AKTS)",IF(P11&lt;89,"GİREMEZ(AKTS)",IF(Q11&gt;=AO11,"YETERLİ","GİREMEZ(ORTALAMA)"))))</f>
        <v>GİREMEZ(AKTS)</v>
      </c>
      <c r="AO11" s="15">
        <f>IF(LEFT(B11,1)="0",2,2.5)</f>
        <v>2.5</v>
      </c>
      <c r="AP11" s="15"/>
      <c r="AQ11" s="17"/>
      <c r="AR11" s="17" t="s">
        <v>23</v>
      </c>
      <c r="AS11" s="17"/>
      <c r="AT11" s="18"/>
      <c r="AU11" s="18"/>
      <c r="AV11" s="18"/>
      <c r="AW11" s="18"/>
      <c r="AX11" s="18"/>
      <c r="AY11" s="18"/>
      <c r="AZ11" s="18"/>
      <c r="BA11" s="1"/>
    </row>
    <row r="12" spans="2:53" ht="15.6">
      <c r="B12" s="44" t="s">
        <v>113</v>
      </c>
      <c r="C12" s="62" t="s">
        <v>108</v>
      </c>
      <c r="D12" s="27">
        <v>75</v>
      </c>
      <c r="E12" s="28"/>
      <c r="F12" s="32">
        <v>184</v>
      </c>
      <c r="G12" s="81" t="s">
        <v>110</v>
      </c>
      <c r="H12" s="81"/>
      <c r="I12" s="68" t="s">
        <v>172</v>
      </c>
      <c r="J12" s="30" t="s">
        <v>30</v>
      </c>
      <c r="K12" s="10" t="str">
        <f t="shared" ref="K12:K30" si="0">IF(D12=0," ",IF(J12=0," ",IF(J12="GR",AR12,AN12)))</f>
        <v>GİREMEZ(AKTS)</v>
      </c>
      <c r="L12" s="31">
        <v>2.4500000000000002</v>
      </c>
      <c r="M12" s="11"/>
      <c r="N12" s="11" t="s">
        <v>15</v>
      </c>
      <c r="O12" s="12">
        <f t="shared" ref="O12:O30" si="1">IF(J12&lt;90,0,IF(J12&lt;=100,4,0))</f>
        <v>0</v>
      </c>
      <c r="P12" s="13">
        <f t="shared" ref="P12:P30" si="2">IF(J12=" ",D12,(D12+15))</f>
        <v>90</v>
      </c>
      <c r="Q12" s="13">
        <f t="shared" ref="Q12:Q30" si="3">IF(J12="BAŞARILI",(F12/P12),IF(J12&gt;0,(((AM12*15)+F12)/P12),F12))</f>
        <v>2.0444444444444443</v>
      </c>
      <c r="R12" s="14">
        <v>3.5</v>
      </c>
      <c r="S12" s="14" t="s">
        <v>16</v>
      </c>
      <c r="T12" s="15">
        <f t="shared" ref="T12:T30" si="4">IF(J12&lt;85,0,IF(J12&lt;=89,3.5,0))</f>
        <v>0</v>
      </c>
      <c r="U12" s="14">
        <v>3</v>
      </c>
      <c r="V12" s="14" t="s">
        <v>17</v>
      </c>
      <c r="W12" s="15">
        <f t="shared" ref="W12:W30" si="5">IF(J12&lt;80,0,IF(J12&lt;=84,3,0))</f>
        <v>0</v>
      </c>
      <c r="X12" s="14">
        <v>2.5</v>
      </c>
      <c r="Y12" s="14" t="s">
        <v>18</v>
      </c>
      <c r="Z12" s="15">
        <f t="shared" ref="Z12:Z30" si="6">IF(J12&lt;75,0,IF(J12&lt;=79,2.5,0))</f>
        <v>0</v>
      </c>
      <c r="AA12" s="14">
        <v>2</v>
      </c>
      <c r="AB12" s="14" t="s">
        <v>19</v>
      </c>
      <c r="AC12" s="15">
        <f t="shared" ref="AC12:AC30" si="7">IF(J12&lt;65,0,IF(J12&lt;=74,2,0))</f>
        <v>0</v>
      </c>
      <c r="AD12" s="14">
        <v>1.5</v>
      </c>
      <c r="AE12" s="14" t="s">
        <v>20</v>
      </c>
      <c r="AF12" s="15">
        <f t="shared" ref="AF12:AF30" si="8">IF(J12&lt;58,0,IF(J12&lt;=64,1.5,0))</f>
        <v>0</v>
      </c>
      <c r="AG12" s="14">
        <v>1</v>
      </c>
      <c r="AH12" s="14" t="s">
        <v>21</v>
      </c>
      <c r="AI12" s="15">
        <f t="shared" ref="AI12:AI30" si="9">IF(J12&lt;50,0,IF(J12&lt;=57,1,0))</f>
        <v>0</v>
      </c>
      <c r="AJ12" s="14">
        <v>0</v>
      </c>
      <c r="AK12" s="14" t="s">
        <v>22</v>
      </c>
      <c r="AL12" s="15">
        <f t="shared" ref="AL12:AL30" si="10">IF(J12&lt;0,0,IF(J12&lt;=49,0,0))</f>
        <v>0</v>
      </c>
      <c r="AM12" s="15">
        <f t="shared" ref="AM12:AM30" si="11">SUM(T12,W12,Z12,AC12,AF12,AI12,AL12,O12)</f>
        <v>0</v>
      </c>
      <c r="AN12" s="16" t="str">
        <f t="shared" ref="AN12:AN30" si="12">IF(J12=" "," ",IF(AM12&lt;2,"GİREMEZ(AKTS)",IF(P12&lt;89,"GİREMEZ(AKTS)",IF(Q12&gt;=AO12,"YETERLİ","GİREMEZ(ORTALAMA)"))))</f>
        <v>GİREMEZ(AKTS)</v>
      </c>
      <c r="AO12" s="15">
        <f t="shared" ref="AO12:AO30" si="13">IF(LEFT(B12,1)="0",2,2.5)</f>
        <v>2.5</v>
      </c>
      <c r="AR12" s="17" t="s">
        <v>23</v>
      </c>
    </row>
    <row r="13" spans="2:53" ht="15.6">
      <c r="B13" s="44" t="s">
        <v>114</v>
      </c>
      <c r="C13" s="62" t="s">
        <v>111</v>
      </c>
      <c r="D13" s="27">
        <v>75</v>
      </c>
      <c r="E13" s="28"/>
      <c r="F13" s="32">
        <v>189</v>
      </c>
      <c r="G13" s="81" t="s">
        <v>83</v>
      </c>
      <c r="H13" s="81"/>
      <c r="I13" s="68" t="s">
        <v>14</v>
      </c>
      <c r="J13" s="30" t="s">
        <v>30</v>
      </c>
      <c r="K13" s="10" t="str">
        <f t="shared" si="0"/>
        <v>GİREMEZ(AKTS)</v>
      </c>
      <c r="L13" s="31">
        <v>2.52</v>
      </c>
      <c r="M13" s="11"/>
      <c r="N13" s="11" t="s">
        <v>15</v>
      </c>
      <c r="O13" s="12">
        <f t="shared" si="1"/>
        <v>0</v>
      </c>
      <c r="P13" s="13">
        <f t="shared" si="2"/>
        <v>90</v>
      </c>
      <c r="Q13" s="13">
        <f t="shared" si="3"/>
        <v>2.1</v>
      </c>
      <c r="R13" s="14">
        <v>3.5</v>
      </c>
      <c r="S13" s="14" t="s">
        <v>16</v>
      </c>
      <c r="T13" s="15">
        <f t="shared" si="4"/>
        <v>0</v>
      </c>
      <c r="U13" s="14">
        <v>3</v>
      </c>
      <c r="V13" s="14" t="s">
        <v>17</v>
      </c>
      <c r="W13" s="15">
        <f t="shared" si="5"/>
        <v>0</v>
      </c>
      <c r="X13" s="14">
        <v>2.5</v>
      </c>
      <c r="Y13" s="14" t="s">
        <v>18</v>
      </c>
      <c r="Z13" s="15">
        <f t="shared" si="6"/>
        <v>0</v>
      </c>
      <c r="AA13" s="14">
        <v>2</v>
      </c>
      <c r="AB13" s="14" t="s">
        <v>19</v>
      </c>
      <c r="AC13" s="15">
        <f t="shared" si="7"/>
        <v>0</v>
      </c>
      <c r="AD13" s="14">
        <v>1.5</v>
      </c>
      <c r="AE13" s="14" t="s">
        <v>20</v>
      </c>
      <c r="AF13" s="15">
        <f t="shared" si="8"/>
        <v>0</v>
      </c>
      <c r="AG13" s="14">
        <v>1</v>
      </c>
      <c r="AH13" s="14" t="s">
        <v>21</v>
      </c>
      <c r="AI13" s="15">
        <f t="shared" si="9"/>
        <v>0</v>
      </c>
      <c r="AJ13" s="14">
        <v>0</v>
      </c>
      <c r="AK13" s="14" t="s">
        <v>22</v>
      </c>
      <c r="AL13" s="15">
        <f t="shared" si="10"/>
        <v>0</v>
      </c>
      <c r="AM13" s="15">
        <f t="shared" si="11"/>
        <v>0</v>
      </c>
      <c r="AN13" s="16" t="str">
        <f t="shared" si="12"/>
        <v>GİREMEZ(AKTS)</v>
      </c>
      <c r="AO13" s="15">
        <f t="shared" si="13"/>
        <v>2.5</v>
      </c>
      <c r="AR13" s="17" t="s">
        <v>23</v>
      </c>
    </row>
    <row r="14" spans="2:53" ht="15.6">
      <c r="B14" s="53"/>
      <c r="C14" s="63"/>
      <c r="D14" s="27"/>
      <c r="E14" s="28" t="str">
        <f t="shared" ref="E13:E30" si="14">IF(J14=" "," ",P14)</f>
        <v xml:space="preserve"> </v>
      </c>
      <c r="F14" s="32"/>
      <c r="G14" s="81"/>
      <c r="H14" s="81"/>
      <c r="I14" s="68" t="s">
        <v>14</v>
      </c>
      <c r="J14" s="28" t="s">
        <v>14</v>
      </c>
      <c r="K14" s="10" t="str">
        <f t="shared" si="0"/>
        <v xml:space="preserve"> </v>
      </c>
      <c r="L14" s="31" t="str">
        <f t="shared" ref="L14:L30" si="15">IF(D14=0," ",IF(J14=0," ",Q14))</f>
        <v xml:space="preserve"> </v>
      </c>
      <c r="M14" s="11"/>
      <c r="N14" s="11" t="s">
        <v>15</v>
      </c>
      <c r="O14" s="12">
        <f t="shared" si="1"/>
        <v>0</v>
      </c>
      <c r="P14" s="13">
        <f t="shared" si="2"/>
        <v>0</v>
      </c>
      <c r="Q14" s="13" t="e">
        <f t="shared" si="3"/>
        <v>#DIV/0!</v>
      </c>
      <c r="R14" s="14">
        <v>3.5</v>
      </c>
      <c r="S14" s="14" t="s">
        <v>16</v>
      </c>
      <c r="T14" s="15">
        <f t="shared" si="4"/>
        <v>0</v>
      </c>
      <c r="U14" s="14">
        <v>3</v>
      </c>
      <c r="V14" s="14" t="s">
        <v>17</v>
      </c>
      <c r="W14" s="15">
        <f t="shared" si="5"/>
        <v>0</v>
      </c>
      <c r="X14" s="14">
        <v>2.5</v>
      </c>
      <c r="Y14" s="14" t="s">
        <v>18</v>
      </c>
      <c r="Z14" s="15">
        <f t="shared" si="6"/>
        <v>0</v>
      </c>
      <c r="AA14" s="14">
        <v>2</v>
      </c>
      <c r="AB14" s="14" t="s">
        <v>19</v>
      </c>
      <c r="AC14" s="15">
        <f t="shared" si="7"/>
        <v>0</v>
      </c>
      <c r="AD14" s="14">
        <v>1.5</v>
      </c>
      <c r="AE14" s="14" t="s">
        <v>20</v>
      </c>
      <c r="AF14" s="15">
        <f t="shared" si="8"/>
        <v>0</v>
      </c>
      <c r="AG14" s="14">
        <v>1</v>
      </c>
      <c r="AH14" s="14" t="s">
        <v>21</v>
      </c>
      <c r="AI14" s="15">
        <f t="shared" si="9"/>
        <v>0</v>
      </c>
      <c r="AJ14" s="14">
        <v>0</v>
      </c>
      <c r="AK14" s="14" t="s">
        <v>22</v>
      </c>
      <c r="AL14" s="15">
        <f t="shared" si="10"/>
        <v>0</v>
      </c>
      <c r="AM14" s="15">
        <f t="shared" si="11"/>
        <v>0</v>
      </c>
      <c r="AN14" s="16" t="str">
        <f t="shared" si="12"/>
        <v xml:space="preserve"> </v>
      </c>
      <c r="AO14" s="15">
        <f t="shared" si="13"/>
        <v>2.5</v>
      </c>
      <c r="AR14" s="17" t="s">
        <v>23</v>
      </c>
    </row>
    <row r="15" spans="2:53" ht="15.6">
      <c r="B15" s="43"/>
      <c r="C15" s="64"/>
      <c r="D15" s="27"/>
      <c r="E15" s="28" t="str">
        <f t="shared" si="14"/>
        <v xml:space="preserve"> </v>
      </c>
      <c r="F15" s="32"/>
      <c r="G15" s="80"/>
      <c r="H15" s="80"/>
      <c r="I15" s="68" t="s">
        <v>14</v>
      </c>
      <c r="J15" s="28" t="s">
        <v>14</v>
      </c>
      <c r="K15" s="10" t="str">
        <f t="shared" si="0"/>
        <v xml:space="preserve"> </v>
      </c>
      <c r="L15" s="31" t="str">
        <f t="shared" si="15"/>
        <v xml:space="preserve"> </v>
      </c>
      <c r="M15" s="11"/>
      <c r="N15" s="11" t="s">
        <v>15</v>
      </c>
      <c r="O15" s="12">
        <f t="shared" si="1"/>
        <v>0</v>
      </c>
      <c r="P15" s="13">
        <f t="shared" si="2"/>
        <v>0</v>
      </c>
      <c r="Q15" s="13" t="e">
        <f t="shared" si="3"/>
        <v>#DIV/0!</v>
      </c>
      <c r="R15" s="14">
        <v>3.5</v>
      </c>
      <c r="S15" s="14" t="s">
        <v>16</v>
      </c>
      <c r="T15" s="15">
        <f t="shared" si="4"/>
        <v>0</v>
      </c>
      <c r="U15" s="14">
        <v>3</v>
      </c>
      <c r="V15" s="14" t="s">
        <v>17</v>
      </c>
      <c r="W15" s="15">
        <f t="shared" si="5"/>
        <v>0</v>
      </c>
      <c r="X15" s="14">
        <v>2.5</v>
      </c>
      <c r="Y15" s="14" t="s">
        <v>18</v>
      </c>
      <c r="Z15" s="15">
        <f t="shared" si="6"/>
        <v>0</v>
      </c>
      <c r="AA15" s="14">
        <v>2</v>
      </c>
      <c r="AB15" s="14" t="s">
        <v>19</v>
      </c>
      <c r="AC15" s="15">
        <f t="shared" si="7"/>
        <v>0</v>
      </c>
      <c r="AD15" s="14">
        <v>1.5</v>
      </c>
      <c r="AE15" s="14" t="s">
        <v>20</v>
      </c>
      <c r="AF15" s="15">
        <f t="shared" si="8"/>
        <v>0</v>
      </c>
      <c r="AG15" s="14">
        <v>1</v>
      </c>
      <c r="AH15" s="14" t="s">
        <v>21</v>
      </c>
      <c r="AI15" s="15">
        <f t="shared" si="9"/>
        <v>0</v>
      </c>
      <c r="AJ15" s="14">
        <v>0</v>
      </c>
      <c r="AK15" s="14" t="s">
        <v>22</v>
      </c>
      <c r="AL15" s="15">
        <f t="shared" si="10"/>
        <v>0</v>
      </c>
      <c r="AM15" s="15">
        <f t="shared" si="11"/>
        <v>0</v>
      </c>
      <c r="AN15" s="16" t="str">
        <f t="shared" si="12"/>
        <v xml:space="preserve"> </v>
      </c>
      <c r="AO15" s="15">
        <f t="shared" si="13"/>
        <v>2.5</v>
      </c>
      <c r="AR15" s="17" t="s">
        <v>23</v>
      </c>
    </row>
    <row r="16" spans="2:53" ht="15.6">
      <c r="B16" s="40"/>
      <c r="C16" s="41"/>
      <c r="D16" s="27"/>
      <c r="E16" s="28" t="str">
        <f t="shared" si="14"/>
        <v xml:space="preserve"> </v>
      </c>
      <c r="F16" s="32"/>
      <c r="G16" s="80"/>
      <c r="H16" s="80"/>
      <c r="I16" s="67"/>
      <c r="J16" s="28" t="s">
        <v>14</v>
      </c>
      <c r="K16" s="10" t="str">
        <f t="shared" si="0"/>
        <v xml:space="preserve"> </v>
      </c>
      <c r="L16" s="31" t="str">
        <f t="shared" si="15"/>
        <v xml:space="preserve"> </v>
      </c>
      <c r="M16" s="11"/>
      <c r="N16" s="11" t="s">
        <v>15</v>
      </c>
      <c r="O16" s="12">
        <f t="shared" si="1"/>
        <v>0</v>
      </c>
      <c r="P16" s="13">
        <f t="shared" si="2"/>
        <v>0</v>
      </c>
      <c r="Q16" s="13" t="e">
        <f t="shared" si="3"/>
        <v>#DIV/0!</v>
      </c>
      <c r="R16" s="14">
        <v>3.5</v>
      </c>
      <c r="S16" s="14" t="s">
        <v>16</v>
      </c>
      <c r="T16" s="15">
        <f t="shared" si="4"/>
        <v>0</v>
      </c>
      <c r="U16" s="14">
        <v>3</v>
      </c>
      <c r="V16" s="14" t="s">
        <v>17</v>
      </c>
      <c r="W16" s="15">
        <f t="shared" si="5"/>
        <v>0</v>
      </c>
      <c r="X16" s="14">
        <v>2.5</v>
      </c>
      <c r="Y16" s="14" t="s">
        <v>18</v>
      </c>
      <c r="Z16" s="15">
        <f t="shared" si="6"/>
        <v>0</v>
      </c>
      <c r="AA16" s="14">
        <v>2</v>
      </c>
      <c r="AB16" s="14" t="s">
        <v>19</v>
      </c>
      <c r="AC16" s="15">
        <f t="shared" si="7"/>
        <v>0</v>
      </c>
      <c r="AD16" s="14">
        <v>1.5</v>
      </c>
      <c r="AE16" s="14" t="s">
        <v>20</v>
      </c>
      <c r="AF16" s="15">
        <f t="shared" si="8"/>
        <v>0</v>
      </c>
      <c r="AG16" s="14">
        <v>1</v>
      </c>
      <c r="AH16" s="14" t="s">
        <v>21</v>
      </c>
      <c r="AI16" s="15">
        <f t="shared" si="9"/>
        <v>0</v>
      </c>
      <c r="AJ16" s="14">
        <v>0</v>
      </c>
      <c r="AK16" s="14" t="s">
        <v>22</v>
      </c>
      <c r="AL16" s="15">
        <f t="shared" si="10"/>
        <v>0</v>
      </c>
      <c r="AM16" s="15">
        <f t="shared" si="11"/>
        <v>0</v>
      </c>
      <c r="AN16" s="16" t="str">
        <f t="shared" si="12"/>
        <v xml:space="preserve"> </v>
      </c>
      <c r="AO16" s="15">
        <f t="shared" si="13"/>
        <v>2.5</v>
      </c>
      <c r="AR16" s="17" t="s">
        <v>23</v>
      </c>
    </row>
    <row r="17" spans="2:44" ht="15.6">
      <c r="B17" s="44"/>
      <c r="C17" s="42"/>
      <c r="D17" s="27"/>
      <c r="E17" s="28" t="str">
        <f t="shared" si="14"/>
        <v xml:space="preserve"> </v>
      </c>
      <c r="F17" s="32"/>
      <c r="G17" s="80"/>
      <c r="H17" s="80"/>
      <c r="I17" s="67"/>
      <c r="J17" s="28" t="s">
        <v>14</v>
      </c>
      <c r="K17" s="10" t="str">
        <f t="shared" si="0"/>
        <v xml:space="preserve"> </v>
      </c>
      <c r="L17" s="31" t="str">
        <f t="shared" si="15"/>
        <v xml:space="preserve"> </v>
      </c>
      <c r="M17" s="11"/>
      <c r="N17" s="11" t="s">
        <v>15</v>
      </c>
      <c r="O17" s="12">
        <f t="shared" si="1"/>
        <v>0</v>
      </c>
      <c r="P17" s="13">
        <f t="shared" si="2"/>
        <v>0</v>
      </c>
      <c r="Q17" s="13" t="e">
        <f t="shared" si="3"/>
        <v>#DIV/0!</v>
      </c>
      <c r="R17" s="14">
        <v>3.5</v>
      </c>
      <c r="S17" s="14" t="s">
        <v>16</v>
      </c>
      <c r="T17" s="15">
        <f t="shared" si="4"/>
        <v>0</v>
      </c>
      <c r="U17" s="14">
        <v>3</v>
      </c>
      <c r="V17" s="14" t="s">
        <v>17</v>
      </c>
      <c r="W17" s="15">
        <f t="shared" si="5"/>
        <v>0</v>
      </c>
      <c r="X17" s="14">
        <v>2.5</v>
      </c>
      <c r="Y17" s="14" t="s">
        <v>18</v>
      </c>
      <c r="Z17" s="15">
        <f t="shared" si="6"/>
        <v>0</v>
      </c>
      <c r="AA17" s="14">
        <v>2</v>
      </c>
      <c r="AB17" s="14" t="s">
        <v>19</v>
      </c>
      <c r="AC17" s="15">
        <f t="shared" si="7"/>
        <v>0</v>
      </c>
      <c r="AD17" s="14">
        <v>1.5</v>
      </c>
      <c r="AE17" s="14" t="s">
        <v>20</v>
      </c>
      <c r="AF17" s="15">
        <f t="shared" si="8"/>
        <v>0</v>
      </c>
      <c r="AG17" s="14">
        <v>1</v>
      </c>
      <c r="AH17" s="14" t="s">
        <v>21</v>
      </c>
      <c r="AI17" s="15">
        <f t="shared" si="9"/>
        <v>0</v>
      </c>
      <c r="AJ17" s="14">
        <v>0</v>
      </c>
      <c r="AK17" s="14" t="s">
        <v>22</v>
      </c>
      <c r="AL17" s="15">
        <f t="shared" si="10"/>
        <v>0</v>
      </c>
      <c r="AM17" s="15">
        <f t="shared" si="11"/>
        <v>0</v>
      </c>
      <c r="AN17" s="16" t="str">
        <f t="shared" si="12"/>
        <v xml:space="preserve"> </v>
      </c>
      <c r="AO17" s="15">
        <f t="shared" si="13"/>
        <v>2.5</v>
      </c>
      <c r="AR17" s="17" t="s">
        <v>23</v>
      </c>
    </row>
    <row r="18" spans="2:44" ht="15.6">
      <c r="B18" s="40"/>
      <c r="C18" s="41"/>
      <c r="D18" s="27"/>
      <c r="E18" s="28" t="str">
        <f t="shared" si="14"/>
        <v xml:space="preserve"> </v>
      </c>
      <c r="F18" s="32"/>
      <c r="G18" s="80"/>
      <c r="H18" s="80"/>
      <c r="I18" s="67"/>
      <c r="J18" s="28" t="s">
        <v>14</v>
      </c>
      <c r="K18" s="10" t="str">
        <f t="shared" si="0"/>
        <v xml:space="preserve"> </v>
      </c>
      <c r="L18" s="31" t="str">
        <f t="shared" si="15"/>
        <v xml:space="preserve"> </v>
      </c>
      <c r="M18" s="11"/>
      <c r="N18" s="11" t="s">
        <v>15</v>
      </c>
      <c r="O18" s="12">
        <f t="shared" si="1"/>
        <v>0</v>
      </c>
      <c r="P18" s="13">
        <f t="shared" si="2"/>
        <v>0</v>
      </c>
      <c r="Q18" s="13" t="e">
        <f t="shared" si="3"/>
        <v>#DIV/0!</v>
      </c>
      <c r="R18" s="14">
        <v>3.5</v>
      </c>
      <c r="S18" s="14" t="s">
        <v>16</v>
      </c>
      <c r="T18" s="15">
        <f t="shared" si="4"/>
        <v>0</v>
      </c>
      <c r="U18" s="14">
        <v>3</v>
      </c>
      <c r="V18" s="14" t="s">
        <v>17</v>
      </c>
      <c r="W18" s="15">
        <f t="shared" si="5"/>
        <v>0</v>
      </c>
      <c r="X18" s="14">
        <v>2.5</v>
      </c>
      <c r="Y18" s="14" t="s">
        <v>18</v>
      </c>
      <c r="Z18" s="15">
        <f t="shared" si="6"/>
        <v>0</v>
      </c>
      <c r="AA18" s="14">
        <v>2</v>
      </c>
      <c r="AB18" s="14" t="s">
        <v>19</v>
      </c>
      <c r="AC18" s="15">
        <f t="shared" si="7"/>
        <v>0</v>
      </c>
      <c r="AD18" s="14">
        <v>1.5</v>
      </c>
      <c r="AE18" s="14" t="s">
        <v>20</v>
      </c>
      <c r="AF18" s="15">
        <f t="shared" si="8"/>
        <v>0</v>
      </c>
      <c r="AG18" s="14">
        <v>1</v>
      </c>
      <c r="AH18" s="14" t="s">
        <v>21</v>
      </c>
      <c r="AI18" s="15">
        <f t="shared" si="9"/>
        <v>0</v>
      </c>
      <c r="AJ18" s="14">
        <v>0</v>
      </c>
      <c r="AK18" s="14" t="s">
        <v>22</v>
      </c>
      <c r="AL18" s="15">
        <f t="shared" si="10"/>
        <v>0</v>
      </c>
      <c r="AM18" s="15">
        <f t="shared" si="11"/>
        <v>0</v>
      </c>
      <c r="AN18" s="16" t="str">
        <f t="shared" si="12"/>
        <v xml:space="preserve"> </v>
      </c>
      <c r="AO18" s="15">
        <f t="shared" si="13"/>
        <v>2.5</v>
      </c>
      <c r="AR18" s="17" t="s">
        <v>23</v>
      </c>
    </row>
    <row r="19" spans="2:44" ht="15.6">
      <c r="B19" s="40"/>
      <c r="C19" s="41"/>
      <c r="D19" s="27"/>
      <c r="E19" s="28" t="str">
        <f t="shared" si="14"/>
        <v xml:space="preserve"> </v>
      </c>
      <c r="F19" s="32"/>
      <c r="G19" s="80"/>
      <c r="H19" s="80"/>
      <c r="I19" s="67"/>
      <c r="J19" s="28" t="s">
        <v>14</v>
      </c>
      <c r="K19" s="10" t="str">
        <f t="shared" si="0"/>
        <v xml:space="preserve"> </v>
      </c>
      <c r="L19" s="31" t="str">
        <f t="shared" si="15"/>
        <v xml:space="preserve"> </v>
      </c>
      <c r="M19" s="11"/>
      <c r="N19" s="11" t="s">
        <v>15</v>
      </c>
      <c r="O19" s="12">
        <f t="shared" si="1"/>
        <v>0</v>
      </c>
      <c r="P19" s="13">
        <f t="shared" si="2"/>
        <v>0</v>
      </c>
      <c r="Q19" s="13" t="e">
        <f t="shared" si="3"/>
        <v>#DIV/0!</v>
      </c>
      <c r="R19" s="14">
        <v>3.5</v>
      </c>
      <c r="S19" s="14" t="s">
        <v>16</v>
      </c>
      <c r="T19" s="15">
        <f t="shared" si="4"/>
        <v>0</v>
      </c>
      <c r="U19" s="14">
        <v>3</v>
      </c>
      <c r="V19" s="14" t="s">
        <v>17</v>
      </c>
      <c r="W19" s="15">
        <f t="shared" si="5"/>
        <v>0</v>
      </c>
      <c r="X19" s="14">
        <v>2.5</v>
      </c>
      <c r="Y19" s="14" t="s">
        <v>18</v>
      </c>
      <c r="Z19" s="15">
        <f t="shared" si="6"/>
        <v>0</v>
      </c>
      <c r="AA19" s="14">
        <v>2</v>
      </c>
      <c r="AB19" s="14" t="s">
        <v>19</v>
      </c>
      <c r="AC19" s="15">
        <f t="shared" si="7"/>
        <v>0</v>
      </c>
      <c r="AD19" s="14">
        <v>1.5</v>
      </c>
      <c r="AE19" s="14" t="s">
        <v>20</v>
      </c>
      <c r="AF19" s="15">
        <f t="shared" si="8"/>
        <v>0</v>
      </c>
      <c r="AG19" s="14">
        <v>1</v>
      </c>
      <c r="AH19" s="14" t="s">
        <v>21</v>
      </c>
      <c r="AI19" s="15">
        <f t="shared" si="9"/>
        <v>0</v>
      </c>
      <c r="AJ19" s="14">
        <v>0</v>
      </c>
      <c r="AK19" s="14" t="s">
        <v>22</v>
      </c>
      <c r="AL19" s="15">
        <f t="shared" si="10"/>
        <v>0</v>
      </c>
      <c r="AM19" s="15">
        <f t="shared" si="11"/>
        <v>0</v>
      </c>
      <c r="AN19" s="16" t="str">
        <f t="shared" si="12"/>
        <v xml:space="preserve"> </v>
      </c>
      <c r="AO19" s="15">
        <f t="shared" si="13"/>
        <v>2.5</v>
      </c>
      <c r="AR19" s="17" t="s">
        <v>23</v>
      </c>
    </row>
    <row r="20" spans="2:44" ht="15.6">
      <c r="B20" s="44"/>
      <c r="C20" s="42"/>
      <c r="D20" s="27"/>
      <c r="E20" s="28" t="str">
        <f t="shared" si="14"/>
        <v xml:space="preserve"> </v>
      </c>
      <c r="F20" s="32"/>
      <c r="G20" s="119"/>
      <c r="H20" s="120"/>
      <c r="I20" s="67"/>
      <c r="J20" s="28" t="s">
        <v>14</v>
      </c>
      <c r="K20" s="10" t="str">
        <f t="shared" si="0"/>
        <v xml:space="preserve"> </v>
      </c>
      <c r="L20" s="31" t="str">
        <f t="shared" si="15"/>
        <v xml:space="preserve"> </v>
      </c>
      <c r="M20" s="11"/>
      <c r="N20" s="11" t="s">
        <v>15</v>
      </c>
      <c r="O20" s="12">
        <f t="shared" si="1"/>
        <v>0</v>
      </c>
      <c r="P20" s="13">
        <f t="shared" si="2"/>
        <v>0</v>
      </c>
      <c r="Q20" s="13" t="e">
        <f t="shared" si="3"/>
        <v>#DIV/0!</v>
      </c>
      <c r="R20" s="14">
        <v>3.5</v>
      </c>
      <c r="S20" s="14" t="s">
        <v>16</v>
      </c>
      <c r="T20" s="15">
        <f t="shared" si="4"/>
        <v>0</v>
      </c>
      <c r="U20" s="14">
        <v>3</v>
      </c>
      <c r="V20" s="14" t="s">
        <v>17</v>
      </c>
      <c r="W20" s="15">
        <f t="shared" si="5"/>
        <v>0</v>
      </c>
      <c r="X20" s="14">
        <v>2.5</v>
      </c>
      <c r="Y20" s="14" t="s">
        <v>18</v>
      </c>
      <c r="Z20" s="15">
        <f t="shared" si="6"/>
        <v>0</v>
      </c>
      <c r="AA20" s="14">
        <v>2</v>
      </c>
      <c r="AB20" s="14" t="s">
        <v>19</v>
      </c>
      <c r="AC20" s="15">
        <f t="shared" si="7"/>
        <v>0</v>
      </c>
      <c r="AD20" s="14">
        <v>1.5</v>
      </c>
      <c r="AE20" s="14" t="s">
        <v>20</v>
      </c>
      <c r="AF20" s="15">
        <f t="shared" si="8"/>
        <v>0</v>
      </c>
      <c r="AG20" s="14">
        <v>1</v>
      </c>
      <c r="AH20" s="14" t="s">
        <v>21</v>
      </c>
      <c r="AI20" s="15">
        <f t="shared" si="9"/>
        <v>0</v>
      </c>
      <c r="AJ20" s="14">
        <v>0</v>
      </c>
      <c r="AK20" s="14" t="s">
        <v>22</v>
      </c>
      <c r="AL20" s="15">
        <f t="shared" si="10"/>
        <v>0</v>
      </c>
      <c r="AM20" s="15">
        <f t="shared" si="11"/>
        <v>0</v>
      </c>
      <c r="AN20" s="16" t="str">
        <f t="shared" si="12"/>
        <v xml:space="preserve"> </v>
      </c>
      <c r="AO20" s="15">
        <f t="shared" si="13"/>
        <v>2.5</v>
      </c>
      <c r="AR20" s="17" t="s">
        <v>23</v>
      </c>
    </row>
    <row r="21" spans="2:44" ht="15.6">
      <c r="B21" s="40"/>
      <c r="C21" s="41"/>
      <c r="D21" s="27"/>
      <c r="E21" s="28" t="str">
        <f t="shared" si="14"/>
        <v xml:space="preserve"> </v>
      </c>
      <c r="F21" s="32"/>
      <c r="G21" s="80"/>
      <c r="H21" s="80"/>
      <c r="I21" s="67"/>
      <c r="J21" s="28" t="s">
        <v>14</v>
      </c>
      <c r="K21" s="10" t="str">
        <f t="shared" si="0"/>
        <v xml:space="preserve"> </v>
      </c>
      <c r="L21" s="31" t="str">
        <f t="shared" si="15"/>
        <v xml:space="preserve"> </v>
      </c>
      <c r="M21" s="11"/>
      <c r="N21" s="11" t="s">
        <v>15</v>
      </c>
      <c r="O21" s="12">
        <f t="shared" si="1"/>
        <v>0</v>
      </c>
      <c r="P21" s="13">
        <f t="shared" si="2"/>
        <v>0</v>
      </c>
      <c r="Q21" s="13" t="e">
        <f t="shared" si="3"/>
        <v>#DIV/0!</v>
      </c>
      <c r="R21" s="14">
        <v>3.5</v>
      </c>
      <c r="S21" s="14" t="s">
        <v>16</v>
      </c>
      <c r="T21" s="15">
        <f t="shared" si="4"/>
        <v>0</v>
      </c>
      <c r="U21" s="14">
        <v>3</v>
      </c>
      <c r="V21" s="14" t="s">
        <v>17</v>
      </c>
      <c r="W21" s="15">
        <f t="shared" si="5"/>
        <v>0</v>
      </c>
      <c r="X21" s="14">
        <v>2.5</v>
      </c>
      <c r="Y21" s="14" t="s">
        <v>18</v>
      </c>
      <c r="Z21" s="15">
        <f t="shared" si="6"/>
        <v>0</v>
      </c>
      <c r="AA21" s="14">
        <v>2</v>
      </c>
      <c r="AB21" s="14" t="s">
        <v>19</v>
      </c>
      <c r="AC21" s="15">
        <f t="shared" si="7"/>
        <v>0</v>
      </c>
      <c r="AD21" s="14">
        <v>1.5</v>
      </c>
      <c r="AE21" s="14" t="s">
        <v>20</v>
      </c>
      <c r="AF21" s="15">
        <f t="shared" si="8"/>
        <v>0</v>
      </c>
      <c r="AG21" s="14">
        <v>1</v>
      </c>
      <c r="AH21" s="14" t="s">
        <v>21</v>
      </c>
      <c r="AI21" s="15">
        <f t="shared" si="9"/>
        <v>0</v>
      </c>
      <c r="AJ21" s="14">
        <v>0</v>
      </c>
      <c r="AK21" s="14" t="s">
        <v>22</v>
      </c>
      <c r="AL21" s="15">
        <f t="shared" si="10"/>
        <v>0</v>
      </c>
      <c r="AM21" s="15">
        <f t="shared" si="11"/>
        <v>0</v>
      </c>
      <c r="AN21" s="16" t="str">
        <f t="shared" si="12"/>
        <v xml:space="preserve"> </v>
      </c>
      <c r="AO21" s="15">
        <f t="shared" si="13"/>
        <v>2.5</v>
      </c>
      <c r="AR21" s="17" t="s">
        <v>23</v>
      </c>
    </row>
    <row r="22" spans="2:44" ht="15.6">
      <c r="B22" s="40"/>
      <c r="C22" s="41"/>
      <c r="D22" s="27"/>
      <c r="E22" s="28" t="str">
        <f t="shared" si="14"/>
        <v xml:space="preserve"> </v>
      </c>
      <c r="F22" s="32"/>
      <c r="G22" s="119"/>
      <c r="H22" s="120"/>
      <c r="I22" s="67"/>
      <c r="J22" s="28" t="s">
        <v>14</v>
      </c>
      <c r="K22" s="10" t="s">
        <v>30</v>
      </c>
      <c r="L22" s="31" t="str">
        <f t="shared" si="15"/>
        <v xml:space="preserve"> </v>
      </c>
      <c r="M22" s="11"/>
      <c r="N22" s="11" t="s">
        <v>15</v>
      </c>
      <c r="O22" s="12">
        <f t="shared" si="1"/>
        <v>0</v>
      </c>
      <c r="P22" s="13">
        <f t="shared" si="2"/>
        <v>0</v>
      </c>
      <c r="Q22" s="13" t="e">
        <f t="shared" si="3"/>
        <v>#DIV/0!</v>
      </c>
      <c r="R22" s="14">
        <v>3.5</v>
      </c>
      <c r="S22" s="14" t="s">
        <v>16</v>
      </c>
      <c r="T22" s="15">
        <f t="shared" si="4"/>
        <v>0</v>
      </c>
      <c r="U22" s="14">
        <v>3</v>
      </c>
      <c r="V22" s="14" t="s">
        <v>17</v>
      </c>
      <c r="W22" s="15">
        <f t="shared" si="5"/>
        <v>0</v>
      </c>
      <c r="X22" s="14">
        <v>2.5</v>
      </c>
      <c r="Y22" s="14" t="s">
        <v>18</v>
      </c>
      <c r="Z22" s="15">
        <f t="shared" si="6"/>
        <v>0</v>
      </c>
      <c r="AA22" s="14">
        <v>2</v>
      </c>
      <c r="AB22" s="14" t="s">
        <v>19</v>
      </c>
      <c r="AC22" s="15">
        <f t="shared" si="7"/>
        <v>0</v>
      </c>
      <c r="AD22" s="14">
        <v>1.5</v>
      </c>
      <c r="AE22" s="14" t="s">
        <v>20</v>
      </c>
      <c r="AF22" s="15">
        <f t="shared" si="8"/>
        <v>0</v>
      </c>
      <c r="AG22" s="14">
        <v>1</v>
      </c>
      <c r="AH22" s="14" t="s">
        <v>21</v>
      </c>
      <c r="AI22" s="15">
        <f t="shared" si="9"/>
        <v>0</v>
      </c>
      <c r="AJ22" s="14">
        <v>0</v>
      </c>
      <c r="AK22" s="14" t="s">
        <v>22</v>
      </c>
      <c r="AL22" s="15">
        <f t="shared" si="10"/>
        <v>0</v>
      </c>
      <c r="AM22" s="15">
        <f t="shared" si="11"/>
        <v>0</v>
      </c>
      <c r="AN22" s="16" t="str">
        <f t="shared" si="12"/>
        <v xml:space="preserve"> </v>
      </c>
      <c r="AO22" s="15">
        <f t="shared" si="13"/>
        <v>2.5</v>
      </c>
      <c r="AR22" s="17" t="s">
        <v>23</v>
      </c>
    </row>
    <row r="23" spans="2:44" ht="15.6">
      <c r="B23" s="25"/>
      <c r="C23" s="67"/>
      <c r="D23" s="27"/>
      <c r="E23" s="28" t="str">
        <f t="shared" si="14"/>
        <v xml:space="preserve"> </v>
      </c>
      <c r="F23" s="32"/>
      <c r="G23" s="80"/>
      <c r="H23" s="80"/>
      <c r="I23" s="67"/>
      <c r="J23" s="28" t="s">
        <v>14</v>
      </c>
      <c r="K23" s="10" t="str">
        <f t="shared" si="0"/>
        <v xml:space="preserve"> </v>
      </c>
      <c r="L23" s="31" t="str">
        <f t="shared" si="15"/>
        <v xml:space="preserve"> </v>
      </c>
      <c r="M23" s="11"/>
      <c r="N23" s="11" t="s">
        <v>15</v>
      </c>
      <c r="O23" s="12">
        <f t="shared" si="1"/>
        <v>0</v>
      </c>
      <c r="P23" s="13">
        <f t="shared" si="2"/>
        <v>0</v>
      </c>
      <c r="Q23" s="13" t="e">
        <f t="shared" si="3"/>
        <v>#DIV/0!</v>
      </c>
      <c r="R23" s="14">
        <v>3.5</v>
      </c>
      <c r="S23" s="14" t="s">
        <v>16</v>
      </c>
      <c r="T23" s="15">
        <f t="shared" si="4"/>
        <v>0</v>
      </c>
      <c r="U23" s="14">
        <v>3</v>
      </c>
      <c r="V23" s="14" t="s">
        <v>17</v>
      </c>
      <c r="W23" s="15">
        <f t="shared" si="5"/>
        <v>0</v>
      </c>
      <c r="X23" s="14">
        <v>2.5</v>
      </c>
      <c r="Y23" s="14" t="s">
        <v>18</v>
      </c>
      <c r="Z23" s="15">
        <f t="shared" si="6"/>
        <v>0</v>
      </c>
      <c r="AA23" s="14">
        <v>2</v>
      </c>
      <c r="AB23" s="14" t="s">
        <v>19</v>
      </c>
      <c r="AC23" s="15">
        <f t="shared" si="7"/>
        <v>0</v>
      </c>
      <c r="AD23" s="14">
        <v>1.5</v>
      </c>
      <c r="AE23" s="14" t="s">
        <v>20</v>
      </c>
      <c r="AF23" s="15">
        <f t="shared" si="8"/>
        <v>0</v>
      </c>
      <c r="AG23" s="14">
        <v>1</v>
      </c>
      <c r="AH23" s="14" t="s">
        <v>21</v>
      </c>
      <c r="AI23" s="15">
        <f t="shared" si="9"/>
        <v>0</v>
      </c>
      <c r="AJ23" s="14">
        <v>0</v>
      </c>
      <c r="AK23" s="14" t="s">
        <v>22</v>
      </c>
      <c r="AL23" s="15">
        <f t="shared" si="10"/>
        <v>0</v>
      </c>
      <c r="AM23" s="15">
        <f t="shared" si="11"/>
        <v>0</v>
      </c>
      <c r="AN23" s="16" t="str">
        <f t="shared" si="12"/>
        <v xml:space="preserve"> </v>
      </c>
      <c r="AO23" s="15">
        <f t="shared" si="13"/>
        <v>2.5</v>
      </c>
      <c r="AR23" s="17" t="s">
        <v>23</v>
      </c>
    </row>
    <row r="24" spans="2:44" ht="15.6">
      <c r="B24" s="25"/>
      <c r="C24" s="67"/>
      <c r="D24" s="27"/>
      <c r="E24" s="28" t="str">
        <f t="shared" si="14"/>
        <v xml:space="preserve"> </v>
      </c>
      <c r="F24" s="32"/>
      <c r="G24" s="80"/>
      <c r="H24" s="80"/>
      <c r="I24" s="67"/>
      <c r="J24" s="28" t="s">
        <v>14</v>
      </c>
      <c r="K24" s="10" t="str">
        <f t="shared" si="0"/>
        <v xml:space="preserve"> </v>
      </c>
      <c r="L24" s="31" t="str">
        <f t="shared" si="15"/>
        <v xml:space="preserve"> </v>
      </c>
      <c r="M24" s="11"/>
      <c r="N24" s="11" t="s">
        <v>15</v>
      </c>
      <c r="O24" s="12">
        <f t="shared" si="1"/>
        <v>0</v>
      </c>
      <c r="P24" s="13">
        <f t="shared" si="2"/>
        <v>0</v>
      </c>
      <c r="Q24" s="13" t="e">
        <f t="shared" si="3"/>
        <v>#DIV/0!</v>
      </c>
      <c r="R24" s="14">
        <v>3.5</v>
      </c>
      <c r="S24" s="14" t="s">
        <v>16</v>
      </c>
      <c r="T24" s="15">
        <f t="shared" si="4"/>
        <v>0</v>
      </c>
      <c r="U24" s="14">
        <v>3</v>
      </c>
      <c r="V24" s="14" t="s">
        <v>17</v>
      </c>
      <c r="W24" s="15">
        <f t="shared" si="5"/>
        <v>0</v>
      </c>
      <c r="X24" s="14">
        <v>2.5</v>
      </c>
      <c r="Y24" s="14" t="s">
        <v>18</v>
      </c>
      <c r="Z24" s="15">
        <f t="shared" si="6"/>
        <v>0</v>
      </c>
      <c r="AA24" s="14">
        <v>2</v>
      </c>
      <c r="AB24" s="14" t="s">
        <v>19</v>
      </c>
      <c r="AC24" s="15">
        <f t="shared" si="7"/>
        <v>0</v>
      </c>
      <c r="AD24" s="14">
        <v>1.5</v>
      </c>
      <c r="AE24" s="14" t="s">
        <v>20</v>
      </c>
      <c r="AF24" s="15">
        <f t="shared" si="8"/>
        <v>0</v>
      </c>
      <c r="AG24" s="14">
        <v>1</v>
      </c>
      <c r="AH24" s="14" t="s">
        <v>21</v>
      </c>
      <c r="AI24" s="15">
        <f t="shared" si="9"/>
        <v>0</v>
      </c>
      <c r="AJ24" s="14">
        <v>0</v>
      </c>
      <c r="AK24" s="14" t="s">
        <v>22</v>
      </c>
      <c r="AL24" s="15">
        <f t="shared" si="10"/>
        <v>0</v>
      </c>
      <c r="AM24" s="15">
        <f t="shared" si="11"/>
        <v>0</v>
      </c>
      <c r="AN24" s="16" t="str">
        <f t="shared" si="12"/>
        <v xml:space="preserve"> </v>
      </c>
      <c r="AO24" s="15">
        <f t="shared" si="13"/>
        <v>2.5</v>
      </c>
      <c r="AR24" s="17" t="s">
        <v>23</v>
      </c>
    </row>
    <row r="25" spans="2:44" ht="15.6">
      <c r="B25" s="25" t="s">
        <v>14</v>
      </c>
      <c r="C25" s="67" t="s">
        <v>14</v>
      </c>
      <c r="D25" s="27"/>
      <c r="E25" s="28" t="str">
        <f t="shared" si="14"/>
        <v xml:space="preserve"> </v>
      </c>
      <c r="F25" s="32"/>
      <c r="G25" s="80"/>
      <c r="H25" s="80"/>
      <c r="I25" s="67"/>
      <c r="J25" s="28" t="s">
        <v>14</v>
      </c>
      <c r="K25" s="10" t="str">
        <f t="shared" si="0"/>
        <v xml:space="preserve"> </v>
      </c>
      <c r="L25" s="31" t="str">
        <f t="shared" si="15"/>
        <v xml:space="preserve"> </v>
      </c>
      <c r="M25" s="11"/>
      <c r="N25" s="11" t="s">
        <v>15</v>
      </c>
      <c r="O25" s="12">
        <f t="shared" si="1"/>
        <v>0</v>
      </c>
      <c r="P25" s="13">
        <f t="shared" si="2"/>
        <v>0</v>
      </c>
      <c r="Q25" s="13" t="e">
        <f t="shared" si="3"/>
        <v>#DIV/0!</v>
      </c>
      <c r="R25" s="14">
        <v>3.5</v>
      </c>
      <c r="S25" s="14" t="s">
        <v>16</v>
      </c>
      <c r="T25" s="15">
        <f t="shared" si="4"/>
        <v>0</v>
      </c>
      <c r="U25" s="14">
        <v>3</v>
      </c>
      <c r="V25" s="14" t="s">
        <v>17</v>
      </c>
      <c r="W25" s="15">
        <f t="shared" si="5"/>
        <v>0</v>
      </c>
      <c r="X25" s="14">
        <v>2.5</v>
      </c>
      <c r="Y25" s="14" t="s">
        <v>18</v>
      </c>
      <c r="Z25" s="15">
        <f t="shared" si="6"/>
        <v>0</v>
      </c>
      <c r="AA25" s="14">
        <v>2</v>
      </c>
      <c r="AB25" s="14" t="s">
        <v>19</v>
      </c>
      <c r="AC25" s="15">
        <f t="shared" si="7"/>
        <v>0</v>
      </c>
      <c r="AD25" s="14">
        <v>1.5</v>
      </c>
      <c r="AE25" s="14" t="s">
        <v>20</v>
      </c>
      <c r="AF25" s="15">
        <f t="shared" si="8"/>
        <v>0</v>
      </c>
      <c r="AG25" s="14">
        <v>1</v>
      </c>
      <c r="AH25" s="14" t="s">
        <v>21</v>
      </c>
      <c r="AI25" s="15">
        <f t="shared" si="9"/>
        <v>0</v>
      </c>
      <c r="AJ25" s="14">
        <v>0</v>
      </c>
      <c r="AK25" s="14" t="s">
        <v>22</v>
      </c>
      <c r="AL25" s="15">
        <f t="shared" si="10"/>
        <v>0</v>
      </c>
      <c r="AM25" s="15">
        <f t="shared" si="11"/>
        <v>0</v>
      </c>
      <c r="AN25" s="16" t="str">
        <f t="shared" si="12"/>
        <v xml:space="preserve"> </v>
      </c>
      <c r="AO25" s="15">
        <f t="shared" si="13"/>
        <v>2.5</v>
      </c>
      <c r="AR25" s="17" t="s">
        <v>23</v>
      </c>
    </row>
    <row r="26" spans="2:44" ht="15.6">
      <c r="B26" s="25" t="s">
        <v>14</v>
      </c>
      <c r="C26" s="67" t="s">
        <v>14</v>
      </c>
      <c r="D26" s="27"/>
      <c r="E26" s="28" t="str">
        <f t="shared" si="14"/>
        <v xml:space="preserve"> </v>
      </c>
      <c r="F26" s="32"/>
      <c r="G26" s="80"/>
      <c r="H26" s="80"/>
      <c r="I26" s="67"/>
      <c r="J26" s="28" t="s">
        <v>14</v>
      </c>
      <c r="K26" s="10" t="str">
        <f t="shared" si="0"/>
        <v xml:space="preserve"> </v>
      </c>
      <c r="L26" s="31" t="str">
        <f t="shared" si="15"/>
        <v xml:space="preserve"> </v>
      </c>
      <c r="M26" s="11"/>
      <c r="N26" s="11" t="s">
        <v>15</v>
      </c>
      <c r="O26" s="12">
        <f t="shared" si="1"/>
        <v>0</v>
      </c>
      <c r="P26" s="13">
        <v>15</v>
      </c>
      <c r="Q26" s="13">
        <f t="shared" si="3"/>
        <v>0</v>
      </c>
      <c r="R26" s="14">
        <v>3.5</v>
      </c>
      <c r="S26" s="14" t="s">
        <v>16</v>
      </c>
      <c r="T26" s="15">
        <f t="shared" si="4"/>
        <v>0</v>
      </c>
      <c r="U26" s="14">
        <v>3</v>
      </c>
      <c r="V26" s="14" t="s">
        <v>17</v>
      </c>
      <c r="W26" s="15">
        <f t="shared" si="5"/>
        <v>0</v>
      </c>
      <c r="X26" s="14">
        <v>2.5</v>
      </c>
      <c r="Y26" s="14" t="s">
        <v>18</v>
      </c>
      <c r="Z26" s="15">
        <f t="shared" si="6"/>
        <v>0</v>
      </c>
      <c r="AA26" s="14">
        <v>2</v>
      </c>
      <c r="AB26" s="14" t="s">
        <v>19</v>
      </c>
      <c r="AC26" s="15">
        <f t="shared" si="7"/>
        <v>0</v>
      </c>
      <c r="AD26" s="14">
        <v>1.5</v>
      </c>
      <c r="AE26" s="14" t="s">
        <v>20</v>
      </c>
      <c r="AF26" s="15">
        <f t="shared" si="8"/>
        <v>0</v>
      </c>
      <c r="AG26" s="14">
        <v>1</v>
      </c>
      <c r="AH26" s="14" t="s">
        <v>21</v>
      </c>
      <c r="AI26" s="15">
        <f t="shared" si="9"/>
        <v>0</v>
      </c>
      <c r="AJ26" s="14">
        <v>0</v>
      </c>
      <c r="AK26" s="14" t="s">
        <v>22</v>
      </c>
      <c r="AL26" s="15">
        <f t="shared" si="10"/>
        <v>0</v>
      </c>
      <c r="AM26" s="15">
        <f t="shared" si="11"/>
        <v>0</v>
      </c>
      <c r="AN26" s="16" t="str">
        <f t="shared" si="12"/>
        <v xml:space="preserve"> </v>
      </c>
      <c r="AO26" s="15">
        <f t="shared" si="13"/>
        <v>2.5</v>
      </c>
      <c r="AR26" s="17" t="s">
        <v>23</v>
      </c>
    </row>
    <row r="27" spans="2:44" ht="15.6">
      <c r="B27" s="25" t="s">
        <v>14</v>
      </c>
      <c r="C27" s="67" t="s">
        <v>14</v>
      </c>
      <c r="D27" s="27"/>
      <c r="E27" s="28" t="str">
        <f t="shared" si="14"/>
        <v xml:space="preserve"> </v>
      </c>
      <c r="F27" s="32"/>
      <c r="G27" s="80"/>
      <c r="H27" s="80"/>
      <c r="I27" s="67"/>
      <c r="J27" s="28" t="s">
        <v>14</v>
      </c>
      <c r="K27" s="10" t="str">
        <f t="shared" si="0"/>
        <v xml:space="preserve"> </v>
      </c>
      <c r="L27" s="31" t="str">
        <f t="shared" si="15"/>
        <v xml:space="preserve"> </v>
      </c>
      <c r="M27" s="11"/>
      <c r="N27" s="11" t="s">
        <v>15</v>
      </c>
      <c r="O27" s="12">
        <f t="shared" si="1"/>
        <v>0</v>
      </c>
      <c r="P27" s="13">
        <f t="shared" si="2"/>
        <v>0</v>
      </c>
      <c r="Q27" s="13" t="e">
        <f t="shared" si="3"/>
        <v>#DIV/0!</v>
      </c>
      <c r="R27" s="14">
        <v>3.5</v>
      </c>
      <c r="S27" s="14" t="s">
        <v>16</v>
      </c>
      <c r="T27" s="15">
        <f t="shared" si="4"/>
        <v>0</v>
      </c>
      <c r="U27" s="14">
        <v>3</v>
      </c>
      <c r="V27" s="14" t="s">
        <v>17</v>
      </c>
      <c r="W27" s="15">
        <f t="shared" si="5"/>
        <v>0</v>
      </c>
      <c r="X27" s="14">
        <v>2.5</v>
      </c>
      <c r="Y27" s="14" t="s">
        <v>18</v>
      </c>
      <c r="Z27" s="15">
        <f t="shared" si="6"/>
        <v>0</v>
      </c>
      <c r="AA27" s="14">
        <v>2</v>
      </c>
      <c r="AB27" s="14" t="s">
        <v>19</v>
      </c>
      <c r="AC27" s="15">
        <f t="shared" si="7"/>
        <v>0</v>
      </c>
      <c r="AD27" s="14">
        <v>1.5</v>
      </c>
      <c r="AE27" s="14" t="s">
        <v>20</v>
      </c>
      <c r="AF27" s="15">
        <f t="shared" si="8"/>
        <v>0</v>
      </c>
      <c r="AG27" s="14">
        <v>1</v>
      </c>
      <c r="AH27" s="14" t="s">
        <v>21</v>
      </c>
      <c r="AI27" s="15">
        <f t="shared" si="9"/>
        <v>0</v>
      </c>
      <c r="AJ27" s="14">
        <v>0</v>
      </c>
      <c r="AK27" s="14" t="s">
        <v>22</v>
      </c>
      <c r="AL27" s="15">
        <f t="shared" si="10"/>
        <v>0</v>
      </c>
      <c r="AM27" s="15">
        <f t="shared" si="11"/>
        <v>0</v>
      </c>
      <c r="AN27" s="16" t="str">
        <f t="shared" si="12"/>
        <v xml:space="preserve"> </v>
      </c>
      <c r="AO27" s="15">
        <f t="shared" si="13"/>
        <v>2.5</v>
      </c>
      <c r="AR27" s="17" t="s">
        <v>23</v>
      </c>
    </row>
    <row r="28" spans="2:44" ht="15.6">
      <c r="B28" s="25" t="s">
        <v>14</v>
      </c>
      <c r="C28" s="67" t="s">
        <v>14</v>
      </c>
      <c r="D28" s="27"/>
      <c r="E28" s="28" t="str">
        <f t="shared" si="14"/>
        <v xml:space="preserve"> </v>
      </c>
      <c r="F28" s="32"/>
      <c r="G28" s="80"/>
      <c r="H28" s="80"/>
      <c r="I28" s="67"/>
      <c r="J28" s="28" t="s">
        <v>14</v>
      </c>
      <c r="K28" s="10" t="str">
        <f t="shared" si="0"/>
        <v xml:space="preserve"> </v>
      </c>
      <c r="L28" s="31" t="str">
        <f t="shared" si="15"/>
        <v xml:space="preserve"> </v>
      </c>
      <c r="M28" s="11"/>
      <c r="N28" s="11" t="s">
        <v>15</v>
      </c>
      <c r="O28" s="12">
        <f t="shared" si="1"/>
        <v>0</v>
      </c>
      <c r="P28" s="13">
        <f t="shared" si="2"/>
        <v>0</v>
      </c>
      <c r="Q28" s="13" t="e">
        <f t="shared" si="3"/>
        <v>#DIV/0!</v>
      </c>
      <c r="R28" s="14">
        <v>3.5</v>
      </c>
      <c r="S28" s="14" t="s">
        <v>16</v>
      </c>
      <c r="T28" s="15">
        <f t="shared" si="4"/>
        <v>0</v>
      </c>
      <c r="U28" s="14">
        <v>3</v>
      </c>
      <c r="V28" s="14" t="s">
        <v>17</v>
      </c>
      <c r="W28" s="15">
        <f t="shared" si="5"/>
        <v>0</v>
      </c>
      <c r="X28" s="14">
        <v>2.5</v>
      </c>
      <c r="Y28" s="14" t="s">
        <v>18</v>
      </c>
      <c r="Z28" s="15">
        <f t="shared" si="6"/>
        <v>0</v>
      </c>
      <c r="AA28" s="14">
        <v>2</v>
      </c>
      <c r="AB28" s="14" t="s">
        <v>19</v>
      </c>
      <c r="AC28" s="15">
        <f t="shared" si="7"/>
        <v>0</v>
      </c>
      <c r="AD28" s="14">
        <v>1.5</v>
      </c>
      <c r="AE28" s="14" t="s">
        <v>20</v>
      </c>
      <c r="AF28" s="15">
        <f t="shared" si="8"/>
        <v>0</v>
      </c>
      <c r="AG28" s="14">
        <v>1</v>
      </c>
      <c r="AH28" s="14" t="s">
        <v>21</v>
      </c>
      <c r="AI28" s="15">
        <f t="shared" si="9"/>
        <v>0</v>
      </c>
      <c r="AJ28" s="14">
        <v>0</v>
      </c>
      <c r="AK28" s="14" t="s">
        <v>22</v>
      </c>
      <c r="AL28" s="15">
        <f t="shared" si="10"/>
        <v>0</v>
      </c>
      <c r="AM28" s="15">
        <f t="shared" si="11"/>
        <v>0</v>
      </c>
      <c r="AN28" s="16" t="str">
        <f t="shared" si="12"/>
        <v xml:space="preserve"> </v>
      </c>
      <c r="AO28" s="15">
        <f t="shared" si="13"/>
        <v>2.5</v>
      </c>
      <c r="AR28" s="17" t="s">
        <v>23</v>
      </c>
    </row>
    <row r="29" spans="2:44" ht="15.6">
      <c r="B29" s="25" t="s">
        <v>14</v>
      </c>
      <c r="C29" s="67" t="s">
        <v>14</v>
      </c>
      <c r="D29" s="27"/>
      <c r="E29" s="28" t="str">
        <f t="shared" si="14"/>
        <v xml:space="preserve"> </v>
      </c>
      <c r="F29" s="32"/>
      <c r="G29" s="80"/>
      <c r="H29" s="80"/>
      <c r="I29" s="67"/>
      <c r="J29" s="28" t="s">
        <v>14</v>
      </c>
      <c r="K29" s="10" t="str">
        <f t="shared" si="0"/>
        <v xml:space="preserve"> </v>
      </c>
      <c r="L29" s="31" t="str">
        <f t="shared" si="15"/>
        <v xml:space="preserve"> </v>
      </c>
      <c r="M29" s="11"/>
      <c r="N29" s="11" t="s">
        <v>15</v>
      </c>
      <c r="O29" s="12">
        <f t="shared" si="1"/>
        <v>0</v>
      </c>
      <c r="P29" s="13">
        <f t="shared" si="2"/>
        <v>0</v>
      </c>
      <c r="Q29" s="13" t="e">
        <f t="shared" si="3"/>
        <v>#DIV/0!</v>
      </c>
      <c r="R29" s="14">
        <v>3.5</v>
      </c>
      <c r="S29" s="14" t="s">
        <v>16</v>
      </c>
      <c r="T29" s="15">
        <f t="shared" si="4"/>
        <v>0</v>
      </c>
      <c r="U29" s="14">
        <v>3</v>
      </c>
      <c r="V29" s="14" t="s">
        <v>17</v>
      </c>
      <c r="W29" s="15">
        <f t="shared" si="5"/>
        <v>0</v>
      </c>
      <c r="X29" s="14">
        <v>2.5</v>
      </c>
      <c r="Y29" s="14" t="s">
        <v>18</v>
      </c>
      <c r="Z29" s="15">
        <f t="shared" si="6"/>
        <v>0</v>
      </c>
      <c r="AA29" s="14">
        <v>2</v>
      </c>
      <c r="AB29" s="14" t="s">
        <v>19</v>
      </c>
      <c r="AC29" s="15">
        <f t="shared" si="7"/>
        <v>0</v>
      </c>
      <c r="AD29" s="14">
        <v>1.5</v>
      </c>
      <c r="AE29" s="14" t="s">
        <v>20</v>
      </c>
      <c r="AF29" s="15">
        <f t="shared" si="8"/>
        <v>0</v>
      </c>
      <c r="AG29" s="14">
        <v>1</v>
      </c>
      <c r="AH29" s="14" t="s">
        <v>21</v>
      </c>
      <c r="AI29" s="15">
        <f t="shared" si="9"/>
        <v>0</v>
      </c>
      <c r="AJ29" s="14">
        <v>0</v>
      </c>
      <c r="AK29" s="14" t="s">
        <v>22</v>
      </c>
      <c r="AL29" s="15">
        <f t="shared" si="10"/>
        <v>0</v>
      </c>
      <c r="AM29" s="15">
        <f t="shared" si="11"/>
        <v>0</v>
      </c>
      <c r="AN29" s="16" t="str">
        <f t="shared" si="12"/>
        <v xml:space="preserve"> </v>
      </c>
      <c r="AO29" s="15">
        <f t="shared" si="13"/>
        <v>2.5</v>
      </c>
      <c r="AR29" s="17" t="s">
        <v>23</v>
      </c>
    </row>
    <row r="30" spans="2:44" ht="16.2" thickBot="1">
      <c r="B30" s="25" t="s">
        <v>14</v>
      </c>
      <c r="C30" s="67" t="s">
        <v>14</v>
      </c>
      <c r="D30" s="27"/>
      <c r="E30" s="28" t="str">
        <f t="shared" si="14"/>
        <v xml:space="preserve"> </v>
      </c>
      <c r="F30" s="33"/>
      <c r="G30" s="118"/>
      <c r="H30" s="118"/>
      <c r="I30" s="73"/>
      <c r="J30" s="34" t="s">
        <v>14</v>
      </c>
      <c r="K30" s="10" t="str">
        <f t="shared" si="0"/>
        <v xml:space="preserve"> </v>
      </c>
      <c r="L30" s="31" t="str">
        <f t="shared" si="15"/>
        <v xml:space="preserve"> </v>
      </c>
      <c r="M30" s="11"/>
      <c r="N30" s="11" t="s">
        <v>15</v>
      </c>
      <c r="O30" s="12">
        <f t="shared" si="1"/>
        <v>0</v>
      </c>
      <c r="P30" s="13">
        <f t="shared" si="2"/>
        <v>0</v>
      </c>
      <c r="Q30" s="13" t="e">
        <f t="shared" si="3"/>
        <v>#DIV/0!</v>
      </c>
      <c r="R30" s="14">
        <v>3.5</v>
      </c>
      <c r="S30" s="14" t="s">
        <v>16</v>
      </c>
      <c r="T30" s="15">
        <f t="shared" si="4"/>
        <v>0</v>
      </c>
      <c r="U30" s="14">
        <v>3</v>
      </c>
      <c r="V30" s="14" t="s">
        <v>17</v>
      </c>
      <c r="W30" s="15">
        <f t="shared" si="5"/>
        <v>0</v>
      </c>
      <c r="X30" s="14">
        <v>2.5</v>
      </c>
      <c r="Y30" s="14" t="s">
        <v>18</v>
      </c>
      <c r="Z30" s="15">
        <f t="shared" si="6"/>
        <v>0</v>
      </c>
      <c r="AA30" s="14">
        <v>2</v>
      </c>
      <c r="AB30" s="14" t="s">
        <v>19</v>
      </c>
      <c r="AC30" s="15">
        <f t="shared" si="7"/>
        <v>0</v>
      </c>
      <c r="AD30" s="14">
        <v>1.5</v>
      </c>
      <c r="AE30" s="14" t="s">
        <v>20</v>
      </c>
      <c r="AF30" s="15">
        <f t="shared" si="8"/>
        <v>0</v>
      </c>
      <c r="AG30" s="14">
        <v>1</v>
      </c>
      <c r="AH30" s="14" t="s">
        <v>21</v>
      </c>
      <c r="AI30" s="15">
        <f t="shared" si="9"/>
        <v>0</v>
      </c>
      <c r="AJ30" s="14">
        <v>0</v>
      </c>
      <c r="AK30" s="14" t="s">
        <v>22</v>
      </c>
      <c r="AL30" s="15">
        <f t="shared" si="10"/>
        <v>0</v>
      </c>
      <c r="AM30" s="15">
        <f t="shared" si="11"/>
        <v>0</v>
      </c>
      <c r="AN30" s="16" t="str">
        <f t="shared" si="12"/>
        <v xml:space="preserve"> </v>
      </c>
      <c r="AO30" s="15">
        <f t="shared" si="13"/>
        <v>2.5</v>
      </c>
      <c r="AR30" s="17" t="s">
        <v>23</v>
      </c>
    </row>
    <row r="31" spans="2:44">
      <c r="B31" s="105" t="s">
        <v>24</v>
      </c>
      <c r="C31" s="106"/>
      <c r="D31" s="19"/>
      <c r="E31" s="106" t="s">
        <v>24</v>
      </c>
      <c r="F31" s="106"/>
      <c r="G31" s="106"/>
      <c r="H31" s="54"/>
      <c r="I31" s="54"/>
      <c r="J31" s="106" t="s">
        <v>24</v>
      </c>
      <c r="K31" s="106"/>
      <c r="L31" s="109"/>
    </row>
    <row r="32" spans="2:44">
      <c r="B32" s="110" t="s">
        <v>109</v>
      </c>
      <c r="C32" s="111"/>
      <c r="D32" s="52"/>
      <c r="E32" s="112" t="s">
        <v>116</v>
      </c>
      <c r="F32" s="112"/>
      <c r="G32" s="112"/>
      <c r="H32" s="20"/>
      <c r="I32" s="20"/>
      <c r="J32" s="112" t="s">
        <v>83</v>
      </c>
      <c r="K32" s="112"/>
      <c r="L32" s="113"/>
    </row>
    <row r="33" spans="2:12">
      <c r="B33" s="21"/>
      <c r="C33" s="52"/>
      <c r="D33" s="52"/>
      <c r="E33" s="22"/>
      <c r="F33" s="22"/>
      <c r="G33" s="22"/>
      <c r="H33" s="52"/>
      <c r="I33" s="52"/>
      <c r="J33" s="52"/>
      <c r="K33" s="52"/>
      <c r="L33" s="51"/>
    </row>
    <row r="34" spans="2:12">
      <c r="B34" s="21"/>
      <c r="C34" s="52"/>
      <c r="D34" s="52"/>
      <c r="E34" s="22"/>
      <c r="F34" s="22"/>
      <c r="G34" s="22"/>
      <c r="H34" s="52"/>
      <c r="I34" s="52"/>
      <c r="J34" s="52"/>
      <c r="K34" s="52"/>
      <c r="L34" s="51"/>
    </row>
    <row r="35" spans="2:12">
      <c r="B35" s="21"/>
      <c r="C35" s="52"/>
      <c r="D35" s="52"/>
      <c r="E35" s="22"/>
      <c r="F35" s="22"/>
      <c r="G35" s="22"/>
      <c r="H35" s="52"/>
      <c r="I35" s="52"/>
      <c r="J35" s="52"/>
      <c r="K35" s="52"/>
      <c r="L35" s="51"/>
    </row>
    <row r="36" spans="2:12">
      <c r="B36" s="107"/>
      <c r="C36" s="108"/>
      <c r="D36" s="108"/>
      <c r="E36" s="103" t="s">
        <v>38</v>
      </c>
      <c r="F36" s="103"/>
      <c r="G36" s="103"/>
      <c r="H36" s="52"/>
      <c r="I36" s="52"/>
      <c r="J36" s="103"/>
      <c r="K36" s="103"/>
      <c r="L36" s="104"/>
    </row>
    <row r="37" spans="2:12">
      <c r="B37" s="114"/>
      <c r="C37" s="115"/>
      <c r="D37" s="115"/>
      <c r="E37" s="112" t="s">
        <v>115</v>
      </c>
      <c r="F37" s="112"/>
      <c r="G37" s="112"/>
      <c r="H37" s="52"/>
      <c r="I37" s="52"/>
      <c r="J37" s="116"/>
      <c r="K37" s="116"/>
      <c r="L37" s="117"/>
    </row>
    <row r="38" spans="2:12">
      <c r="B38" s="74"/>
      <c r="C38" s="71"/>
      <c r="D38" s="20"/>
      <c r="E38" s="71"/>
      <c r="F38" s="71"/>
      <c r="G38" s="71"/>
      <c r="H38" s="20"/>
      <c r="I38" s="20"/>
      <c r="J38" s="71"/>
      <c r="K38" s="71"/>
      <c r="L38" s="72"/>
    </row>
    <row r="39" spans="2:12">
      <c r="B39" s="74"/>
      <c r="C39" s="71"/>
      <c r="D39" s="20"/>
      <c r="E39" s="71"/>
      <c r="F39" s="71"/>
      <c r="G39" s="71"/>
      <c r="H39" s="20"/>
      <c r="I39" s="20"/>
      <c r="J39" s="71"/>
      <c r="K39" s="71"/>
      <c r="L39" s="72"/>
    </row>
    <row r="40" spans="2:12">
      <c r="B40" s="74"/>
      <c r="C40" s="71"/>
      <c r="D40" s="20"/>
      <c r="E40" s="71"/>
      <c r="F40" s="71"/>
      <c r="G40" s="71"/>
      <c r="H40" s="20"/>
      <c r="I40" s="20"/>
      <c r="J40" s="71"/>
      <c r="K40" s="71"/>
      <c r="L40" s="72"/>
    </row>
    <row r="41" spans="2:12">
      <c r="B41" s="100" t="s">
        <v>33</v>
      </c>
      <c r="C41" s="101"/>
      <c r="D41" s="101"/>
      <c r="E41" s="101"/>
      <c r="F41" s="101"/>
      <c r="G41" s="101"/>
      <c r="H41" s="101"/>
      <c r="I41" s="101"/>
      <c r="J41" s="101"/>
      <c r="K41" s="101"/>
      <c r="L41" s="102"/>
    </row>
    <row r="42" spans="2:12" ht="76.2" customHeight="1" thickBot="1">
      <c r="B42" s="97" t="s">
        <v>50</v>
      </c>
      <c r="C42" s="98"/>
      <c r="D42" s="98"/>
      <c r="E42" s="98"/>
      <c r="F42" s="98"/>
      <c r="G42" s="98"/>
      <c r="H42" s="98"/>
      <c r="I42" s="98"/>
      <c r="J42" s="98"/>
      <c r="K42" s="98"/>
      <c r="L42" s="99"/>
    </row>
  </sheetData>
  <mergeCells count="44">
    <mergeCell ref="B6:L6"/>
    <mergeCell ref="B1:L1"/>
    <mergeCell ref="B2:L2"/>
    <mergeCell ref="B3:L3"/>
    <mergeCell ref="B4:L4"/>
    <mergeCell ref="B5:L5"/>
    <mergeCell ref="G18:H18"/>
    <mergeCell ref="B7:L7"/>
    <mergeCell ref="B8:L8"/>
    <mergeCell ref="F9:G9"/>
    <mergeCell ref="G10:H10"/>
    <mergeCell ref="G11:H11"/>
    <mergeCell ref="G12:H12"/>
    <mergeCell ref="G13:H13"/>
    <mergeCell ref="G14:H14"/>
    <mergeCell ref="G15:H15"/>
    <mergeCell ref="G16:H16"/>
    <mergeCell ref="G17:H17"/>
    <mergeCell ref="G30:H30"/>
    <mergeCell ref="G19:H19"/>
    <mergeCell ref="G20:H20"/>
    <mergeCell ref="G21:H21"/>
    <mergeCell ref="G22:H22"/>
    <mergeCell ref="G23:H23"/>
    <mergeCell ref="G24:H24"/>
    <mergeCell ref="G25:H25"/>
    <mergeCell ref="G26:H26"/>
    <mergeCell ref="G27:H27"/>
    <mergeCell ref="G28:H28"/>
    <mergeCell ref="G29:H29"/>
    <mergeCell ref="B31:C31"/>
    <mergeCell ref="E31:G31"/>
    <mergeCell ref="J31:L31"/>
    <mergeCell ref="B32:C32"/>
    <mergeCell ref="E32:G32"/>
    <mergeCell ref="J32:L32"/>
    <mergeCell ref="B41:L41"/>
    <mergeCell ref="B42:L42"/>
    <mergeCell ref="B36:D36"/>
    <mergeCell ref="E36:G36"/>
    <mergeCell ref="J36:L36"/>
    <mergeCell ref="B37:D37"/>
    <mergeCell ref="E37:G37"/>
    <mergeCell ref="J37:L37"/>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dimension ref="B1:BA49"/>
  <sheetViews>
    <sheetView tabSelected="1" workbookViewId="0">
      <selection activeCell="G22" sqref="G22:H22"/>
    </sheetView>
  </sheetViews>
  <sheetFormatPr defaultRowHeight="14.4"/>
  <cols>
    <col min="1" max="1" width="0.6640625" customWidth="1"/>
    <col min="2" max="2" width="12.44140625" customWidth="1"/>
    <col min="3" max="3" width="24.33203125" customWidth="1"/>
    <col min="4" max="4" width="9.109375" customWidth="1"/>
    <col min="5" max="5" width="13.33203125" customWidth="1"/>
    <col min="6" max="6" width="12.88671875" customWidth="1"/>
    <col min="7" max="7" width="31.88671875" customWidth="1"/>
    <col min="8" max="8" width="0.88671875" hidden="1" customWidth="1"/>
    <col min="9" max="9" width="20.33203125" customWidth="1"/>
    <col min="10" max="10" width="10.44140625" customWidth="1"/>
    <col min="11" max="11" width="28.33203125" hidden="1" customWidth="1"/>
    <col min="12" max="12" width="16.33203125" customWidth="1"/>
    <col min="13" max="39" width="9.109375" hidden="1" customWidth="1"/>
    <col min="40" max="40" width="12.5546875" hidden="1" customWidth="1"/>
    <col min="41" max="52" width="9.109375" hidden="1" customWidth="1"/>
  </cols>
  <sheetData>
    <row r="1" spans="2:53" s="2" customFormat="1" ht="15.6">
      <c r="B1" s="82" t="s">
        <v>0</v>
      </c>
      <c r="C1" s="83"/>
      <c r="D1" s="83"/>
      <c r="E1" s="83"/>
      <c r="F1" s="83"/>
      <c r="G1" s="83"/>
      <c r="H1" s="83"/>
      <c r="I1" s="83"/>
      <c r="J1" s="83"/>
      <c r="K1" s="83"/>
      <c r="L1" s="8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5" t="s">
        <v>1</v>
      </c>
      <c r="C2" s="86"/>
      <c r="D2" s="86"/>
      <c r="E2" s="86"/>
      <c r="F2" s="86"/>
      <c r="G2" s="86"/>
      <c r="H2" s="86"/>
      <c r="I2" s="86"/>
      <c r="J2" s="86"/>
      <c r="K2" s="86"/>
      <c r="L2" s="8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5" t="s">
        <v>2</v>
      </c>
      <c r="C3" s="86"/>
      <c r="D3" s="86"/>
      <c r="E3" s="86"/>
      <c r="F3" s="86"/>
      <c r="G3" s="86"/>
      <c r="H3" s="86"/>
      <c r="I3" s="86"/>
      <c r="J3" s="86"/>
      <c r="K3" s="86"/>
      <c r="L3" s="8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5" t="s">
        <v>49</v>
      </c>
      <c r="C4" s="86"/>
      <c r="D4" s="86"/>
      <c r="E4" s="86"/>
      <c r="F4" s="86"/>
      <c r="G4" s="86"/>
      <c r="H4" s="86"/>
      <c r="I4" s="86"/>
      <c r="J4" s="86"/>
      <c r="K4" s="86"/>
      <c r="L4" s="8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88" t="s">
        <v>40</v>
      </c>
      <c r="C5" s="89"/>
      <c r="D5" s="89"/>
      <c r="E5" s="89"/>
      <c r="F5" s="89"/>
      <c r="G5" s="89"/>
      <c r="H5" s="89"/>
      <c r="I5" s="89"/>
      <c r="J5" s="89"/>
      <c r="K5" s="89"/>
      <c r="L5" s="90"/>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88" t="s">
        <v>31</v>
      </c>
      <c r="C6" s="89"/>
      <c r="D6" s="89"/>
      <c r="E6" s="89"/>
      <c r="F6" s="89"/>
      <c r="G6" s="89"/>
      <c r="H6" s="89"/>
      <c r="I6" s="89"/>
      <c r="J6" s="89"/>
      <c r="K6" s="89"/>
      <c r="L6" s="90"/>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91">
        <v>42763</v>
      </c>
      <c r="C7" s="92"/>
      <c r="D7" s="92"/>
      <c r="E7" s="92"/>
      <c r="F7" s="92"/>
      <c r="G7" s="92"/>
      <c r="H7" s="92"/>
      <c r="I7" s="92"/>
      <c r="J7" s="92"/>
      <c r="K7" s="92"/>
      <c r="L7" s="9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6" hidden="1">
      <c r="B8" s="88" t="s">
        <v>3</v>
      </c>
      <c r="C8" s="89"/>
      <c r="D8" s="89"/>
      <c r="E8" s="89"/>
      <c r="F8" s="89"/>
      <c r="G8" s="89"/>
      <c r="H8" s="89"/>
      <c r="I8" s="89"/>
      <c r="J8" s="89"/>
      <c r="K8" s="89"/>
      <c r="L8" s="90"/>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2" thickBot="1">
      <c r="B9" s="4"/>
      <c r="C9" s="5"/>
      <c r="D9" s="6"/>
      <c r="E9" s="35" t="s">
        <v>41</v>
      </c>
      <c r="F9" s="35"/>
      <c r="G9" s="35"/>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7" thickBot="1">
      <c r="B10" s="70" t="s">
        <v>4</v>
      </c>
      <c r="C10" s="70" t="s">
        <v>5</v>
      </c>
      <c r="D10" s="70" t="s">
        <v>6</v>
      </c>
      <c r="E10" s="70" t="s">
        <v>7</v>
      </c>
      <c r="F10" s="70" t="s">
        <v>8</v>
      </c>
      <c r="G10" s="94" t="s">
        <v>9</v>
      </c>
      <c r="H10" s="95"/>
      <c r="I10" s="70" t="s">
        <v>34</v>
      </c>
      <c r="J10" s="70" t="s">
        <v>10</v>
      </c>
      <c r="K10" s="70" t="s">
        <v>11</v>
      </c>
      <c r="L10" s="24"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c r="B11" s="45" t="s">
        <v>130</v>
      </c>
      <c r="C11" s="61" t="s">
        <v>118</v>
      </c>
      <c r="D11" s="27">
        <v>69</v>
      </c>
      <c r="E11" s="28"/>
      <c r="F11" s="29">
        <v>228.5</v>
      </c>
      <c r="G11" s="81" t="s">
        <v>44</v>
      </c>
      <c r="H11" s="81"/>
      <c r="I11" s="68" t="s">
        <v>171</v>
      </c>
      <c r="J11" s="30" t="s">
        <v>30</v>
      </c>
      <c r="K11" s="10" t="str">
        <f>IF(D11=0," ",IF(J11=0," ",IF(J11="GR",AR11,AN11)))</f>
        <v>GİREMEZ(AKTS)</v>
      </c>
      <c r="L11" s="31">
        <v>3.31</v>
      </c>
      <c r="M11" s="11"/>
      <c r="N11" s="11" t="s">
        <v>15</v>
      </c>
      <c r="O11" s="12">
        <f>IF(J11&lt;90,0,IF(J11&lt;=100,4,0))</f>
        <v>0</v>
      </c>
      <c r="P11" s="13">
        <f>IF(J11=" ",D11,(D11+15))</f>
        <v>84</v>
      </c>
      <c r="Q11" s="13">
        <f>IF(J11="BAŞARILI",(F11/P11),IF(J11&gt;0,(((AM11*15)+F11)/P11),F11))</f>
        <v>2.7202380952380953</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0</v>
      </c>
      <c r="AN11" s="16" t="str">
        <f>IF(J11=" "," ",IF(AM11&lt;2,"GİREMEZ(AKTS)",IF(P11&lt;89,"GİREMEZ(AKTS)",IF(Q11&gt;=AO11,"YETERLİ","GİREMEZ(ORTALAMA)"))))</f>
        <v>GİREMEZ(AKTS)</v>
      </c>
      <c r="AO11" s="15">
        <f>IF(LEFT(B11,1)="0",2,2.5)</f>
        <v>2.5</v>
      </c>
      <c r="AP11" s="15"/>
      <c r="AQ11" s="17"/>
      <c r="AR11" s="17" t="s">
        <v>23</v>
      </c>
      <c r="AS11" s="17"/>
      <c r="AT11" s="18"/>
      <c r="AU11" s="18"/>
      <c r="AV11" s="18"/>
      <c r="AW11" s="18"/>
      <c r="AX11" s="18"/>
      <c r="AY11" s="18"/>
      <c r="AZ11" s="18"/>
      <c r="BA11" s="1"/>
    </row>
    <row r="12" spans="2:53" ht="15.6">
      <c r="B12" s="46" t="s">
        <v>131</v>
      </c>
      <c r="C12" s="59" t="s">
        <v>119</v>
      </c>
      <c r="D12" s="27">
        <v>82</v>
      </c>
      <c r="E12" s="28"/>
      <c r="F12" s="32">
        <v>171</v>
      </c>
      <c r="G12" s="81" t="s">
        <v>28</v>
      </c>
      <c r="H12" s="81"/>
      <c r="I12" s="75" t="s">
        <v>172</v>
      </c>
      <c r="J12" s="30" t="s">
        <v>30</v>
      </c>
      <c r="K12" s="10" t="str">
        <f t="shared" ref="K12:K26" si="0">IF(D12=0," ",IF(J12=0," ",IF(J12="GR",AR12,AN12)))</f>
        <v>GİREMEZ(AKTS)</v>
      </c>
      <c r="L12" s="31">
        <v>2.09</v>
      </c>
      <c r="M12" s="11"/>
      <c r="N12" s="11" t="s">
        <v>15</v>
      </c>
      <c r="O12" s="12">
        <f t="shared" ref="O12:O26" si="1">IF(J12&lt;90,0,IF(J12&lt;=100,4,0))</f>
        <v>0</v>
      </c>
      <c r="P12" s="13">
        <f t="shared" ref="P12:P26" si="2">IF(J12=" ",D12,(D12+15))</f>
        <v>97</v>
      </c>
      <c r="Q12" s="13">
        <f t="shared" ref="Q12:Q26" si="3">IF(J12="BAŞARILI",(F12/P12),IF(J12&gt;0,(((AM12*15)+F12)/P12),F12))</f>
        <v>1.7628865979381443</v>
      </c>
      <c r="R12" s="14">
        <v>3.5</v>
      </c>
      <c r="S12" s="14" t="s">
        <v>16</v>
      </c>
      <c r="T12" s="15">
        <f t="shared" ref="T12:T26" si="4">IF(J12&lt;85,0,IF(J12&lt;=89,3.5,0))</f>
        <v>0</v>
      </c>
      <c r="U12" s="14">
        <v>3</v>
      </c>
      <c r="V12" s="14" t="s">
        <v>17</v>
      </c>
      <c r="W12" s="15">
        <f t="shared" ref="W12:W26" si="5">IF(J12&lt;80,0,IF(J12&lt;=84,3,0))</f>
        <v>0</v>
      </c>
      <c r="X12" s="14">
        <v>2.5</v>
      </c>
      <c r="Y12" s="14" t="s">
        <v>18</v>
      </c>
      <c r="Z12" s="15">
        <f t="shared" ref="Z12:Z26" si="6">IF(J12&lt;75,0,IF(J12&lt;=79,2.5,0))</f>
        <v>0</v>
      </c>
      <c r="AA12" s="14">
        <v>2</v>
      </c>
      <c r="AB12" s="14" t="s">
        <v>19</v>
      </c>
      <c r="AC12" s="15">
        <f t="shared" ref="AC12:AC26" si="7">IF(J12&lt;65,0,IF(J12&lt;=74,2,0))</f>
        <v>0</v>
      </c>
      <c r="AD12" s="14">
        <v>1.5</v>
      </c>
      <c r="AE12" s="14" t="s">
        <v>20</v>
      </c>
      <c r="AF12" s="15">
        <f t="shared" ref="AF12:AF26" si="8">IF(J12&lt;58,0,IF(J12&lt;=64,1.5,0))</f>
        <v>0</v>
      </c>
      <c r="AG12" s="14">
        <v>1</v>
      </c>
      <c r="AH12" s="14" t="s">
        <v>21</v>
      </c>
      <c r="AI12" s="15">
        <f t="shared" ref="AI12:AI26" si="9">IF(J12&lt;50,0,IF(J12&lt;=57,1,0))</f>
        <v>0</v>
      </c>
      <c r="AJ12" s="14">
        <v>0</v>
      </c>
      <c r="AK12" s="14" t="s">
        <v>22</v>
      </c>
      <c r="AL12" s="15">
        <f t="shared" ref="AL12:AL26" si="10">IF(J12&lt;0,0,IF(J12&lt;=49,0,0))</f>
        <v>0</v>
      </c>
      <c r="AM12" s="15">
        <f t="shared" ref="AM12:AM26" si="11">SUM(T12,W12,Z12,AC12,AF12,AI12,AL12,O12)</f>
        <v>0</v>
      </c>
      <c r="AN12" s="16" t="str">
        <f t="shared" ref="AN12:AN26" si="12">IF(J12=" "," ",IF(AM12&lt;2,"GİREMEZ(AKTS)",IF(P12&lt;89,"GİREMEZ(AKTS)",IF(Q12&gt;=AO12,"YETERLİ","GİREMEZ(ORTALAMA)"))))</f>
        <v>GİREMEZ(AKTS)</v>
      </c>
      <c r="AO12" s="15">
        <f t="shared" ref="AO12:AO26" si="13">IF(LEFT(B12,1)="0",2,2.5)</f>
        <v>2.5</v>
      </c>
      <c r="AR12" s="17" t="s">
        <v>23</v>
      </c>
    </row>
    <row r="13" spans="2:53" ht="15.6">
      <c r="B13" s="46" t="s">
        <v>132</v>
      </c>
      <c r="C13" s="59" t="s">
        <v>120</v>
      </c>
      <c r="D13" s="27">
        <v>69</v>
      </c>
      <c r="E13" s="28"/>
      <c r="F13" s="32">
        <v>187</v>
      </c>
      <c r="G13" s="81" t="s">
        <v>28</v>
      </c>
      <c r="H13" s="81"/>
      <c r="I13" s="68" t="s">
        <v>171</v>
      </c>
      <c r="J13" s="30" t="s">
        <v>30</v>
      </c>
      <c r="K13" s="10" t="str">
        <f t="shared" si="0"/>
        <v>GİREMEZ(AKTS)</v>
      </c>
      <c r="L13" s="31">
        <v>2.71</v>
      </c>
      <c r="M13" s="11"/>
      <c r="N13" s="11" t="s">
        <v>15</v>
      </c>
      <c r="O13" s="12">
        <f t="shared" si="1"/>
        <v>0</v>
      </c>
      <c r="P13" s="13">
        <f t="shared" si="2"/>
        <v>84</v>
      </c>
      <c r="Q13" s="13">
        <f t="shared" si="3"/>
        <v>2.2261904761904763</v>
      </c>
      <c r="R13" s="14">
        <v>3.5</v>
      </c>
      <c r="S13" s="14" t="s">
        <v>16</v>
      </c>
      <c r="T13" s="15">
        <f t="shared" si="4"/>
        <v>0</v>
      </c>
      <c r="U13" s="14">
        <v>3</v>
      </c>
      <c r="V13" s="14" t="s">
        <v>17</v>
      </c>
      <c r="W13" s="15">
        <f t="shared" si="5"/>
        <v>0</v>
      </c>
      <c r="X13" s="14">
        <v>2.5</v>
      </c>
      <c r="Y13" s="14" t="s">
        <v>18</v>
      </c>
      <c r="Z13" s="15">
        <f t="shared" si="6"/>
        <v>0</v>
      </c>
      <c r="AA13" s="14">
        <v>2</v>
      </c>
      <c r="AB13" s="14" t="s">
        <v>19</v>
      </c>
      <c r="AC13" s="15">
        <f t="shared" si="7"/>
        <v>0</v>
      </c>
      <c r="AD13" s="14">
        <v>1.5</v>
      </c>
      <c r="AE13" s="14" t="s">
        <v>20</v>
      </c>
      <c r="AF13" s="15">
        <f t="shared" si="8"/>
        <v>0</v>
      </c>
      <c r="AG13" s="14">
        <v>1</v>
      </c>
      <c r="AH13" s="14" t="s">
        <v>21</v>
      </c>
      <c r="AI13" s="15">
        <f t="shared" si="9"/>
        <v>0</v>
      </c>
      <c r="AJ13" s="14">
        <v>0</v>
      </c>
      <c r="AK13" s="14" t="s">
        <v>22</v>
      </c>
      <c r="AL13" s="15">
        <f t="shared" si="10"/>
        <v>0</v>
      </c>
      <c r="AM13" s="15">
        <f t="shared" si="11"/>
        <v>0</v>
      </c>
      <c r="AN13" s="16" t="str">
        <f t="shared" si="12"/>
        <v>GİREMEZ(AKTS)</v>
      </c>
      <c r="AO13" s="15">
        <f t="shared" si="13"/>
        <v>2.5</v>
      </c>
      <c r="AR13" s="17" t="s">
        <v>23</v>
      </c>
    </row>
    <row r="14" spans="2:53" ht="15.6">
      <c r="B14" s="46" t="s">
        <v>133</v>
      </c>
      <c r="C14" s="60" t="s">
        <v>121</v>
      </c>
      <c r="D14" s="27">
        <v>77</v>
      </c>
      <c r="E14" s="28"/>
      <c r="F14" s="32">
        <v>244</v>
      </c>
      <c r="G14" s="81" t="s">
        <v>27</v>
      </c>
      <c r="H14" s="81"/>
      <c r="I14" s="68"/>
      <c r="J14" s="30" t="s">
        <v>30</v>
      </c>
      <c r="K14" s="10" t="str">
        <f t="shared" si="0"/>
        <v>GİREMEZ(AKTS)</v>
      </c>
      <c r="L14" s="31">
        <v>3.17</v>
      </c>
      <c r="M14" s="11"/>
      <c r="N14" s="11" t="s">
        <v>15</v>
      </c>
      <c r="O14" s="12">
        <f t="shared" si="1"/>
        <v>0</v>
      </c>
      <c r="P14" s="13">
        <f t="shared" si="2"/>
        <v>92</v>
      </c>
      <c r="Q14" s="13">
        <f t="shared" si="3"/>
        <v>2.652173913043478</v>
      </c>
      <c r="R14" s="14">
        <v>3.5</v>
      </c>
      <c r="S14" s="14" t="s">
        <v>16</v>
      </c>
      <c r="T14" s="15">
        <f t="shared" si="4"/>
        <v>0</v>
      </c>
      <c r="U14" s="14">
        <v>3</v>
      </c>
      <c r="V14" s="14" t="s">
        <v>17</v>
      </c>
      <c r="W14" s="15">
        <f t="shared" si="5"/>
        <v>0</v>
      </c>
      <c r="X14" s="14">
        <v>2.5</v>
      </c>
      <c r="Y14" s="14" t="s">
        <v>18</v>
      </c>
      <c r="Z14" s="15">
        <f t="shared" si="6"/>
        <v>0</v>
      </c>
      <c r="AA14" s="14">
        <v>2</v>
      </c>
      <c r="AB14" s="14" t="s">
        <v>19</v>
      </c>
      <c r="AC14" s="15">
        <f t="shared" si="7"/>
        <v>0</v>
      </c>
      <c r="AD14" s="14">
        <v>1.5</v>
      </c>
      <c r="AE14" s="14" t="s">
        <v>20</v>
      </c>
      <c r="AF14" s="15">
        <f t="shared" si="8"/>
        <v>0</v>
      </c>
      <c r="AG14" s="14">
        <v>1</v>
      </c>
      <c r="AH14" s="14" t="s">
        <v>21</v>
      </c>
      <c r="AI14" s="15">
        <f t="shared" si="9"/>
        <v>0</v>
      </c>
      <c r="AJ14" s="14">
        <v>0</v>
      </c>
      <c r="AK14" s="14" t="s">
        <v>22</v>
      </c>
      <c r="AL14" s="15">
        <f t="shared" si="10"/>
        <v>0</v>
      </c>
      <c r="AM14" s="15">
        <f t="shared" si="11"/>
        <v>0</v>
      </c>
      <c r="AN14" s="16" t="str">
        <f t="shared" si="12"/>
        <v>GİREMEZ(AKTS)</v>
      </c>
      <c r="AO14" s="15">
        <f t="shared" si="13"/>
        <v>2.5</v>
      </c>
      <c r="AR14" s="17" t="s">
        <v>23</v>
      </c>
    </row>
    <row r="15" spans="2:53" ht="15.6">
      <c r="B15" s="25" t="s">
        <v>134</v>
      </c>
      <c r="C15" s="60" t="s">
        <v>122</v>
      </c>
      <c r="D15" s="27">
        <v>77</v>
      </c>
      <c r="E15" s="28"/>
      <c r="F15" s="32">
        <v>248.5</v>
      </c>
      <c r="G15" s="81" t="s">
        <v>27</v>
      </c>
      <c r="H15" s="81"/>
      <c r="I15" s="68" t="s">
        <v>14</v>
      </c>
      <c r="J15" s="30" t="s">
        <v>30</v>
      </c>
      <c r="K15" s="10" t="str">
        <f t="shared" si="0"/>
        <v>GİREMEZ(AKTS)</v>
      </c>
      <c r="L15" s="31">
        <v>3.23</v>
      </c>
      <c r="M15" s="11"/>
      <c r="N15" s="11" t="s">
        <v>15</v>
      </c>
      <c r="O15" s="12">
        <f t="shared" si="1"/>
        <v>0</v>
      </c>
      <c r="P15" s="13">
        <f t="shared" si="2"/>
        <v>92</v>
      </c>
      <c r="Q15" s="13">
        <f t="shared" si="3"/>
        <v>2.7010869565217392</v>
      </c>
      <c r="R15" s="14">
        <v>3.5</v>
      </c>
      <c r="S15" s="14" t="s">
        <v>16</v>
      </c>
      <c r="T15" s="15">
        <f t="shared" si="4"/>
        <v>0</v>
      </c>
      <c r="U15" s="14">
        <v>3</v>
      </c>
      <c r="V15" s="14" t="s">
        <v>17</v>
      </c>
      <c r="W15" s="15">
        <f t="shared" si="5"/>
        <v>0</v>
      </c>
      <c r="X15" s="14">
        <v>2.5</v>
      </c>
      <c r="Y15" s="14" t="s">
        <v>18</v>
      </c>
      <c r="Z15" s="15">
        <f t="shared" si="6"/>
        <v>0</v>
      </c>
      <c r="AA15" s="14">
        <v>2</v>
      </c>
      <c r="AB15" s="14" t="s">
        <v>19</v>
      </c>
      <c r="AC15" s="15">
        <f t="shared" si="7"/>
        <v>0</v>
      </c>
      <c r="AD15" s="14">
        <v>1.5</v>
      </c>
      <c r="AE15" s="14" t="s">
        <v>20</v>
      </c>
      <c r="AF15" s="15">
        <f t="shared" si="8"/>
        <v>0</v>
      </c>
      <c r="AG15" s="14">
        <v>1</v>
      </c>
      <c r="AH15" s="14" t="s">
        <v>21</v>
      </c>
      <c r="AI15" s="15">
        <f t="shared" si="9"/>
        <v>0</v>
      </c>
      <c r="AJ15" s="14">
        <v>0</v>
      </c>
      <c r="AK15" s="14" t="s">
        <v>22</v>
      </c>
      <c r="AL15" s="15">
        <f t="shared" si="10"/>
        <v>0</v>
      </c>
      <c r="AM15" s="15">
        <f t="shared" si="11"/>
        <v>0</v>
      </c>
      <c r="AN15" s="16" t="str">
        <f t="shared" si="12"/>
        <v>GİREMEZ(AKTS)</v>
      </c>
      <c r="AO15" s="15">
        <f t="shared" si="13"/>
        <v>2.5</v>
      </c>
      <c r="AR15" s="17" t="s">
        <v>23</v>
      </c>
    </row>
    <row r="16" spans="2:53" ht="15.6">
      <c r="B16" s="25" t="s">
        <v>135</v>
      </c>
      <c r="C16" s="60" t="s">
        <v>123</v>
      </c>
      <c r="D16" s="27">
        <v>75</v>
      </c>
      <c r="E16" s="28"/>
      <c r="F16" s="32">
        <v>202</v>
      </c>
      <c r="G16" s="81" t="s">
        <v>28</v>
      </c>
      <c r="H16" s="81"/>
      <c r="I16" s="67" t="s">
        <v>14</v>
      </c>
      <c r="J16" s="30" t="s">
        <v>30</v>
      </c>
      <c r="K16" s="10" t="str">
        <f t="shared" si="0"/>
        <v>GİREMEZ(AKTS)</v>
      </c>
      <c r="L16" s="31">
        <v>2.69</v>
      </c>
      <c r="M16" s="11"/>
      <c r="N16" s="11" t="s">
        <v>15</v>
      </c>
      <c r="O16" s="12">
        <f t="shared" si="1"/>
        <v>0</v>
      </c>
      <c r="P16" s="13">
        <f t="shared" si="2"/>
        <v>90</v>
      </c>
      <c r="Q16" s="13">
        <f t="shared" si="3"/>
        <v>2.2444444444444445</v>
      </c>
      <c r="R16" s="14">
        <v>3.5</v>
      </c>
      <c r="S16" s="14" t="s">
        <v>16</v>
      </c>
      <c r="T16" s="15">
        <f t="shared" si="4"/>
        <v>0</v>
      </c>
      <c r="U16" s="14">
        <v>3</v>
      </c>
      <c r="V16" s="14" t="s">
        <v>17</v>
      </c>
      <c r="W16" s="15">
        <f t="shared" si="5"/>
        <v>0</v>
      </c>
      <c r="X16" s="14">
        <v>2.5</v>
      </c>
      <c r="Y16" s="14" t="s">
        <v>18</v>
      </c>
      <c r="Z16" s="15">
        <f t="shared" si="6"/>
        <v>0</v>
      </c>
      <c r="AA16" s="14">
        <v>2</v>
      </c>
      <c r="AB16" s="14" t="s">
        <v>19</v>
      </c>
      <c r="AC16" s="15">
        <f t="shared" si="7"/>
        <v>0</v>
      </c>
      <c r="AD16" s="14">
        <v>1.5</v>
      </c>
      <c r="AE16" s="14" t="s">
        <v>20</v>
      </c>
      <c r="AF16" s="15">
        <f t="shared" si="8"/>
        <v>0</v>
      </c>
      <c r="AG16" s="14">
        <v>1</v>
      </c>
      <c r="AH16" s="14" t="s">
        <v>21</v>
      </c>
      <c r="AI16" s="15">
        <f t="shared" si="9"/>
        <v>0</v>
      </c>
      <c r="AJ16" s="14">
        <v>0</v>
      </c>
      <c r="AK16" s="14" t="s">
        <v>22</v>
      </c>
      <c r="AL16" s="15">
        <f t="shared" si="10"/>
        <v>0</v>
      </c>
      <c r="AM16" s="15">
        <f t="shared" si="11"/>
        <v>0</v>
      </c>
      <c r="AN16" s="16" t="str">
        <f t="shared" si="12"/>
        <v>GİREMEZ(AKTS)</v>
      </c>
      <c r="AO16" s="15">
        <f t="shared" si="13"/>
        <v>2.5</v>
      </c>
      <c r="AR16" s="17" t="s">
        <v>23</v>
      </c>
    </row>
    <row r="17" spans="2:44" ht="15.6">
      <c r="B17" s="25" t="s">
        <v>137</v>
      </c>
      <c r="C17" s="60" t="s">
        <v>124</v>
      </c>
      <c r="D17" s="27">
        <v>83</v>
      </c>
      <c r="E17" s="28"/>
      <c r="F17" s="32">
        <v>224</v>
      </c>
      <c r="G17" s="81" t="s">
        <v>27</v>
      </c>
      <c r="H17" s="81"/>
      <c r="I17" s="67" t="s">
        <v>14</v>
      </c>
      <c r="J17" s="30" t="s">
        <v>30</v>
      </c>
      <c r="K17" s="10" t="str">
        <f t="shared" si="0"/>
        <v>GİREMEZ(AKTS)</v>
      </c>
      <c r="L17" s="31">
        <v>2.7</v>
      </c>
      <c r="M17" s="11"/>
      <c r="N17" s="11" t="s">
        <v>15</v>
      </c>
      <c r="O17" s="12">
        <f t="shared" si="1"/>
        <v>0</v>
      </c>
      <c r="P17" s="13">
        <f t="shared" si="2"/>
        <v>98</v>
      </c>
      <c r="Q17" s="13">
        <f t="shared" si="3"/>
        <v>2.2857142857142856</v>
      </c>
      <c r="R17" s="14">
        <v>3.5</v>
      </c>
      <c r="S17" s="14" t="s">
        <v>16</v>
      </c>
      <c r="T17" s="15">
        <f t="shared" si="4"/>
        <v>0</v>
      </c>
      <c r="U17" s="14">
        <v>3</v>
      </c>
      <c r="V17" s="14" t="s">
        <v>17</v>
      </c>
      <c r="W17" s="15">
        <f t="shared" si="5"/>
        <v>0</v>
      </c>
      <c r="X17" s="14">
        <v>2.5</v>
      </c>
      <c r="Y17" s="14" t="s">
        <v>18</v>
      </c>
      <c r="Z17" s="15">
        <f t="shared" si="6"/>
        <v>0</v>
      </c>
      <c r="AA17" s="14">
        <v>2</v>
      </c>
      <c r="AB17" s="14" t="s">
        <v>19</v>
      </c>
      <c r="AC17" s="15">
        <f t="shared" si="7"/>
        <v>0</v>
      </c>
      <c r="AD17" s="14">
        <v>1.5</v>
      </c>
      <c r="AE17" s="14" t="s">
        <v>20</v>
      </c>
      <c r="AF17" s="15">
        <f t="shared" si="8"/>
        <v>0</v>
      </c>
      <c r="AG17" s="14">
        <v>1</v>
      </c>
      <c r="AH17" s="14" t="s">
        <v>21</v>
      </c>
      <c r="AI17" s="15">
        <f t="shared" si="9"/>
        <v>0</v>
      </c>
      <c r="AJ17" s="14">
        <v>0</v>
      </c>
      <c r="AK17" s="14" t="s">
        <v>22</v>
      </c>
      <c r="AL17" s="15">
        <f t="shared" si="10"/>
        <v>0</v>
      </c>
      <c r="AM17" s="15">
        <f t="shared" si="11"/>
        <v>0</v>
      </c>
      <c r="AN17" s="16" t="str">
        <f t="shared" si="12"/>
        <v>GİREMEZ(AKTS)</v>
      </c>
      <c r="AO17" s="15">
        <f t="shared" si="13"/>
        <v>2.5</v>
      </c>
      <c r="AR17" s="17" t="s">
        <v>23</v>
      </c>
    </row>
    <row r="18" spans="2:44" ht="15.6">
      <c r="B18" s="25" t="s">
        <v>138</v>
      </c>
      <c r="C18" s="60" t="s">
        <v>125</v>
      </c>
      <c r="D18" s="27">
        <v>76</v>
      </c>
      <c r="E18" s="28"/>
      <c r="F18" s="32">
        <v>258</v>
      </c>
      <c r="G18" s="81" t="s">
        <v>27</v>
      </c>
      <c r="H18" s="81"/>
      <c r="I18" s="67" t="s">
        <v>14</v>
      </c>
      <c r="J18" s="30" t="s">
        <v>30</v>
      </c>
      <c r="K18" s="10" t="str">
        <f t="shared" si="0"/>
        <v>GİREMEZ(AKTS)</v>
      </c>
      <c r="L18" s="31">
        <v>3.39</v>
      </c>
      <c r="M18" s="11"/>
      <c r="N18" s="11" t="s">
        <v>15</v>
      </c>
      <c r="O18" s="12">
        <f t="shared" si="1"/>
        <v>0</v>
      </c>
      <c r="P18" s="13">
        <f t="shared" si="2"/>
        <v>91</v>
      </c>
      <c r="Q18" s="13">
        <f t="shared" si="3"/>
        <v>2.8351648351648353</v>
      </c>
      <c r="R18" s="14">
        <v>3.5</v>
      </c>
      <c r="S18" s="14" t="s">
        <v>16</v>
      </c>
      <c r="T18" s="15">
        <f t="shared" si="4"/>
        <v>0</v>
      </c>
      <c r="U18" s="14">
        <v>3</v>
      </c>
      <c r="V18" s="14" t="s">
        <v>17</v>
      </c>
      <c r="W18" s="15">
        <f t="shared" si="5"/>
        <v>0</v>
      </c>
      <c r="X18" s="14">
        <v>2.5</v>
      </c>
      <c r="Y18" s="14" t="s">
        <v>18</v>
      </c>
      <c r="Z18" s="15">
        <f t="shared" si="6"/>
        <v>0</v>
      </c>
      <c r="AA18" s="14">
        <v>2</v>
      </c>
      <c r="AB18" s="14" t="s">
        <v>19</v>
      </c>
      <c r="AC18" s="15">
        <f t="shared" si="7"/>
        <v>0</v>
      </c>
      <c r="AD18" s="14">
        <v>1.5</v>
      </c>
      <c r="AE18" s="14" t="s">
        <v>20</v>
      </c>
      <c r="AF18" s="15">
        <f t="shared" si="8"/>
        <v>0</v>
      </c>
      <c r="AG18" s="14">
        <v>1</v>
      </c>
      <c r="AH18" s="14" t="s">
        <v>21</v>
      </c>
      <c r="AI18" s="15">
        <f t="shared" si="9"/>
        <v>0</v>
      </c>
      <c r="AJ18" s="14">
        <v>0</v>
      </c>
      <c r="AK18" s="14" t="s">
        <v>22</v>
      </c>
      <c r="AL18" s="15">
        <f t="shared" si="10"/>
        <v>0</v>
      </c>
      <c r="AM18" s="15">
        <f t="shared" si="11"/>
        <v>0</v>
      </c>
      <c r="AN18" s="16" t="str">
        <f t="shared" si="12"/>
        <v>GİREMEZ(AKTS)</v>
      </c>
      <c r="AO18" s="15">
        <f t="shared" si="13"/>
        <v>2.5</v>
      </c>
      <c r="AR18" s="17" t="s">
        <v>23</v>
      </c>
    </row>
    <row r="19" spans="2:44" ht="15.6">
      <c r="B19" s="25" t="s">
        <v>140</v>
      </c>
      <c r="C19" s="60" t="s">
        <v>126</v>
      </c>
      <c r="D19" s="27">
        <v>75</v>
      </c>
      <c r="E19" s="28"/>
      <c r="F19" s="32">
        <v>239.5</v>
      </c>
      <c r="G19" s="81" t="s">
        <v>27</v>
      </c>
      <c r="H19" s="81"/>
      <c r="I19" s="67" t="s">
        <v>14</v>
      </c>
      <c r="J19" s="28" t="s">
        <v>23</v>
      </c>
      <c r="K19" s="10" t="str">
        <f t="shared" si="0"/>
        <v>GİREMEZ(AKTS)</v>
      </c>
      <c r="L19" s="31">
        <v>3.19</v>
      </c>
      <c r="M19" s="11"/>
      <c r="N19" s="11" t="s">
        <v>15</v>
      </c>
      <c r="O19" s="12">
        <f t="shared" si="1"/>
        <v>0</v>
      </c>
      <c r="P19" s="13">
        <f t="shared" si="2"/>
        <v>90</v>
      </c>
      <c r="Q19" s="13">
        <f t="shared" si="3"/>
        <v>2.661111111111111</v>
      </c>
      <c r="R19" s="14">
        <v>3.5</v>
      </c>
      <c r="S19" s="14" t="s">
        <v>16</v>
      </c>
      <c r="T19" s="15">
        <f t="shared" si="4"/>
        <v>0</v>
      </c>
      <c r="U19" s="14">
        <v>3</v>
      </c>
      <c r="V19" s="14" t="s">
        <v>17</v>
      </c>
      <c r="W19" s="15">
        <f t="shared" si="5"/>
        <v>0</v>
      </c>
      <c r="X19" s="14">
        <v>2.5</v>
      </c>
      <c r="Y19" s="14" t="s">
        <v>18</v>
      </c>
      <c r="Z19" s="15">
        <f t="shared" si="6"/>
        <v>0</v>
      </c>
      <c r="AA19" s="14">
        <v>2</v>
      </c>
      <c r="AB19" s="14" t="s">
        <v>19</v>
      </c>
      <c r="AC19" s="15">
        <f t="shared" si="7"/>
        <v>0</v>
      </c>
      <c r="AD19" s="14">
        <v>1.5</v>
      </c>
      <c r="AE19" s="14" t="s">
        <v>20</v>
      </c>
      <c r="AF19" s="15">
        <f t="shared" si="8"/>
        <v>0</v>
      </c>
      <c r="AG19" s="14">
        <v>1</v>
      </c>
      <c r="AH19" s="14" t="s">
        <v>21</v>
      </c>
      <c r="AI19" s="15">
        <f t="shared" si="9"/>
        <v>0</v>
      </c>
      <c r="AJ19" s="14">
        <v>0</v>
      </c>
      <c r="AK19" s="14" t="s">
        <v>22</v>
      </c>
      <c r="AL19" s="15">
        <f t="shared" si="10"/>
        <v>0</v>
      </c>
      <c r="AM19" s="15">
        <f t="shared" si="11"/>
        <v>0</v>
      </c>
      <c r="AN19" s="16" t="str">
        <f t="shared" si="12"/>
        <v>GİREMEZ(AKTS)</v>
      </c>
      <c r="AO19" s="15">
        <f t="shared" si="13"/>
        <v>2.5</v>
      </c>
      <c r="AR19" s="17" t="s">
        <v>23</v>
      </c>
    </row>
    <row r="20" spans="2:44" ht="15.6">
      <c r="B20" s="25" t="s">
        <v>141</v>
      </c>
      <c r="C20" s="67" t="s">
        <v>127</v>
      </c>
      <c r="D20" s="27">
        <v>68</v>
      </c>
      <c r="E20" s="28"/>
      <c r="F20" s="32">
        <v>196.5</v>
      </c>
      <c r="G20" s="81" t="s">
        <v>28</v>
      </c>
      <c r="H20" s="81"/>
      <c r="I20" s="67" t="s">
        <v>171</v>
      </c>
      <c r="J20" s="28" t="s">
        <v>23</v>
      </c>
      <c r="K20" s="10" t="str">
        <f t="shared" si="0"/>
        <v>GİREMEZ(AKTS)</v>
      </c>
      <c r="L20" s="31">
        <v>2.89</v>
      </c>
      <c r="M20" s="11"/>
      <c r="N20" s="11" t="s">
        <v>15</v>
      </c>
      <c r="O20" s="12">
        <f t="shared" si="1"/>
        <v>0</v>
      </c>
      <c r="P20" s="13">
        <f t="shared" si="2"/>
        <v>83</v>
      </c>
      <c r="Q20" s="13">
        <f t="shared" si="3"/>
        <v>2.3674698795180724</v>
      </c>
      <c r="R20" s="14">
        <v>3.5</v>
      </c>
      <c r="S20" s="14" t="s">
        <v>16</v>
      </c>
      <c r="T20" s="15">
        <f t="shared" si="4"/>
        <v>0</v>
      </c>
      <c r="U20" s="14">
        <v>3</v>
      </c>
      <c r="V20" s="14" t="s">
        <v>17</v>
      </c>
      <c r="W20" s="15">
        <f t="shared" si="5"/>
        <v>0</v>
      </c>
      <c r="X20" s="14">
        <v>2.5</v>
      </c>
      <c r="Y20" s="14" t="s">
        <v>18</v>
      </c>
      <c r="Z20" s="15">
        <f t="shared" si="6"/>
        <v>0</v>
      </c>
      <c r="AA20" s="14">
        <v>2</v>
      </c>
      <c r="AB20" s="14" t="s">
        <v>19</v>
      </c>
      <c r="AC20" s="15">
        <f t="shared" si="7"/>
        <v>0</v>
      </c>
      <c r="AD20" s="14">
        <v>1.5</v>
      </c>
      <c r="AE20" s="14" t="s">
        <v>20</v>
      </c>
      <c r="AF20" s="15">
        <f t="shared" si="8"/>
        <v>0</v>
      </c>
      <c r="AG20" s="14">
        <v>1</v>
      </c>
      <c r="AH20" s="14" t="s">
        <v>21</v>
      </c>
      <c r="AI20" s="15">
        <f t="shared" si="9"/>
        <v>0</v>
      </c>
      <c r="AJ20" s="14">
        <v>0</v>
      </c>
      <c r="AK20" s="14" t="s">
        <v>22</v>
      </c>
      <c r="AL20" s="15">
        <f t="shared" si="10"/>
        <v>0</v>
      </c>
      <c r="AM20" s="15">
        <f t="shared" si="11"/>
        <v>0</v>
      </c>
      <c r="AN20" s="16" t="str">
        <f t="shared" si="12"/>
        <v>GİREMEZ(AKTS)</v>
      </c>
      <c r="AO20" s="15">
        <f t="shared" si="13"/>
        <v>2.5</v>
      </c>
      <c r="AR20" s="17" t="s">
        <v>23</v>
      </c>
    </row>
    <row r="21" spans="2:44" ht="15.6">
      <c r="B21" s="25" t="s">
        <v>142</v>
      </c>
      <c r="C21" s="67" t="s">
        <v>128</v>
      </c>
      <c r="D21" s="27">
        <v>67</v>
      </c>
      <c r="E21" s="28"/>
      <c r="F21" s="32">
        <v>192.5</v>
      </c>
      <c r="G21" s="81" t="s">
        <v>27</v>
      </c>
      <c r="H21" s="81"/>
      <c r="I21" s="67" t="s">
        <v>171</v>
      </c>
      <c r="J21" s="28" t="s">
        <v>30</v>
      </c>
      <c r="K21" s="10" t="str">
        <f t="shared" si="0"/>
        <v>GİREMEZ(AKTS)</v>
      </c>
      <c r="L21" s="31">
        <v>2.87</v>
      </c>
      <c r="M21" s="11"/>
      <c r="N21" s="11" t="s">
        <v>15</v>
      </c>
      <c r="O21" s="12">
        <f t="shared" si="1"/>
        <v>0</v>
      </c>
      <c r="P21" s="13">
        <f t="shared" si="2"/>
        <v>82</v>
      </c>
      <c r="Q21" s="13">
        <f t="shared" si="3"/>
        <v>2.3475609756097562</v>
      </c>
      <c r="R21" s="14">
        <v>3.5</v>
      </c>
      <c r="S21" s="14" t="s">
        <v>16</v>
      </c>
      <c r="T21" s="15">
        <f t="shared" si="4"/>
        <v>0</v>
      </c>
      <c r="U21" s="14">
        <v>3</v>
      </c>
      <c r="V21" s="14" t="s">
        <v>17</v>
      </c>
      <c r="W21" s="15">
        <f t="shared" si="5"/>
        <v>0</v>
      </c>
      <c r="X21" s="14">
        <v>2.5</v>
      </c>
      <c r="Y21" s="14" t="s">
        <v>18</v>
      </c>
      <c r="Z21" s="15">
        <f t="shared" si="6"/>
        <v>0</v>
      </c>
      <c r="AA21" s="14">
        <v>2</v>
      </c>
      <c r="AB21" s="14" t="s">
        <v>19</v>
      </c>
      <c r="AC21" s="15">
        <f t="shared" si="7"/>
        <v>0</v>
      </c>
      <c r="AD21" s="14">
        <v>1.5</v>
      </c>
      <c r="AE21" s="14" t="s">
        <v>20</v>
      </c>
      <c r="AF21" s="15">
        <f t="shared" si="8"/>
        <v>0</v>
      </c>
      <c r="AG21" s="14">
        <v>1</v>
      </c>
      <c r="AH21" s="14" t="s">
        <v>21</v>
      </c>
      <c r="AI21" s="15">
        <f t="shared" si="9"/>
        <v>0</v>
      </c>
      <c r="AJ21" s="14">
        <v>0</v>
      </c>
      <c r="AK21" s="14" t="s">
        <v>22</v>
      </c>
      <c r="AL21" s="15">
        <f t="shared" si="10"/>
        <v>0</v>
      </c>
      <c r="AM21" s="15">
        <f t="shared" si="11"/>
        <v>0</v>
      </c>
      <c r="AN21" s="16" t="str">
        <f t="shared" si="12"/>
        <v>GİREMEZ(AKTS)</v>
      </c>
      <c r="AO21" s="15">
        <f t="shared" si="13"/>
        <v>2.5</v>
      </c>
      <c r="AR21" s="17" t="s">
        <v>23</v>
      </c>
    </row>
    <row r="22" spans="2:44" ht="15.6">
      <c r="B22" s="25" t="s">
        <v>144</v>
      </c>
      <c r="C22" s="67" t="s">
        <v>129</v>
      </c>
      <c r="D22" s="27">
        <v>68</v>
      </c>
      <c r="E22" s="28"/>
      <c r="F22" s="32">
        <v>184</v>
      </c>
      <c r="G22" s="81" t="s">
        <v>28</v>
      </c>
      <c r="H22" s="81"/>
      <c r="I22" s="67" t="s">
        <v>171</v>
      </c>
      <c r="J22" s="28" t="s">
        <v>30</v>
      </c>
      <c r="K22" s="10" t="str">
        <f t="shared" si="0"/>
        <v>GİREMEZ(AKTS)</v>
      </c>
      <c r="L22" s="31">
        <v>2.71</v>
      </c>
      <c r="M22" s="11"/>
      <c r="N22" s="11" t="s">
        <v>15</v>
      </c>
      <c r="O22" s="12">
        <f t="shared" si="1"/>
        <v>0</v>
      </c>
      <c r="P22" s="13">
        <f t="shared" si="2"/>
        <v>83</v>
      </c>
      <c r="Q22" s="13">
        <f t="shared" si="3"/>
        <v>2.2168674698795181</v>
      </c>
      <c r="R22" s="14">
        <v>3.5</v>
      </c>
      <c r="S22" s="14" t="s">
        <v>16</v>
      </c>
      <c r="T22" s="15">
        <f t="shared" si="4"/>
        <v>0</v>
      </c>
      <c r="U22" s="14">
        <v>3</v>
      </c>
      <c r="V22" s="14" t="s">
        <v>17</v>
      </c>
      <c r="W22" s="15">
        <f t="shared" si="5"/>
        <v>0</v>
      </c>
      <c r="X22" s="14">
        <v>2.5</v>
      </c>
      <c r="Y22" s="14" t="s">
        <v>18</v>
      </c>
      <c r="Z22" s="15">
        <f t="shared" si="6"/>
        <v>0</v>
      </c>
      <c r="AA22" s="14">
        <v>2</v>
      </c>
      <c r="AB22" s="14" t="s">
        <v>19</v>
      </c>
      <c r="AC22" s="15">
        <f t="shared" si="7"/>
        <v>0</v>
      </c>
      <c r="AD22" s="14">
        <v>1.5</v>
      </c>
      <c r="AE22" s="14" t="s">
        <v>20</v>
      </c>
      <c r="AF22" s="15">
        <f t="shared" si="8"/>
        <v>0</v>
      </c>
      <c r="AG22" s="14">
        <v>1</v>
      </c>
      <c r="AH22" s="14" t="s">
        <v>21</v>
      </c>
      <c r="AI22" s="15">
        <f t="shared" si="9"/>
        <v>0</v>
      </c>
      <c r="AJ22" s="14">
        <v>0</v>
      </c>
      <c r="AK22" s="14" t="s">
        <v>22</v>
      </c>
      <c r="AL22" s="15">
        <f t="shared" si="10"/>
        <v>0</v>
      </c>
      <c r="AM22" s="15">
        <f t="shared" si="11"/>
        <v>0</v>
      </c>
      <c r="AN22" s="16" t="str">
        <f t="shared" si="12"/>
        <v>GİREMEZ(AKTS)</v>
      </c>
      <c r="AO22" s="15">
        <f t="shared" si="13"/>
        <v>2.5</v>
      </c>
      <c r="AR22" s="17" t="s">
        <v>23</v>
      </c>
    </row>
    <row r="23" spans="2:44" ht="15.6">
      <c r="B23" s="25" t="s">
        <v>14</v>
      </c>
      <c r="C23" s="67" t="s">
        <v>14</v>
      </c>
      <c r="D23" s="27"/>
      <c r="E23" s="28" t="str">
        <f t="shared" ref="E15:E26" si="14">IF(J23=" "," ",P23)</f>
        <v xml:space="preserve"> </v>
      </c>
      <c r="F23" s="32"/>
      <c r="G23" s="80"/>
      <c r="H23" s="80"/>
      <c r="I23" s="67"/>
      <c r="J23" s="28" t="s">
        <v>14</v>
      </c>
      <c r="K23" s="10" t="str">
        <f t="shared" si="0"/>
        <v xml:space="preserve"> </v>
      </c>
      <c r="L23" s="31" t="str">
        <f t="shared" ref="L23:L26" si="15">IF(D23=0," ",IF(J23=0," ",Q23))</f>
        <v xml:space="preserve"> </v>
      </c>
      <c r="M23" s="11"/>
      <c r="N23" s="11" t="s">
        <v>15</v>
      </c>
      <c r="O23" s="12">
        <f t="shared" si="1"/>
        <v>0</v>
      </c>
      <c r="P23" s="13">
        <f t="shared" si="2"/>
        <v>0</v>
      </c>
      <c r="Q23" s="13" t="e">
        <f t="shared" si="3"/>
        <v>#DIV/0!</v>
      </c>
      <c r="R23" s="14">
        <v>3.5</v>
      </c>
      <c r="S23" s="14" t="s">
        <v>16</v>
      </c>
      <c r="T23" s="15">
        <f t="shared" si="4"/>
        <v>0</v>
      </c>
      <c r="U23" s="14">
        <v>3</v>
      </c>
      <c r="V23" s="14" t="s">
        <v>17</v>
      </c>
      <c r="W23" s="15">
        <f t="shared" si="5"/>
        <v>0</v>
      </c>
      <c r="X23" s="14">
        <v>2.5</v>
      </c>
      <c r="Y23" s="14" t="s">
        <v>18</v>
      </c>
      <c r="Z23" s="15">
        <f t="shared" si="6"/>
        <v>0</v>
      </c>
      <c r="AA23" s="14">
        <v>2</v>
      </c>
      <c r="AB23" s="14" t="s">
        <v>19</v>
      </c>
      <c r="AC23" s="15">
        <f t="shared" si="7"/>
        <v>0</v>
      </c>
      <c r="AD23" s="14">
        <v>1.5</v>
      </c>
      <c r="AE23" s="14" t="s">
        <v>20</v>
      </c>
      <c r="AF23" s="15">
        <f t="shared" si="8"/>
        <v>0</v>
      </c>
      <c r="AG23" s="14">
        <v>1</v>
      </c>
      <c r="AH23" s="14" t="s">
        <v>21</v>
      </c>
      <c r="AI23" s="15">
        <f t="shared" si="9"/>
        <v>0</v>
      </c>
      <c r="AJ23" s="14">
        <v>0</v>
      </c>
      <c r="AK23" s="14" t="s">
        <v>22</v>
      </c>
      <c r="AL23" s="15">
        <f t="shared" si="10"/>
        <v>0</v>
      </c>
      <c r="AM23" s="15">
        <f t="shared" si="11"/>
        <v>0</v>
      </c>
      <c r="AN23" s="16" t="str">
        <f t="shared" si="12"/>
        <v xml:space="preserve"> </v>
      </c>
      <c r="AO23" s="15">
        <f t="shared" si="13"/>
        <v>2.5</v>
      </c>
      <c r="AR23" s="17" t="s">
        <v>23</v>
      </c>
    </row>
    <row r="24" spans="2:44" ht="15.6">
      <c r="B24" s="25" t="s">
        <v>14</v>
      </c>
      <c r="C24" s="67" t="s">
        <v>14</v>
      </c>
      <c r="D24" s="27"/>
      <c r="E24" s="28" t="str">
        <f t="shared" si="14"/>
        <v xml:space="preserve"> </v>
      </c>
      <c r="F24" s="32"/>
      <c r="G24" s="80"/>
      <c r="H24" s="80"/>
      <c r="I24" s="67"/>
      <c r="J24" s="28" t="s">
        <v>14</v>
      </c>
      <c r="K24" s="10" t="str">
        <f t="shared" si="0"/>
        <v xml:space="preserve"> </v>
      </c>
      <c r="L24" s="31" t="str">
        <f t="shared" si="15"/>
        <v xml:space="preserve"> </v>
      </c>
      <c r="M24" s="11"/>
      <c r="N24" s="11" t="s">
        <v>15</v>
      </c>
      <c r="O24" s="12">
        <f t="shared" si="1"/>
        <v>0</v>
      </c>
      <c r="P24" s="13">
        <f t="shared" si="2"/>
        <v>0</v>
      </c>
      <c r="Q24" s="13" t="e">
        <f t="shared" si="3"/>
        <v>#DIV/0!</v>
      </c>
      <c r="R24" s="14">
        <v>3.5</v>
      </c>
      <c r="S24" s="14" t="s">
        <v>16</v>
      </c>
      <c r="T24" s="15">
        <f t="shared" si="4"/>
        <v>0</v>
      </c>
      <c r="U24" s="14">
        <v>3</v>
      </c>
      <c r="V24" s="14" t="s">
        <v>17</v>
      </c>
      <c r="W24" s="15">
        <f t="shared" si="5"/>
        <v>0</v>
      </c>
      <c r="X24" s="14">
        <v>2.5</v>
      </c>
      <c r="Y24" s="14" t="s">
        <v>18</v>
      </c>
      <c r="Z24" s="15">
        <f t="shared" si="6"/>
        <v>0</v>
      </c>
      <c r="AA24" s="14">
        <v>2</v>
      </c>
      <c r="AB24" s="14" t="s">
        <v>19</v>
      </c>
      <c r="AC24" s="15">
        <f t="shared" si="7"/>
        <v>0</v>
      </c>
      <c r="AD24" s="14">
        <v>1.5</v>
      </c>
      <c r="AE24" s="14" t="s">
        <v>20</v>
      </c>
      <c r="AF24" s="15">
        <f t="shared" si="8"/>
        <v>0</v>
      </c>
      <c r="AG24" s="14">
        <v>1</v>
      </c>
      <c r="AH24" s="14" t="s">
        <v>21</v>
      </c>
      <c r="AI24" s="15">
        <f t="shared" si="9"/>
        <v>0</v>
      </c>
      <c r="AJ24" s="14">
        <v>0</v>
      </c>
      <c r="AK24" s="14" t="s">
        <v>22</v>
      </c>
      <c r="AL24" s="15">
        <f t="shared" si="10"/>
        <v>0</v>
      </c>
      <c r="AM24" s="15">
        <f t="shared" si="11"/>
        <v>0</v>
      </c>
      <c r="AN24" s="16" t="str">
        <f t="shared" si="12"/>
        <v xml:space="preserve"> </v>
      </c>
      <c r="AO24" s="15">
        <f t="shared" si="13"/>
        <v>2.5</v>
      </c>
      <c r="AR24" s="17" t="s">
        <v>23</v>
      </c>
    </row>
    <row r="25" spans="2:44" ht="15.6">
      <c r="B25" s="25" t="s">
        <v>14</v>
      </c>
      <c r="C25" s="67" t="s">
        <v>14</v>
      </c>
      <c r="D25" s="27"/>
      <c r="E25" s="28" t="str">
        <f t="shared" si="14"/>
        <v xml:space="preserve"> </v>
      </c>
      <c r="F25" s="32"/>
      <c r="G25" s="80"/>
      <c r="H25" s="80"/>
      <c r="I25" s="67"/>
      <c r="J25" s="28" t="s">
        <v>14</v>
      </c>
      <c r="K25" s="10" t="str">
        <f t="shared" si="0"/>
        <v xml:space="preserve"> </v>
      </c>
      <c r="L25" s="31" t="str">
        <f t="shared" si="15"/>
        <v xml:space="preserve"> </v>
      </c>
      <c r="M25" s="11"/>
      <c r="N25" s="11" t="s">
        <v>15</v>
      </c>
      <c r="O25" s="12">
        <f t="shared" si="1"/>
        <v>0</v>
      </c>
      <c r="P25" s="13">
        <f t="shared" si="2"/>
        <v>0</v>
      </c>
      <c r="Q25" s="13" t="e">
        <f t="shared" si="3"/>
        <v>#DIV/0!</v>
      </c>
      <c r="R25" s="14">
        <v>3.5</v>
      </c>
      <c r="S25" s="14" t="s">
        <v>16</v>
      </c>
      <c r="T25" s="15">
        <f t="shared" si="4"/>
        <v>0</v>
      </c>
      <c r="U25" s="14">
        <v>3</v>
      </c>
      <c r="V25" s="14" t="s">
        <v>17</v>
      </c>
      <c r="W25" s="15">
        <f t="shared" si="5"/>
        <v>0</v>
      </c>
      <c r="X25" s="14">
        <v>2.5</v>
      </c>
      <c r="Y25" s="14" t="s">
        <v>18</v>
      </c>
      <c r="Z25" s="15">
        <f t="shared" si="6"/>
        <v>0</v>
      </c>
      <c r="AA25" s="14">
        <v>2</v>
      </c>
      <c r="AB25" s="14" t="s">
        <v>19</v>
      </c>
      <c r="AC25" s="15">
        <f t="shared" si="7"/>
        <v>0</v>
      </c>
      <c r="AD25" s="14">
        <v>1.5</v>
      </c>
      <c r="AE25" s="14" t="s">
        <v>20</v>
      </c>
      <c r="AF25" s="15">
        <f t="shared" si="8"/>
        <v>0</v>
      </c>
      <c r="AG25" s="14">
        <v>1</v>
      </c>
      <c r="AH25" s="14" t="s">
        <v>21</v>
      </c>
      <c r="AI25" s="15">
        <f t="shared" si="9"/>
        <v>0</v>
      </c>
      <c r="AJ25" s="14">
        <v>0</v>
      </c>
      <c r="AK25" s="14" t="s">
        <v>22</v>
      </c>
      <c r="AL25" s="15">
        <f t="shared" si="10"/>
        <v>0</v>
      </c>
      <c r="AM25" s="15">
        <f t="shared" si="11"/>
        <v>0</v>
      </c>
      <c r="AN25" s="16" t="str">
        <f t="shared" si="12"/>
        <v xml:space="preserve"> </v>
      </c>
      <c r="AO25" s="15">
        <f t="shared" si="13"/>
        <v>2.5</v>
      </c>
      <c r="AR25" s="17" t="s">
        <v>23</v>
      </c>
    </row>
    <row r="26" spans="2:44" ht="16.2" thickBot="1">
      <c r="B26" s="25" t="s">
        <v>14</v>
      </c>
      <c r="C26" s="67" t="s">
        <v>14</v>
      </c>
      <c r="D26" s="27"/>
      <c r="E26" s="28" t="str">
        <f t="shared" si="14"/>
        <v xml:space="preserve"> </v>
      </c>
      <c r="F26" s="33"/>
      <c r="G26" s="118"/>
      <c r="H26" s="118"/>
      <c r="I26" s="73"/>
      <c r="J26" s="34" t="s">
        <v>14</v>
      </c>
      <c r="K26" s="10" t="str">
        <f t="shared" si="0"/>
        <v xml:space="preserve"> </v>
      </c>
      <c r="L26" s="31" t="str">
        <f t="shared" si="15"/>
        <v xml:space="preserve"> </v>
      </c>
      <c r="M26" s="11"/>
      <c r="N26" s="11" t="s">
        <v>15</v>
      </c>
      <c r="O26" s="12">
        <f t="shared" si="1"/>
        <v>0</v>
      </c>
      <c r="P26" s="13">
        <f t="shared" si="2"/>
        <v>0</v>
      </c>
      <c r="Q26" s="13" t="e">
        <f t="shared" si="3"/>
        <v>#DIV/0!</v>
      </c>
      <c r="R26" s="14">
        <v>3.5</v>
      </c>
      <c r="S26" s="14" t="s">
        <v>16</v>
      </c>
      <c r="T26" s="15">
        <f t="shared" si="4"/>
        <v>0</v>
      </c>
      <c r="U26" s="14">
        <v>3</v>
      </c>
      <c r="V26" s="14" t="s">
        <v>17</v>
      </c>
      <c r="W26" s="15">
        <f t="shared" si="5"/>
        <v>0</v>
      </c>
      <c r="X26" s="14">
        <v>2.5</v>
      </c>
      <c r="Y26" s="14" t="s">
        <v>18</v>
      </c>
      <c r="Z26" s="15">
        <f t="shared" si="6"/>
        <v>0</v>
      </c>
      <c r="AA26" s="14">
        <v>2</v>
      </c>
      <c r="AB26" s="14" t="s">
        <v>19</v>
      </c>
      <c r="AC26" s="15">
        <f t="shared" si="7"/>
        <v>0</v>
      </c>
      <c r="AD26" s="14">
        <v>1.5</v>
      </c>
      <c r="AE26" s="14" t="s">
        <v>20</v>
      </c>
      <c r="AF26" s="15">
        <f t="shared" si="8"/>
        <v>0</v>
      </c>
      <c r="AG26" s="14">
        <v>1</v>
      </c>
      <c r="AH26" s="14" t="s">
        <v>21</v>
      </c>
      <c r="AI26" s="15">
        <f t="shared" si="9"/>
        <v>0</v>
      </c>
      <c r="AJ26" s="14">
        <v>0</v>
      </c>
      <c r="AK26" s="14" t="s">
        <v>22</v>
      </c>
      <c r="AL26" s="15">
        <f t="shared" si="10"/>
        <v>0</v>
      </c>
      <c r="AM26" s="15">
        <f t="shared" si="11"/>
        <v>0</v>
      </c>
      <c r="AN26" s="16" t="str">
        <f t="shared" si="12"/>
        <v xml:space="preserve"> </v>
      </c>
      <c r="AO26" s="15">
        <f t="shared" si="13"/>
        <v>2.5</v>
      </c>
      <c r="AR26" s="17" t="s">
        <v>23</v>
      </c>
    </row>
    <row r="27" spans="2:44">
      <c r="B27" s="126" t="s">
        <v>32</v>
      </c>
      <c r="C27" s="123"/>
      <c r="D27" s="19"/>
      <c r="E27" s="123" t="s">
        <v>46</v>
      </c>
      <c r="F27" s="123"/>
      <c r="G27" s="123"/>
      <c r="H27" s="54"/>
      <c r="I27" s="54"/>
      <c r="J27" s="106" t="s">
        <v>24</v>
      </c>
      <c r="K27" s="106"/>
      <c r="L27" s="109"/>
    </row>
    <row r="28" spans="2:44">
      <c r="B28" s="124" t="s">
        <v>44</v>
      </c>
      <c r="C28" s="125"/>
      <c r="D28" s="52"/>
      <c r="E28" s="112" t="s">
        <v>28</v>
      </c>
      <c r="F28" s="112"/>
      <c r="G28" s="112"/>
      <c r="H28" s="20"/>
      <c r="I28" s="20"/>
      <c r="J28" s="112" t="s">
        <v>27</v>
      </c>
      <c r="K28" s="112"/>
      <c r="L28" s="113"/>
    </row>
    <row r="29" spans="2:44">
      <c r="B29" s="21"/>
      <c r="C29" s="52"/>
      <c r="D29" s="52"/>
      <c r="E29" s="22"/>
      <c r="F29" s="22"/>
      <c r="G29" s="22"/>
      <c r="H29" s="52"/>
      <c r="I29" s="52"/>
      <c r="J29" s="52"/>
      <c r="K29" s="52"/>
      <c r="L29" s="51"/>
    </row>
    <row r="30" spans="2:44">
      <c r="B30" s="21"/>
      <c r="C30" s="52"/>
      <c r="D30" s="52"/>
      <c r="E30" s="22"/>
      <c r="F30" s="22"/>
      <c r="G30" s="22"/>
      <c r="H30" s="52"/>
      <c r="I30" s="52"/>
      <c r="J30" s="52"/>
      <c r="K30" s="52"/>
      <c r="L30" s="51"/>
    </row>
    <row r="31" spans="2:44">
      <c r="B31" s="21"/>
      <c r="C31" s="52"/>
      <c r="D31" s="52"/>
      <c r="E31" s="22"/>
      <c r="F31" s="22"/>
      <c r="G31" s="22"/>
      <c r="H31" s="52"/>
      <c r="I31" s="52"/>
      <c r="J31" s="52"/>
      <c r="K31" s="52"/>
      <c r="L31" s="51"/>
    </row>
    <row r="32" spans="2:44">
      <c r="B32" s="114"/>
      <c r="C32" s="115"/>
      <c r="D32" s="52"/>
      <c r="E32" s="108" t="s">
        <v>145</v>
      </c>
      <c r="F32" s="108"/>
      <c r="G32" s="108"/>
      <c r="H32" s="52"/>
      <c r="I32" s="52"/>
      <c r="J32" s="52" t="s">
        <v>14</v>
      </c>
      <c r="K32" s="52"/>
      <c r="L32" s="51"/>
    </row>
    <row r="33" spans="2:12">
      <c r="B33" s="114"/>
      <c r="C33" s="115"/>
      <c r="D33" s="52"/>
      <c r="E33" s="112" t="s">
        <v>71</v>
      </c>
      <c r="F33" s="112"/>
      <c r="G33" s="112"/>
      <c r="H33" s="52"/>
      <c r="I33" s="52"/>
      <c r="J33" s="52" t="s">
        <v>14</v>
      </c>
      <c r="K33" s="52"/>
      <c r="L33" s="51"/>
    </row>
    <row r="34" spans="2:12">
      <c r="B34" s="114"/>
      <c r="C34" s="115"/>
      <c r="D34" s="115"/>
      <c r="E34" s="71"/>
      <c r="F34" s="71"/>
      <c r="G34" s="71"/>
      <c r="H34" s="20"/>
      <c r="I34" s="52"/>
      <c r="J34" s="52"/>
      <c r="K34" s="52"/>
      <c r="L34" s="51"/>
    </row>
    <row r="35" spans="2:12" ht="1.2" customHeight="1">
      <c r="B35" s="74"/>
      <c r="C35" s="71"/>
      <c r="D35" s="20"/>
      <c r="E35" s="71"/>
      <c r="F35" s="71"/>
      <c r="G35" s="71"/>
      <c r="H35" s="20"/>
      <c r="I35" s="52"/>
      <c r="J35" s="52"/>
      <c r="K35" s="52"/>
      <c r="L35" s="51"/>
    </row>
    <row r="36" spans="2:12" hidden="1">
      <c r="B36" s="74"/>
      <c r="C36" s="71"/>
      <c r="D36" s="20"/>
      <c r="E36" s="71"/>
      <c r="F36" s="71"/>
      <c r="G36" s="71"/>
      <c r="H36" s="20"/>
      <c r="I36" s="20"/>
      <c r="J36" s="71"/>
      <c r="K36" s="71"/>
      <c r="L36" s="72"/>
    </row>
    <row r="37" spans="2:12" ht="13.5" customHeight="1">
      <c r="B37" s="100" t="s">
        <v>33</v>
      </c>
      <c r="C37" s="101"/>
      <c r="D37" s="101"/>
      <c r="E37" s="101"/>
      <c r="F37" s="101"/>
      <c r="G37" s="101"/>
      <c r="H37" s="101"/>
      <c r="I37" s="101"/>
      <c r="J37" s="101"/>
      <c r="K37" s="101"/>
      <c r="L37" s="102"/>
    </row>
    <row r="38" spans="2:12" ht="72.75" customHeight="1" thickBot="1">
      <c r="B38" s="97" t="s">
        <v>50</v>
      </c>
      <c r="C38" s="98"/>
      <c r="D38" s="98"/>
      <c r="E38" s="98"/>
      <c r="F38" s="98"/>
      <c r="G38" s="98"/>
      <c r="H38" s="98"/>
      <c r="I38" s="98"/>
      <c r="J38" s="98"/>
      <c r="K38" s="98"/>
      <c r="L38" s="99"/>
    </row>
    <row r="48" spans="2:12" ht="15" customHeight="1"/>
    <row r="49" ht="75" customHeight="1"/>
  </sheetData>
  <mergeCells count="38">
    <mergeCell ref="B38:L38"/>
    <mergeCell ref="B34:D34"/>
    <mergeCell ref="B33:C33"/>
    <mergeCell ref="E33:G33"/>
    <mergeCell ref="B37:L37"/>
    <mergeCell ref="B32:C32"/>
    <mergeCell ref="E32:G32"/>
    <mergeCell ref="J27:L27"/>
    <mergeCell ref="B28:C28"/>
    <mergeCell ref="E28:G28"/>
    <mergeCell ref="J28:L28"/>
    <mergeCell ref="B27:C27"/>
    <mergeCell ref="G19:H19"/>
    <mergeCell ref="G20:H20"/>
    <mergeCell ref="G21:H21"/>
    <mergeCell ref="G22:H22"/>
    <mergeCell ref="E27:G27"/>
    <mergeCell ref="G23:H23"/>
    <mergeCell ref="G24:H24"/>
    <mergeCell ref="G25:H25"/>
    <mergeCell ref="G26:H26"/>
    <mergeCell ref="G14:H14"/>
    <mergeCell ref="G15:H15"/>
    <mergeCell ref="G16:H16"/>
    <mergeCell ref="G17:H17"/>
    <mergeCell ref="G18:H18"/>
    <mergeCell ref="G13:H13"/>
    <mergeCell ref="B1:L1"/>
    <mergeCell ref="B2:L2"/>
    <mergeCell ref="B3:L3"/>
    <mergeCell ref="B4:L4"/>
    <mergeCell ref="B5:L5"/>
    <mergeCell ref="B6:L6"/>
    <mergeCell ref="B7:L7"/>
    <mergeCell ref="B8:L8"/>
    <mergeCell ref="G10:H10"/>
    <mergeCell ref="G11:H11"/>
    <mergeCell ref="G12:H12"/>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dimension ref="B1:BA53"/>
  <sheetViews>
    <sheetView zoomScaleNormal="100" workbookViewId="0">
      <selection activeCell="G26" sqref="G24:H26"/>
    </sheetView>
  </sheetViews>
  <sheetFormatPr defaultRowHeight="14.4"/>
  <cols>
    <col min="1" max="1" width="0.6640625" customWidth="1"/>
    <col min="2" max="2" width="12.44140625" customWidth="1"/>
    <col min="3" max="3" width="24.33203125" customWidth="1"/>
    <col min="4" max="4" width="9.109375" customWidth="1"/>
    <col min="5" max="5" width="13.33203125" customWidth="1"/>
    <col min="6" max="6" width="12.88671875" customWidth="1"/>
    <col min="7" max="7" width="31.88671875" customWidth="1"/>
    <col min="8" max="8" width="0.88671875" hidden="1" customWidth="1"/>
    <col min="9" max="9" width="18.44140625" customWidth="1"/>
    <col min="10" max="10" width="10.44140625" customWidth="1"/>
    <col min="11" max="11" width="28.33203125" hidden="1" customWidth="1"/>
    <col min="12" max="12" width="16.33203125" customWidth="1"/>
    <col min="13" max="39" width="9.109375" hidden="1" customWidth="1"/>
    <col min="40" max="40" width="12.5546875" hidden="1" customWidth="1"/>
    <col min="41" max="52" width="9.109375" hidden="1" customWidth="1"/>
  </cols>
  <sheetData>
    <row r="1" spans="2:53" s="2" customFormat="1" ht="15.6">
      <c r="B1" s="82" t="s">
        <v>0</v>
      </c>
      <c r="C1" s="83"/>
      <c r="D1" s="83"/>
      <c r="E1" s="83"/>
      <c r="F1" s="83"/>
      <c r="G1" s="83"/>
      <c r="H1" s="83"/>
      <c r="I1" s="83"/>
      <c r="J1" s="83"/>
      <c r="K1" s="83"/>
      <c r="L1" s="8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5" t="s">
        <v>1</v>
      </c>
      <c r="C2" s="86"/>
      <c r="D2" s="86"/>
      <c r="E2" s="86"/>
      <c r="F2" s="86"/>
      <c r="G2" s="86"/>
      <c r="H2" s="86"/>
      <c r="I2" s="86"/>
      <c r="J2" s="86"/>
      <c r="K2" s="86"/>
      <c r="L2" s="8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5" t="s">
        <v>2</v>
      </c>
      <c r="C3" s="86"/>
      <c r="D3" s="86"/>
      <c r="E3" s="86"/>
      <c r="F3" s="86"/>
      <c r="G3" s="86"/>
      <c r="H3" s="86"/>
      <c r="I3" s="86"/>
      <c r="J3" s="86"/>
      <c r="K3" s="86"/>
      <c r="L3" s="8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5" t="s">
        <v>49</v>
      </c>
      <c r="C4" s="86"/>
      <c r="D4" s="86"/>
      <c r="E4" s="86"/>
      <c r="F4" s="86"/>
      <c r="G4" s="86"/>
      <c r="H4" s="86"/>
      <c r="I4" s="86"/>
      <c r="J4" s="86"/>
      <c r="K4" s="86"/>
      <c r="L4" s="8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88" t="s">
        <v>40</v>
      </c>
      <c r="C5" s="89"/>
      <c r="D5" s="89"/>
      <c r="E5" s="89"/>
      <c r="F5" s="89"/>
      <c r="G5" s="89"/>
      <c r="H5" s="89"/>
      <c r="I5" s="89"/>
      <c r="J5" s="89"/>
      <c r="K5" s="89"/>
      <c r="L5" s="90"/>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88" t="s">
        <v>31</v>
      </c>
      <c r="C6" s="89"/>
      <c r="D6" s="89"/>
      <c r="E6" s="89"/>
      <c r="F6" s="89"/>
      <c r="G6" s="89"/>
      <c r="H6" s="89"/>
      <c r="I6" s="89"/>
      <c r="J6" s="89"/>
      <c r="K6" s="89"/>
      <c r="L6" s="90"/>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91">
        <v>42763</v>
      </c>
      <c r="C7" s="92"/>
      <c r="D7" s="92"/>
      <c r="E7" s="92"/>
      <c r="F7" s="92"/>
      <c r="G7" s="92"/>
      <c r="H7" s="92"/>
      <c r="I7" s="92"/>
      <c r="J7" s="92"/>
      <c r="K7" s="92"/>
      <c r="L7" s="9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6" hidden="1">
      <c r="B8" s="88" t="s">
        <v>3</v>
      </c>
      <c r="C8" s="89"/>
      <c r="D8" s="89"/>
      <c r="E8" s="89"/>
      <c r="F8" s="89"/>
      <c r="G8" s="89"/>
      <c r="H8" s="89"/>
      <c r="I8" s="89"/>
      <c r="J8" s="89"/>
      <c r="K8" s="89"/>
      <c r="L8" s="90"/>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2" thickBot="1">
      <c r="B9" s="4"/>
      <c r="C9" s="5"/>
      <c r="D9" s="6"/>
      <c r="E9" s="35" t="s">
        <v>117</v>
      </c>
      <c r="F9" s="76"/>
      <c r="G9" s="35"/>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7" thickBot="1">
      <c r="B10" s="70" t="s">
        <v>4</v>
      </c>
      <c r="C10" s="70" t="s">
        <v>5</v>
      </c>
      <c r="D10" s="70" t="s">
        <v>6</v>
      </c>
      <c r="E10" s="70" t="s">
        <v>7</v>
      </c>
      <c r="F10" s="70" t="s">
        <v>8</v>
      </c>
      <c r="G10" s="94" t="s">
        <v>9</v>
      </c>
      <c r="H10" s="95"/>
      <c r="I10" s="70" t="s">
        <v>34</v>
      </c>
      <c r="J10" s="70" t="s">
        <v>10</v>
      </c>
      <c r="K10" s="70" t="s">
        <v>11</v>
      </c>
      <c r="L10" s="24"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c r="B11" s="45" t="s">
        <v>157</v>
      </c>
      <c r="C11" s="61" t="s">
        <v>146</v>
      </c>
      <c r="D11" s="27">
        <v>75</v>
      </c>
      <c r="E11" s="28"/>
      <c r="F11" s="29">
        <v>208</v>
      </c>
      <c r="G11" s="81" t="s">
        <v>42</v>
      </c>
      <c r="H11" s="81"/>
      <c r="I11" s="68"/>
      <c r="J11" s="30" t="s">
        <v>30</v>
      </c>
      <c r="K11" s="10" t="str">
        <f>IF(D11=0," ",IF(J11=0," ",IF(J11="GR",AR11,AN11)))</f>
        <v>GİREMEZ(AKTS)</v>
      </c>
      <c r="L11" s="31">
        <v>2.77</v>
      </c>
      <c r="M11" s="11"/>
      <c r="N11" s="11" t="s">
        <v>15</v>
      </c>
      <c r="O11" s="12">
        <f>IF(J11&lt;90,0,IF(J11&lt;=100,4,0))</f>
        <v>0</v>
      </c>
      <c r="P11" s="13">
        <f>IF(J11=" ",D11,(D11+15))</f>
        <v>90</v>
      </c>
      <c r="Q11" s="13">
        <f>IF(J11="BAŞARILI",(F11/P11),IF(J11&gt;0,(((AM11*15)+F11)/P11),F11))</f>
        <v>2.3111111111111109</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0</v>
      </c>
      <c r="AN11" s="16" t="str">
        <f>IF(J11=" "," ",IF(AM11&lt;2,"GİREMEZ(AKTS)",IF(P11&lt;89,"GİREMEZ(AKTS)",IF(Q11&gt;=AO11,"YETERLİ","GİREMEZ(ORTALAMA)"))))</f>
        <v>GİREMEZ(AKTS)</v>
      </c>
      <c r="AO11" s="15">
        <f>IF(LEFT(B11,1)="0",2,2.5)</f>
        <v>2.5</v>
      </c>
      <c r="AP11" s="15"/>
      <c r="AQ11" s="17"/>
      <c r="AR11" s="17" t="s">
        <v>23</v>
      </c>
      <c r="AS11" s="17"/>
      <c r="AT11" s="18"/>
      <c r="AU11" s="18"/>
      <c r="AV11" s="18"/>
      <c r="AW11" s="18"/>
      <c r="AX11" s="18"/>
      <c r="AY11" s="18"/>
      <c r="AZ11" s="18"/>
      <c r="BA11" s="1"/>
    </row>
    <row r="12" spans="2:53" ht="15.6">
      <c r="B12" s="46" t="s">
        <v>158</v>
      </c>
      <c r="C12" s="59" t="s">
        <v>148</v>
      </c>
      <c r="D12" s="27">
        <v>69</v>
      </c>
      <c r="E12" s="28"/>
      <c r="F12" s="32">
        <v>209</v>
      </c>
      <c r="G12" s="81" t="s">
        <v>42</v>
      </c>
      <c r="H12" s="81"/>
      <c r="I12" s="75" t="s">
        <v>171</v>
      </c>
      <c r="J12" s="30" t="s">
        <v>30</v>
      </c>
      <c r="K12" s="10" t="str">
        <f t="shared" ref="K12:K30" si="0">IF(D12=0," ",IF(J12=0," ",IF(J12="GR",AR12,AN12)))</f>
        <v>GİREMEZ(AKTS)</v>
      </c>
      <c r="L12" s="31">
        <v>3.03</v>
      </c>
      <c r="M12" s="11"/>
      <c r="N12" s="11" t="s">
        <v>15</v>
      </c>
      <c r="O12" s="12">
        <f t="shared" ref="O12:O30" si="1">IF(J12&lt;90,0,IF(J12&lt;=100,4,0))</f>
        <v>0</v>
      </c>
      <c r="P12" s="13">
        <f t="shared" ref="P12:P30" si="2">IF(J12=" ",D12,(D12+15))</f>
        <v>84</v>
      </c>
      <c r="Q12" s="13">
        <f t="shared" ref="Q12:Q30" si="3">IF(J12="BAŞARILI",(F12/P12),IF(J12&gt;0,(((AM12*15)+F12)/P12),F12))</f>
        <v>2.4880952380952381</v>
      </c>
      <c r="R12" s="14">
        <v>3.5</v>
      </c>
      <c r="S12" s="14" t="s">
        <v>16</v>
      </c>
      <c r="T12" s="15">
        <f t="shared" ref="T12:T30" si="4">IF(J12&lt;85,0,IF(J12&lt;=89,3.5,0))</f>
        <v>0</v>
      </c>
      <c r="U12" s="14">
        <v>3</v>
      </c>
      <c r="V12" s="14" t="s">
        <v>17</v>
      </c>
      <c r="W12" s="15">
        <f t="shared" ref="W12:W30" si="5">IF(J12&lt;80,0,IF(J12&lt;=84,3,0))</f>
        <v>0</v>
      </c>
      <c r="X12" s="14">
        <v>2.5</v>
      </c>
      <c r="Y12" s="14" t="s">
        <v>18</v>
      </c>
      <c r="Z12" s="15">
        <f t="shared" ref="Z12:Z30" si="6">IF(J12&lt;75,0,IF(J12&lt;=79,2.5,0))</f>
        <v>0</v>
      </c>
      <c r="AA12" s="14">
        <v>2</v>
      </c>
      <c r="AB12" s="14" t="s">
        <v>19</v>
      </c>
      <c r="AC12" s="15">
        <f t="shared" ref="AC12:AC30" si="7">IF(J12&lt;65,0,IF(J12&lt;=74,2,0))</f>
        <v>0</v>
      </c>
      <c r="AD12" s="14">
        <v>1.5</v>
      </c>
      <c r="AE12" s="14" t="s">
        <v>20</v>
      </c>
      <c r="AF12" s="15">
        <f t="shared" ref="AF12:AF30" si="8">IF(J12&lt;58,0,IF(J12&lt;=64,1.5,0))</f>
        <v>0</v>
      </c>
      <c r="AG12" s="14">
        <v>1</v>
      </c>
      <c r="AH12" s="14" t="s">
        <v>21</v>
      </c>
      <c r="AI12" s="15">
        <f t="shared" ref="AI12:AI30" si="9">IF(J12&lt;50,0,IF(J12&lt;=57,1,0))</f>
        <v>0</v>
      </c>
      <c r="AJ12" s="14">
        <v>0</v>
      </c>
      <c r="AK12" s="14" t="s">
        <v>22</v>
      </c>
      <c r="AL12" s="15">
        <f t="shared" ref="AL12:AL30" si="10">IF(J12&lt;0,0,IF(J12&lt;=49,0,0))</f>
        <v>0</v>
      </c>
      <c r="AM12" s="15">
        <f t="shared" ref="AM12:AM30" si="11">SUM(T12,W12,Z12,AC12,AF12,AI12,AL12,O12)</f>
        <v>0</v>
      </c>
      <c r="AN12" s="16" t="str">
        <f t="shared" ref="AN12:AN30" si="12">IF(J12=" "," ",IF(AM12&lt;2,"GİREMEZ(AKTS)",IF(P12&lt;89,"GİREMEZ(AKTS)",IF(Q12&gt;=AO12,"YETERLİ","GİREMEZ(ORTALAMA)"))))</f>
        <v>GİREMEZ(AKTS)</v>
      </c>
      <c r="AO12" s="15">
        <f t="shared" ref="AO12:AO30" si="13">IF(LEFT(B12,1)="0",2,2.5)</f>
        <v>2.5</v>
      </c>
      <c r="AR12" s="17" t="s">
        <v>23</v>
      </c>
    </row>
    <row r="13" spans="2:53" ht="15.6">
      <c r="B13" s="46" t="s">
        <v>160</v>
      </c>
      <c r="C13" s="59" t="s">
        <v>147</v>
      </c>
      <c r="D13" s="27">
        <v>68</v>
      </c>
      <c r="E13" s="28"/>
      <c r="F13" s="32">
        <v>229</v>
      </c>
      <c r="G13" s="81" t="s">
        <v>42</v>
      </c>
      <c r="H13" s="81"/>
      <c r="I13" s="68" t="s">
        <v>171</v>
      </c>
      <c r="J13" s="30" t="s">
        <v>30</v>
      </c>
      <c r="K13" s="10" t="str">
        <f t="shared" si="0"/>
        <v>GİREMEZ(AKTS)</v>
      </c>
      <c r="L13" s="31">
        <v>3.37</v>
      </c>
      <c r="M13" s="11"/>
      <c r="N13" s="11" t="s">
        <v>15</v>
      </c>
      <c r="O13" s="12">
        <f t="shared" si="1"/>
        <v>0</v>
      </c>
      <c r="P13" s="13">
        <f t="shared" si="2"/>
        <v>83</v>
      </c>
      <c r="Q13" s="13">
        <f t="shared" si="3"/>
        <v>2.7590361445783134</v>
      </c>
      <c r="R13" s="14">
        <v>3.5</v>
      </c>
      <c r="S13" s="14" t="s">
        <v>16</v>
      </c>
      <c r="T13" s="15">
        <f t="shared" si="4"/>
        <v>0</v>
      </c>
      <c r="U13" s="14">
        <v>3</v>
      </c>
      <c r="V13" s="14" t="s">
        <v>17</v>
      </c>
      <c r="W13" s="15">
        <f t="shared" si="5"/>
        <v>0</v>
      </c>
      <c r="X13" s="14">
        <v>2.5</v>
      </c>
      <c r="Y13" s="14" t="s">
        <v>18</v>
      </c>
      <c r="Z13" s="15">
        <f t="shared" si="6"/>
        <v>0</v>
      </c>
      <c r="AA13" s="14">
        <v>2</v>
      </c>
      <c r="AB13" s="14" t="s">
        <v>19</v>
      </c>
      <c r="AC13" s="15">
        <f t="shared" si="7"/>
        <v>0</v>
      </c>
      <c r="AD13" s="14">
        <v>1.5</v>
      </c>
      <c r="AE13" s="14" t="s">
        <v>20</v>
      </c>
      <c r="AF13" s="15">
        <f t="shared" si="8"/>
        <v>0</v>
      </c>
      <c r="AG13" s="14">
        <v>1</v>
      </c>
      <c r="AH13" s="14" t="s">
        <v>21</v>
      </c>
      <c r="AI13" s="15">
        <f t="shared" si="9"/>
        <v>0</v>
      </c>
      <c r="AJ13" s="14">
        <v>0</v>
      </c>
      <c r="AK13" s="14" t="s">
        <v>22</v>
      </c>
      <c r="AL13" s="15">
        <f t="shared" si="10"/>
        <v>0</v>
      </c>
      <c r="AM13" s="15">
        <f t="shared" si="11"/>
        <v>0</v>
      </c>
      <c r="AN13" s="16" t="str">
        <f t="shared" si="12"/>
        <v>GİREMEZ(AKTS)</v>
      </c>
      <c r="AO13" s="15">
        <f t="shared" si="13"/>
        <v>2.5</v>
      </c>
      <c r="AR13" s="17" t="s">
        <v>23</v>
      </c>
    </row>
    <row r="14" spans="2:53" ht="15.6">
      <c r="B14" s="46" t="s">
        <v>159</v>
      </c>
      <c r="C14" s="60" t="s">
        <v>149</v>
      </c>
      <c r="D14" s="27">
        <v>77</v>
      </c>
      <c r="E14" s="28"/>
      <c r="F14" s="32">
        <v>265</v>
      </c>
      <c r="G14" s="81" t="s">
        <v>42</v>
      </c>
      <c r="H14" s="81"/>
      <c r="I14" s="68"/>
      <c r="J14" s="30" t="s">
        <v>30</v>
      </c>
      <c r="K14" s="10" t="str">
        <f t="shared" si="0"/>
        <v>GİREMEZ(AKTS)</v>
      </c>
      <c r="L14" s="31">
        <v>3.44</v>
      </c>
      <c r="M14" s="11"/>
      <c r="N14" s="11" t="s">
        <v>15</v>
      </c>
      <c r="O14" s="12">
        <f t="shared" si="1"/>
        <v>0</v>
      </c>
      <c r="P14" s="13">
        <f t="shared" si="2"/>
        <v>92</v>
      </c>
      <c r="Q14" s="13">
        <f t="shared" si="3"/>
        <v>2.8804347826086958</v>
      </c>
      <c r="R14" s="14">
        <v>3.5</v>
      </c>
      <c r="S14" s="14" t="s">
        <v>16</v>
      </c>
      <c r="T14" s="15">
        <f t="shared" si="4"/>
        <v>0</v>
      </c>
      <c r="U14" s="14">
        <v>3</v>
      </c>
      <c r="V14" s="14" t="s">
        <v>17</v>
      </c>
      <c r="W14" s="15">
        <f t="shared" si="5"/>
        <v>0</v>
      </c>
      <c r="X14" s="14">
        <v>2.5</v>
      </c>
      <c r="Y14" s="14" t="s">
        <v>18</v>
      </c>
      <c r="Z14" s="15">
        <f t="shared" si="6"/>
        <v>0</v>
      </c>
      <c r="AA14" s="14">
        <v>2</v>
      </c>
      <c r="AB14" s="14" t="s">
        <v>19</v>
      </c>
      <c r="AC14" s="15">
        <f t="shared" si="7"/>
        <v>0</v>
      </c>
      <c r="AD14" s="14">
        <v>1.5</v>
      </c>
      <c r="AE14" s="14" t="s">
        <v>20</v>
      </c>
      <c r="AF14" s="15">
        <f t="shared" si="8"/>
        <v>0</v>
      </c>
      <c r="AG14" s="14">
        <v>1</v>
      </c>
      <c r="AH14" s="14" t="s">
        <v>21</v>
      </c>
      <c r="AI14" s="15">
        <f t="shared" si="9"/>
        <v>0</v>
      </c>
      <c r="AJ14" s="14">
        <v>0</v>
      </c>
      <c r="AK14" s="14" t="s">
        <v>22</v>
      </c>
      <c r="AL14" s="15">
        <f t="shared" si="10"/>
        <v>0</v>
      </c>
      <c r="AM14" s="15">
        <f t="shared" si="11"/>
        <v>0</v>
      </c>
      <c r="AN14" s="16" t="str">
        <f t="shared" si="12"/>
        <v>GİREMEZ(AKTS)</v>
      </c>
      <c r="AO14" s="15">
        <f t="shared" si="13"/>
        <v>2.5</v>
      </c>
      <c r="AR14" s="17" t="s">
        <v>23</v>
      </c>
    </row>
    <row r="15" spans="2:53" ht="15.6">
      <c r="B15" s="25" t="s">
        <v>139</v>
      </c>
      <c r="C15" s="60" t="s">
        <v>150</v>
      </c>
      <c r="D15" s="27">
        <v>69</v>
      </c>
      <c r="E15" s="28"/>
      <c r="F15" s="32">
        <v>184</v>
      </c>
      <c r="G15" s="81" t="s">
        <v>42</v>
      </c>
      <c r="H15" s="81"/>
      <c r="I15" s="68" t="s">
        <v>171</v>
      </c>
      <c r="J15" s="30" t="s">
        <v>30</v>
      </c>
      <c r="K15" s="10" t="str">
        <f t="shared" si="0"/>
        <v>GİREMEZ(AKTS)</v>
      </c>
      <c r="L15" s="31">
        <v>2.67</v>
      </c>
      <c r="M15" s="11"/>
      <c r="N15" s="11" t="s">
        <v>15</v>
      </c>
      <c r="O15" s="12">
        <f t="shared" si="1"/>
        <v>0</v>
      </c>
      <c r="P15" s="13">
        <f t="shared" si="2"/>
        <v>84</v>
      </c>
      <c r="Q15" s="13">
        <f t="shared" si="3"/>
        <v>2.1904761904761907</v>
      </c>
      <c r="R15" s="14">
        <v>3.5</v>
      </c>
      <c r="S15" s="14" t="s">
        <v>16</v>
      </c>
      <c r="T15" s="15">
        <f t="shared" si="4"/>
        <v>0</v>
      </c>
      <c r="U15" s="14">
        <v>3</v>
      </c>
      <c r="V15" s="14" t="s">
        <v>17</v>
      </c>
      <c r="W15" s="15">
        <f t="shared" si="5"/>
        <v>0</v>
      </c>
      <c r="X15" s="14">
        <v>2.5</v>
      </c>
      <c r="Y15" s="14" t="s">
        <v>18</v>
      </c>
      <c r="Z15" s="15">
        <f t="shared" si="6"/>
        <v>0</v>
      </c>
      <c r="AA15" s="14">
        <v>2</v>
      </c>
      <c r="AB15" s="14" t="s">
        <v>19</v>
      </c>
      <c r="AC15" s="15">
        <f t="shared" si="7"/>
        <v>0</v>
      </c>
      <c r="AD15" s="14">
        <v>1.5</v>
      </c>
      <c r="AE15" s="14" t="s">
        <v>20</v>
      </c>
      <c r="AF15" s="15">
        <f t="shared" si="8"/>
        <v>0</v>
      </c>
      <c r="AG15" s="14">
        <v>1</v>
      </c>
      <c r="AH15" s="14" t="s">
        <v>21</v>
      </c>
      <c r="AI15" s="15">
        <f t="shared" si="9"/>
        <v>0</v>
      </c>
      <c r="AJ15" s="14">
        <v>0</v>
      </c>
      <c r="AK15" s="14" t="s">
        <v>22</v>
      </c>
      <c r="AL15" s="15">
        <f t="shared" si="10"/>
        <v>0</v>
      </c>
      <c r="AM15" s="15">
        <f t="shared" si="11"/>
        <v>0</v>
      </c>
      <c r="AN15" s="16" t="str">
        <f t="shared" si="12"/>
        <v>GİREMEZ(AKTS)</v>
      </c>
      <c r="AO15" s="15">
        <f t="shared" si="13"/>
        <v>2.5</v>
      </c>
      <c r="AR15" s="17" t="s">
        <v>23</v>
      </c>
    </row>
    <row r="16" spans="2:53" ht="15.6">
      <c r="B16" s="25" t="s">
        <v>136</v>
      </c>
      <c r="C16" s="60" t="s">
        <v>151</v>
      </c>
      <c r="D16" s="27">
        <v>69</v>
      </c>
      <c r="E16" s="28"/>
      <c r="F16" s="32">
        <v>211</v>
      </c>
      <c r="G16" s="81" t="s">
        <v>42</v>
      </c>
      <c r="H16" s="81"/>
      <c r="I16" s="67" t="s">
        <v>171</v>
      </c>
      <c r="J16" s="30" t="s">
        <v>30</v>
      </c>
      <c r="K16" s="10" t="str">
        <f t="shared" si="0"/>
        <v>GİREMEZ(AKTS)</v>
      </c>
      <c r="L16" s="31">
        <v>3.06</v>
      </c>
      <c r="M16" s="11"/>
      <c r="N16" s="11" t="s">
        <v>15</v>
      </c>
      <c r="O16" s="12">
        <f t="shared" si="1"/>
        <v>0</v>
      </c>
      <c r="P16" s="13">
        <f t="shared" si="2"/>
        <v>84</v>
      </c>
      <c r="Q16" s="13">
        <f t="shared" si="3"/>
        <v>2.5119047619047619</v>
      </c>
      <c r="R16" s="14">
        <v>3.5</v>
      </c>
      <c r="S16" s="14" t="s">
        <v>16</v>
      </c>
      <c r="T16" s="15">
        <f t="shared" si="4"/>
        <v>0</v>
      </c>
      <c r="U16" s="14">
        <v>3</v>
      </c>
      <c r="V16" s="14" t="s">
        <v>17</v>
      </c>
      <c r="W16" s="15">
        <f t="shared" si="5"/>
        <v>0</v>
      </c>
      <c r="X16" s="14">
        <v>2.5</v>
      </c>
      <c r="Y16" s="14" t="s">
        <v>18</v>
      </c>
      <c r="Z16" s="15">
        <f t="shared" si="6"/>
        <v>0</v>
      </c>
      <c r="AA16" s="14">
        <v>2</v>
      </c>
      <c r="AB16" s="14" t="s">
        <v>19</v>
      </c>
      <c r="AC16" s="15">
        <f t="shared" si="7"/>
        <v>0</v>
      </c>
      <c r="AD16" s="14">
        <v>1.5</v>
      </c>
      <c r="AE16" s="14" t="s">
        <v>20</v>
      </c>
      <c r="AF16" s="15">
        <f t="shared" si="8"/>
        <v>0</v>
      </c>
      <c r="AG16" s="14">
        <v>1</v>
      </c>
      <c r="AH16" s="14" t="s">
        <v>21</v>
      </c>
      <c r="AI16" s="15">
        <f t="shared" si="9"/>
        <v>0</v>
      </c>
      <c r="AJ16" s="14">
        <v>0</v>
      </c>
      <c r="AK16" s="14" t="s">
        <v>22</v>
      </c>
      <c r="AL16" s="15">
        <f t="shared" si="10"/>
        <v>0</v>
      </c>
      <c r="AM16" s="15">
        <f t="shared" si="11"/>
        <v>0</v>
      </c>
      <c r="AN16" s="16" t="str">
        <f t="shared" si="12"/>
        <v>GİREMEZ(AKTS)</v>
      </c>
      <c r="AO16" s="15">
        <f t="shared" si="13"/>
        <v>2.5</v>
      </c>
      <c r="AR16" s="17" t="s">
        <v>23</v>
      </c>
    </row>
    <row r="17" spans="2:44" ht="15.6">
      <c r="B17" s="25" t="s">
        <v>161</v>
      </c>
      <c r="C17" s="60" t="s">
        <v>152</v>
      </c>
      <c r="D17" s="27">
        <v>83</v>
      </c>
      <c r="E17" s="28"/>
      <c r="F17" s="32">
        <v>259.5</v>
      </c>
      <c r="G17" s="80" t="s">
        <v>153</v>
      </c>
      <c r="H17" s="80"/>
      <c r="I17" s="67" t="s">
        <v>14</v>
      </c>
      <c r="J17" s="28" t="s">
        <v>23</v>
      </c>
      <c r="K17" s="10" t="str">
        <f t="shared" si="0"/>
        <v>GİREMEZ(AKTS)</v>
      </c>
      <c r="L17" s="31">
        <v>3.13</v>
      </c>
      <c r="M17" s="11"/>
      <c r="N17" s="11" t="s">
        <v>15</v>
      </c>
      <c r="O17" s="12">
        <f t="shared" si="1"/>
        <v>0</v>
      </c>
      <c r="P17" s="13">
        <f t="shared" si="2"/>
        <v>98</v>
      </c>
      <c r="Q17" s="13">
        <f t="shared" si="3"/>
        <v>2.6479591836734695</v>
      </c>
      <c r="R17" s="14">
        <v>3.5</v>
      </c>
      <c r="S17" s="14" t="s">
        <v>16</v>
      </c>
      <c r="T17" s="15">
        <f t="shared" si="4"/>
        <v>0</v>
      </c>
      <c r="U17" s="14">
        <v>3</v>
      </c>
      <c r="V17" s="14" t="s">
        <v>17</v>
      </c>
      <c r="W17" s="15">
        <f t="shared" si="5"/>
        <v>0</v>
      </c>
      <c r="X17" s="14">
        <v>2.5</v>
      </c>
      <c r="Y17" s="14" t="s">
        <v>18</v>
      </c>
      <c r="Z17" s="15">
        <f t="shared" si="6"/>
        <v>0</v>
      </c>
      <c r="AA17" s="14">
        <v>2</v>
      </c>
      <c r="AB17" s="14" t="s">
        <v>19</v>
      </c>
      <c r="AC17" s="15">
        <f t="shared" si="7"/>
        <v>0</v>
      </c>
      <c r="AD17" s="14">
        <v>1.5</v>
      </c>
      <c r="AE17" s="14" t="s">
        <v>20</v>
      </c>
      <c r="AF17" s="15">
        <f t="shared" si="8"/>
        <v>0</v>
      </c>
      <c r="AG17" s="14">
        <v>1</v>
      </c>
      <c r="AH17" s="14" t="s">
        <v>21</v>
      </c>
      <c r="AI17" s="15">
        <f t="shared" si="9"/>
        <v>0</v>
      </c>
      <c r="AJ17" s="14">
        <v>0</v>
      </c>
      <c r="AK17" s="14" t="s">
        <v>22</v>
      </c>
      <c r="AL17" s="15">
        <f t="shared" si="10"/>
        <v>0</v>
      </c>
      <c r="AM17" s="15">
        <f t="shared" si="11"/>
        <v>0</v>
      </c>
      <c r="AN17" s="16" t="str">
        <f t="shared" si="12"/>
        <v>GİREMEZ(AKTS)</v>
      </c>
      <c r="AO17" s="15">
        <f t="shared" si="13"/>
        <v>2.5</v>
      </c>
      <c r="AR17" s="17" t="s">
        <v>23</v>
      </c>
    </row>
    <row r="18" spans="2:44" ht="15.6">
      <c r="B18" s="25" t="s">
        <v>143</v>
      </c>
      <c r="C18" s="60" t="s">
        <v>154</v>
      </c>
      <c r="D18" s="27">
        <v>67</v>
      </c>
      <c r="E18" s="28"/>
      <c r="F18" s="32">
        <v>167.5</v>
      </c>
      <c r="G18" s="81" t="s">
        <v>42</v>
      </c>
      <c r="H18" s="81"/>
      <c r="I18" s="67" t="s">
        <v>171</v>
      </c>
      <c r="J18" s="28" t="s">
        <v>30</v>
      </c>
      <c r="K18" s="10" t="str">
        <f t="shared" si="0"/>
        <v>GİREMEZ(AKTS)</v>
      </c>
      <c r="L18" s="31">
        <v>2.5</v>
      </c>
      <c r="M18" s="11"/>
      <c r="N18" s="11" t="s">
        <v>15</v>
      </c>
      <c r="O18" s="12">
        <f t="shared" si="1"/>
        <v>0</v>
      </c>
      <c r="P18" s="13">
        <f t="shared" si="2"/>
        <v>82</v>
      </c>
      <c r="Q18" s="13">
        <f t="shared" si="3"/>
        <v>2.0426829268292681</v>
      </c>
      <c r="R18" s="14">
        <v>3.5</v>
      </c>
      <c r="S18" s="14" t="s">
        <v>16</v>
      </c>
      <c r="T18" s="15">
        <f t="shared" si="4"/>
        <v>0</v>
      </c>
      <c r="U18" s="14">
        <v>3</v>
      </c>
      <c r="V18" s="14" t="s">
        <v>17</v>
      </c>
      <c r="W18" s="15">
        <f t="shared" si="5"/>
        <v>0</v>
      </c>
      <c r="X18" s="14">
        <v>2.5</v>
      </c>
      <c r="Y18" s="14" t="s">
        <v>18</v>
      </c>
      <c r="Z18" s="15">
        <f t="shared" si="6"/>
        <v>0</v>
      </c>
      <c r="AA18" s="14">
        <v>2</v>
      </c>
      <c r="AB18" s="14" t="s">
        <v>19</v>
      </c>
      <c r="AC18" s="15">
        <f t="shared" si="7"/>
        <v>0</v>
      </c>
      <c r="AD18" s="14">
        <v>1.5</v>
      </c>
      <c r="AE18" s="14" t="s">
        <v>20</v>
      </c>
      <c r="AF18" s="15">
        <f t="shared" si="8"/>
        <v>0</v>
      </c>
      <c r="AG18" s="14">
        <v>1</v>
      </c>
      <c r="AH18" s="14" t="s">
        <v>21</v>
      </c>
      <c r="AI18" s="15">
        <f t="shared" si="9"/>
        <v>0</v>
      </c>
      <c r="AJ18" s="14">
        <v>0</v>
      </c>
      <c r="AK18" s="14" t="s">
        <v>22</v>
      </c>
      <c r="AL18" s="15">
        <f t="shared" si="10"/>
        <v>0</v>
      </c>
      <c r="AM18" s="15">
        <f t="shared" si="11"/>
        <v>0</v>
      </c>
      <c r="AN18" s="16" t="str">
        <f t="shared" si="12"/>
        <v>GİREMEZ(AKTS)</v>
      </c>
      <c r="AO18" s="15">
        <f t="shared" si="13"/>
        <v>2.5</v>
      </c>
      <c r="AR18" s="17" t="s">
        <v>23</v>
      </c>
    </row>
    <row r="19" spans="2:44" ht="15.6">
      <c r="B19" s="25" t="s">
        <v>162</v>
      </c>
      <c r="C19" s="60" t="s">
        <v>155</v>
      </c>
      <c r="D19" s="27">
        <v>75</v>
      </c>
      <c r="E19" s="28"/>
      <c r="F19" s="32">
        <v>217</v>
      </c>
      <c r="G19" s="81" t="s">
        <v>42</v>
      </c>
      <c r="H19" s="81"/>
      <c r="I19" s="67" t="s">
        <v>14</v>
      </c>
      <c r="J19" s="28" t="s">
        <v>30</v>
      </c>
      <c r="K19" s="10" t="str">
        <f t="shared" si="0"/>
        <v>GİREMEZ(AKTS)</v>
      </c>
      <c r="L19" s="31">
        <v>2.89</v>
      </c>
      <c r="M19" s="11"/>
      <c r="N19" s="11" t="s">
        <v>15</v>
      </c>
      <c r="O19" s="12">
        <f t="shared" si="1"/>
        <v>0</v>
      </c>
      <c r="P19" s="13">
        <f t="shared" si="2"/>
        <v>90</v>
      </c>
      <c r="Q19" s="13">
        <f t="shared" si="3"/>
        <v>2.411111111111111</v>
      </c>
      <c r="R19" s="14">
        <v>3.5</v>
      </c>
      <c r="S19" s="14" t="s">
        <v>16</v>
      </c>
      <c r="T19" s="15">
        <f t="shared" si="4"/>
        <v>0</v>
      </c>
      <c r="U19" s="14">
        <v>3</v>
      </c>
      <c r="V19" s="14" t="s">
        <v>17</v>
      </c>
      <c r="W19" s="15">
        <f t="shared" si="5"/>
        <v>0</v>
      </c>
      <c r="X19" s="14">
        <v>2.5</v>
      </c>
      <c r="Y19" s="14" t="s">
        <v>18</v>
      </c>
      <c r="Z19" s="15">
        <f t="shared" si="6"/>
        <v>0</v>
      </c>
      <c r="AA19" s="14">
        <v>2</v>
      </c>
      <c r="AB19" s="14" t="s">
        <v>19</v>
      </c>
      <c r="AC19" s="15">
        <f t="shared" si="7"/>
        <v>0</v>
      </c>
      <c r="AD19" s="14">
        <v>1.5</v>
      </c>
      <c r="AE19" s="14" t="s">
        <v>20</v>
      </c>
      <c r="AF19" s="15">
        <f t="shared" si="8"/>
        <v>0</v>
      </c>
      <c r="AG19" s="14">
        <v>1</v>
      </c>
      <c r="AH19" s="14" t="s">
        <v>21</v>
      </c>
      <c r="AI19" s="15">
        <f t="shared" si="9"/>
        <v>0</v>
      </c>
      <c r="AJ19" s="14">
        <v>0</v>
      </c>
      <c r="AK19" s="14" t="s">
        <v>22</v>
      </c>
      <c r="AL19" s="15">
        <f t="shared" si="10"/>
        <v>0</v>
      </c>
      <c r="AM19" s="15">
        <f t="shared" si="11"/>
        <v>0</v>
      </c>
      <c r="AN19" s="16" t="str">
        <f t="shared" si="12"/>
        <v>GİREMEZ(AKTS)</v>
      </c>
      <c r="AO19" s="15">
        <f t="shared" si="13"/>
        <v>2.5</v>
      </c>
      <c r="AR19" s="17" t="s">
        <v>23</v>
      </c>
    </row>
    <row r="20" spans="2:44" ht="15.6">
      <c r="B20" s="25" t="s">
        <v>163</v>
      </c>
      <c r="C20" s="67" t="s">
        <v>156</v>
      </c>
      <c r="D20" s="27">
        <v>75</v>
      </c>
      <c r="E20" s="28"/>
      <c r="F20" s="32">
        <v>187.5</v>
      </c>
      <c r="G20" s="81" t="s">
        <v>54</v>
      </c>
      <c r="H20" s="81"/>
      <c r="I20" s="67"/>
      <c r="J20" s="28" t="s">
        <v>30</v>
      </c>
      <c r="K20" s="10" t="str">
        <f t="shared" si="0"/>
        <v>GİREMEZ(AKTS)</v>
      </c>
      <c r="L20" s="31">
        <v>2.5</v>
      </c>
      <c r="M20" s="11"/>
      <c r="N20" s="11" t="s">
        <v>15</v>
      </c>
      <c r="O20" s="12">
        <f t="shared" si="1"/>
        <v>0</v>
      </c>
      <c r="P20" s="13">
        <f t="shared" si="2"/>
        <v>90</v>
      </c>
      <c r="Q20" s="13">
        <f t="shared" si="3"/>
        <v>2.0833333333333335</v>
      </c>
      <c r="R20" s="14">
        <v>3.5</v>
      </c>
      <c r="S20" s="14" t="s">
        <v>16</v>
      </c>
      <c r="T20" s="15">
        <f t="shared" si="4"/>
        <v>0</v>
      </c>
      <c r="U20" s="14">
        <v>3</v>
      </c>
      <c r="V20" s="14" t="s">
        <v>17</v>
      </c>
      <c r="W20" s="15">
        <f t="shared" si="5"/>
        <v>0</v>
      </c>
      <c r="X20" s="14">
        <v>2.5</v>
      </c>
      <c r="Y20" s="14" t="s">
        <v>18</v>
      </c>
      <c r="Z20" s="15">
        <f t="shared" si="6"/>
        <v>0</v>
      </c>
      <c r="AA20" s="14">
        <v>2</v>
      </c>
      <c r="AB20" s="14" t="s">
        <v>19</v>
      </c>
      <c r="AC20" s="15">
        <f t="shared" si="7"/>
        <v>0</v>
      </c>
      <c r="AD20" s="14">
        <v>1.5</v>
      </c>
      <c r="AE20" s="14" t="s">
        <v>20</v>
      </c>
      <c r="AF20" s="15">
        <f t="shared" si="8"/>
        <v>0</v>
      </c>
      <c r="AG20" s="14">
        <v>1</v>
      </c>
      <c r="AH20" s="14" t="s">
        <v>21</v>
      </c>
      <c r="AI20" s="15">
        <f t="shared" si="9"/>
        <v>0</v>
      </c>
      <c r="AJ20" s="14">
        <v>0</v>
      </c>
      <c r="AK20" s="14" t="s">
        <v>22</v>
      </c>
      <c r="AL20" s="15">
        <f t="shared" si="10"/>
        <v>0</v>
      </c>
      <c r="AM20" s="15">
        <f t="shared" si="11"/>
        <v>0</v>
      </c>
      <c r="AN20" s="16" t="str">
        <f t="shared" si="12"/>
        <v>GİREMEZ(AKTS)</v>
      </c>
      <c r="AO20" s="15">
        <f t="shared" si="13"/>
        <v>2.5</v>
      </c>
      <c r="AR20" s="17" t="s">
        <v>23</v>
      </c>
    </row>
    <row r="21" spans="2:44" ht="15.6">
      <c r="B21" s="25" t="s">
        <v>173</v>
      </c>
      <c r="C21" s="78" t="s">
        <v>174</v>
      </c>
      <c r="D21" s="27"/>
      <c r="E21" s="28"/>
      <c r="F21" s="32"/>
      <c r="G21" s="80" t="s">
        <v>45</v>
      </c>
      <c r="H21" s="80"/>
      <c r="I21" s="79"/>
      <c r="J21" s="28" t="s">
        <v>23</v>
      </c>
      <c r="K21" s="10" t="str">
        <f t="shared" si="0"/>
        <v xml:space="preserve"> </v>
      </c>
      <c r="L21" s="31" t="str">
        <f t="shared" ref="L21:L30" si="14">IF(D21=0," ",IF(J21=0," ",Q21))</f>
        <v xml:space="preserve"> </v>
      </c>
      <c r="M21" s="11"/>
      <c r="N21" s="11" t="s">
        <v>15</v>
      </c>
      <c r="O21" s="12">
        <f t="shared" si="1"/>
        <v>0</v>
      </c>
      <c r="P21" s="13">
        <f t="shared" si="2"/>
        <v>15</v>
      </c>
      <c r="Q21" s="13">
        <f t="shared" si="3"/>
        <v>0</v>
      </c>
      <c r="R21" s="14">
        <v>3.5</v>
      </c>
      <c r="S21" s="14" t="s">
        <v>16</v>
      </c>
      <c r="T21" s="15">
        <f t="shared" si="4"/>
        <v>0</v>
      </c>
      <c r="U21" s="14">
        <v>3</v>
      </c>
      <c r="V21" s="14" t="s">
        <v>17</v>
      </c>
      <c r="W21" s="15">
        <f t="shared" si="5"/>
        <v>0</v>
      </c>
      <c r="X21" s="14">
        <v>2.5</v>
      </c>
      <c r="Y21" s="14" t="s">
        <v>18</v>
      </c>
      <c r="Z21" s="15">
        <f t="shared" si="6"/>
        <v>0</v>
      </c>
      <c r="AA21" s="14">
        <v>2</v>
      </c>
      <c r="AB21" s="14" t="s">
        <v>19</v>
      </c>
      <c r="AC21" s="15">
        <f t="shared" si="7"/>
        <v>0</v>
      </c>
      <c r="AD21" s="14">
        <v>1.5</v>
      </c>
      <c r="AE21" s="14" t="s">
        <v>20</v>
      </c>
      <c r="AF21" s="15">
        <f t="shared" si="8"/>
        <v>0</v>
      </c>
      <c r="AG21" s="14">
        <v>1</v>
      </c>
      <c r="AH21" s="14" t="s">
        <v>21</v>
      </c>
      <c r="AI21" s="15">
        <f t="shared" si="9"/>
        <v>0</v>
      </c>
      <c r="AJ21" s="14">
        <v>0</v>
      </c>
      <c r="AK21" s="14" t="s">
        <v>22</v>
      </c>
      <c r="AL21" s="15">
        <f t="shared" si="10"/>
        <v>0</v>
      </c>
      <c r="AM21" s="15">
        <f t="shared" si="11"/>
        <v>0</v>
      </c>
      <c r="AN21" s="16" t="str">
        <f t="shared" si="12"/>
        <v>GİREMEZ(AKTS)</v>
      </c>
      <c r="AO21" s="15">
        <f t="shared" si="13"/>
        <v>2.5</v>
      </c>
      <c r="AR21" s="17" t="s">
        <v>23</v>
      </c>
    </row>
    <row r="22" spans="2:44" ht="15.6">
      <c r="B22" s="25"/>
      <c r="C22" s="67"/>
      <c r="D22" s="27"/>
      <c r="E22" s="28"/>
      <c r="F22" s="32"/>
      <c r="G22" s="80"/>
      <c r="H22" s="80"/>
      <c r="I22" s="67"/>
      <c r="J22" s="28" t="s">
        <v>14</v>
      </c>
      <c r="K22" s="10" t="str">
        <f t="shared" si="0"/>
        <v xml:space="preserve"> </v>
      </c>
      <c r="L22" s="31" t="str">
        <f t="shared" si="14"/>
        <v xml:space="preserve"> </v>
      </c>
      <c r="M22" s="11"/>
      <c r="N22" s="11" t="s">
        <v>15</v>
      </c>
      <c r="O22" s="12">
        <f t="shared" si="1"/>
        <v>0</v>
      </c>
      <c r="P22" s="13">
        <f t="shared" si="2"/>
        <v>0</v>
      </c>
      <c r="Q22" s="13" t="e">
        <f t="shared" si="3"/>
        <v>#DIV/0!</v>
      </c>
      <c r="R22" s="14">
        <v>3.5</v>
      </c>
      <c r="S22" s="14" t="s">
        <v>16</v>
      </c>
      <c r="T22" s="15">
        <f t="shared" si="4"/>
        <v>0</v>
      </c>
      <c r="U22" s="14">
        <v>3</v>
      </c>
      <c r="V22" s="14" t="s">
        <v>17</v>
      </c>
      <c r="W22" s="15">
        <f t="shared" si="5"/>
        <v>0</v>
      </c>
      <c r="X22" s="14">
        <v>2.5</v>
      </c>
      <c r="Y22" s="14" t="s">
        <v>18</v>
      </c>
      <c r="Z22" s="15">
        <f t="shared" si="6"/>
        <v>0</v>
      </c>
      <c r="AA22" s="14">
        <v>2</v>
      </c>
      <c r="AB22" s="14" t="s">
        <v>19</v>
      </c>
      <c r="AC22" s="15">
        <f t="shared" si="7"/>
        <v>0</v>
      </c>
      <c r="AD22" s="14">
        <v>1.5</v>
      </c>
      <c r="AE22" s="14" t="s">
        <v>20</v>
      </c>
      <c r="AF22" s="15">
        <f t="shared" si="8"/>
        <v>0</v>
      </c>
      <c r="AG22" s="14">
        <v>1</v>
      </c>
      <c r="AH22" s="14" t="s">
        <v>21</v>
      </c>
      <c r="AI22" s="15">
        <f t="shared" si="9"/>
        <v>0</v>
      </c>
      <c r="AJ22" s="14">
        <v>0</v>
      </c>
      <c r="AK22" s="14" t="s">
        <v>22</v>
      </c>
      <c r="AL22" s="15">
        <f t="shared" si="10"/>
        <v>0</v>
      </c>
      <c r="AM22" s="15">
        <f t="shared" si="11"/>
        <v>0</v>
      </c>
      <c r="AN22" s="16" t="str">
        <f t="shared" si="12"/>
        <v xml:space="preserve"> </v>
      </c>
      <c r="AO22" s="15">
        <f t="shared" si="13"/>
        <v>2.5</v>
      </c>
      <c r="AR22" s="17" t="s">
        <v>23</v>
      </c>
    </row>
    <row r="23" spans="2:44" ht="15.6">
      <c r="B23" s="25"/>
      <c r="C23" s="67"/>
      <c r="D23" s="27"/>
      <c r="E23" s="28" t="str">
        <f t="shared" ref="E15:E30" si="15">IF(J23=" "," ",P23)</f>
        <v xml:space="preserve"> </v>
      </c>
      <c r="F23" s="32"/>
      <c r="G23" s="80"/>
      <c r="H23" s="80"/>
      <c r="I23" s="67"/>
      <c r="J23" s="28" t="s">
        <v>14</v>
      </c>
      <c r="K23" s="10" t="str">
        <f t="shared" si="0"/>
        <v xml:space="preserve"> </v>
      </c>
      <c r="L23" s="31" t="str">
        <f t="shared" si="14"/>
        <v xml:space="preserve"> </v>
      </c>
      <c r="M23" s="11"/>
      <c r="N23" s="11" t="s">
        <v>15</v>
      </c>
      <c r="O23" s="12">
        <f t="shared" si="1"/>
        <v>0</v>
      </c>
      <c r="P23" s="13">
        <f t="shared" si="2"/>
        <v>0</v>
      </c>
      <c r="Q23" s="13" t="e">
        <f t="shared" si="3"/>
        <v>#DIV/0!</v>
      </c>
      <c r="R23" s="14">
        <v>3.5</v>
      </c>
      <c r="S23" s="14" t="s">
        <v>16</v>
      </c>
      <c r="T23" s="15">
        <f t="shared" si="4"/>
        <v>0</v>
      </c>
      <c r="U23" s="14">
        <v>3</v>
      </c>
      <c r="V23" s="14" t="s">
        <v>17</v>
      </c>
      <c r="W23" s="15">
        <f t="shared" si="5"/>
        <v>0</v>
      </c>
      <c r="X23" s="14">
        <v>2.5</v>
      </c>
      <c r="Y23" s="14" t="s">
        <v>18</v>
      </c>
      <c r="Z23" s="15">
        <f t="shared" si="6"/>
        <v>0</v>
      </c>
      <c r="AA23" s="14">
        <v>2</v>
      </c>
      <c r="AB23" s="14" t="s">
        <v>19</v>
      </c>
      <c r="AC23" s="15">
        <f t="shared" si="7"/>
        <v>0</v>
      </c>
      <c r="AD23" s="14">
        <v>1.5</v>
      </c>
      <c r="AE23" s="14" t="s">
        <v>20</v>
      </c>
      <c r="AF23" s="15">
        <f t="shared" si="8"/>
        <v>0</v>
      </c>
      <c r="AG23" s="14">
        <v>1</v>
      </c>
      <c r="AH23" s="14" t="s">
        <v>21</v>
      </c>
      <c r="AI23" s="15">
        <f t="shared" si="9"/>
        <v>0</v>
      </c>
      <c r="AJ23" s="14">
        <v>0</v>
      </c>
      <c r="AK23" s="14" t="s">
        <v>22</v>
      </c>
      <c r="AL23" s="15">
        <f t="shared" si="10"/>
        <v>0</v>
      </c>
      <c r="AM23" s="15">
        <f t="shared" si="11"/>
        <v>0</v>
      </c>
      <c r="AN23" s="16" t="str">
        <f t="shared" si="12"/>
        <v xml:space="preserve"> </v>
      </c>
      <c r="AO23" s="15">
        <f t="shared" si="13"/>
        <v>2.5</v>
      </c>
      <c r="AR23" s="17" t="s">
        <v>23</v>
      </c>
    </row>
    <row r="24" spans="2:44" ht="15.6">
      <c r="B24" s="25"/>
      <c r="C24" s="67"/>
      <c r="D24" s="27"/>
      <c r="E24" s="28" t="str">
        <f t="shared" si="15"/>
        <v xml:space="preserve"> </v>
      </c>
      <c r="F24" s="32"/>
      <c r="G24" s="80"/>
      <c r="H24" s="80"/>
      <c r="I24" s="67"/>
      <c r="J24" s="28" t="s">
        <v>14</v>
      </c>
      <c r="K24" s="10" t="str">
        <f t="shared" si="0"/>
        <v xml:space="preserve"> </v>
      </c>
      <c r="L24" s="31" t="str">
        <f t="shared" si="14"/>
        <v xml:space="preserve"> </v>
      </c>
      <c r="M24" s="11"/>
      <c r="N24" s="11" t="s">
        <v>15</v>
      </c>
      <c r="O24" s="12">
        <f t="shared" si="1"/>
        <v>0</v>
      </c>
      <c r="P24" s="13">
        <f t="shared" si="2"/>
        <v>0</v>
      </c>
      <c r="Q24" s="13" t="e">
        <f t="shared" si="3"/>
        <v>#DIV/0!</v>
      </c>
      <c r="R24" s="14">
        <v>3.5</v>
      </c>
      <c r="S24" s="14" t="s">
        <v>16</v>
      </c>
      <c r="T24" s="15">
        <f t="shared" si="4"/>
        <v>0</v>
      </c>
      <c r="U24" s="14">
        <v>3</v>
      </c>
      <c r="V24" s="14" t="s">
        <v>17</v>
      </c>
      <c r="W24" s="15">
        <f t="shared" si="5"/>
        <v>0</v>
      </c>
      <c r="X24" s="14">
        <v>2.5</v>
      </c>
      <c r="Y24" s="14" t="s">
        <v>18</v>
      </c>
      <c r="Z24" s="15">
        <f t="shared" si="6"/>
        <v>0</v>
      </c>
      <c r="AA24" s="14">
        <v>2</v>
      </c>
      <c r="AB24" s="14" t="s">
        <v>19</v>
      </c>
      <c r="AC24" s="15">
        <f t="shared" si="7"/>
        <v>0</v>
      </c>
      <c r="AD24" s="14">
        <v>1.5</v>
      </c>
      <c r="AE24" s="14" t="s">
        <v>20</v>
      </c>
      <c r="AF24" s="15">
        <f t="shared" si="8"/>
        <v>0</v>
      </c>
      <c r="AG24" s="14">
        <v>1</v>
      </c>
      <c r="AH24" s="14" t="s">
        <v>21</v>
      </c>
      <c r="AI24" s="15">
        <f t="shared" si="9"/>
        <v>0</v>
      </c>
      <c r="AJ24" s="14">
        <v>0</v>
      </c>
      <c r="AK24" s="14" t="s">
        <v>22</v>
      </c>
      <c r="AL24" s="15">
        <f t="shared" si="10"/>
        <v>0</v>
      </c>
      <c r="AM24" s="15">
        <f t="shared" si="11"/>
        <v>0</v>
      </c>
      <c r="AN24" s="16" t="str">
        <f t="shared" si="12"/>
        <v xml:space="preserve"> </v>
      </c>
      <c r="AO24" s="15">
        <f t="shared" si="13"/>
        <v>2.5</v>
      </c>
      <c r="AR24" s="17" t="s">
        <v>23</v>
      </c>
    </row>
    <row r="25" spans="2:44" ht="15.6">
      <c r="B25" s="25" t="s">
        <v>14</v>
      </c>
      <c r="C25" s="67" t="s">
        <v>14</v>
      </c>
      <c r="D25" s="27"/>
      <c r="E25" s="28" t="str">
        <f t="shared" si="15"/>
        <v xml:space="preserve"> </v>
      </c>
      <c r="F25" s="32"/>
      <c r="G25" s="80"/>
      <c r="H25" s="80"/>
      <c r="I25" s="67"/>
      <c r="J25" s="28" t="s">
        <v>14</v>
      </c>
      <c r="K25" s="10" t="str">
        <f t="shared" si="0"/>
        <v xml:space="preserve"> </v>
      </c>
      <c r="L25" s="31" t="str">
        <f t="shared" si="14"/>
        <v xml:space="preserve"> </v>
      </c>
      <c r="M25" s="11"/>
      <c r="N25" s="11" t="s">
        <v>15</v>
      </c>
      <c r="O25" s="12">
        <f t="shared" si="1"/>
        <v>0</v>
      </c>
      <c r="P25" s="13">
        <f t="shared" si="2"/>
        <v>0</v>
      </c>
      <c r="Q25" s="13" t="e">
        <f t="shared" si="3"/>
        <v>#DIV/0!</v>
      </c>
      <c r="R25" s="14">
        <v>3.5</v>
      </c>
      <c r="S25" s="14" t="s">
        <v>16</v>
      </c>
      <c r="T25" s="15">
        <f t="shared" si="4"/>
        <v>0</v>
      </c>
      <c r="U25" s="14">
        <v>3</v>
      </c>
      <c r="V25" s="14" t="s">
        <v>17</v>
      </c>
      <c r="W25" s="15">
        <f t="shared" si="5"/>
        <v>0</v>
      </c>
      <c r="X25" s="14">
        <v>2.5</v>
      </c>
      <c r="Y25" s="14" t="s">
        <v>18</v>
      </c>
      <c r="Z25" s="15">
        <f t="shared" si="6"/>
        <v>0</v>
      </c>
      <c r="AA25" s="14">
        <v>2</v>
      </c>
      <c r="AB25" s="14" t="s">
        <v>19</v>
      </c>
      <c r="AC25" s="15">
        <f t="shared" si="7"/>
        <v>0</v>
      </c>
      <c r="AD25" s="14">
        <v>1.5</v>
      </c>
      <c r="AE25" s="14" t="s">
        <v>20</v>
      </c>
      <c r="AF25" s="15">
        <f t="shared" si="8"/>
        <v>0</v>
      </c>
      <c r="AG25" s="14">
        <v>1</v>
      </c>
      <c r="AH25" s="14" t="s">
        <v>21</v>
      </c>
      <c r="AI25" s="15">
        <f t="shared" si="9"/>
        <v>0</v>
      </c>
      <c r="AJ25" s="14">
        <v>0</v>
      </c>
      <c r="AK25" s="14" t="s">
        <v>22</v>
      </c>
      <c r="AL25" s="15">
        <f t="shared" si="10"/>
        <v>0</v>
      </c>
      <c r="AM25" s="15">
        <f t="shared" si="11"/>
        <v>0</v>
      </c>
      <c r="AN25" s="16" t="str">
        <f t="shared" si="12"/>
        <v xml:space="preserve"> </v>
      </c>
      <c r="AO25" s="15">
        <f t="shared" si="13"/>
        <v>2.5</v>
      </c>
      <c r="AR25" s="17" t="s">
        <v>23</v>
      </c>
    </row>
    <row r="26" spans="2:44" ht="15.6">
      <c r="B26" s="25" t="s">
        <v>14</v>
      </c>
      <c r="C26" s="67" t="s">
        <v>14</v>
      </c>
      <c r="D26" s="27"/>
      <c r="E26" s="28" t="str">
        <f t="shared" si="15"/>
        <v xml:space="preserve"> </v>
      </c>
      <c r="F26" s="32"/>
      <c r="G26" s="80"/>
      <c r="H26" s="80"/>
      <c r="I26" s="67"/>
      <c r="J26" s="28" t="s">
        <v>14</v>
      </c>
      <c r="K26" s="10" t="str">
        <f t="shared" si="0"/>
        <v xml:space="preserve"> </v>
      </c>
      <c r="L26" s="31" t="str">
        <f t="shared" si="14"/>
        <v xml:space="preserve"> </v>
      </c>
      <c r="M26" s="11"/>
      <c r="N26" s="11" t="s">
        <v>15</v>
      </c>
      <c r="O26" s="12">
        <f t="shared" si="1"/>
        <v>0</v>
      </c>
      <c r="P26" s="13">
        <v>15</v>
      </c>
      <c r="Q26" s="13">
        <f t="shared" si="3"/>
        <v>0</v>
      </c>
      <c r="R26" s="14">
        <v>3.5</v>
      </c>
      <c r="S26" s="14" t="s">
        <v>16</v>
      </c>
      <c r="T26" s="15">
        <f t="shared" si="4"/>
        <v>0</v>
      </c>
      <c r="U26" s="14">
        <v>3</v>
      </c>
      <c r="V26" s="14" t="s">
        <v>17</v>
      </c>
      <c r="W26" s="15">
        <f t="shared" si="5"/>
        <v>0</v>
      </c>
      <c r="X26" s="14">
        <v>2.5</v>
      </c>
      <c r="Y26" s="14" t="s">
        <v>18</v>
      </c>
      <c r="Z26" s="15">
        <f t="shared" si="6"/>
        <v>0</v>
      </c>
      <c r="AA26" s="14">
        <v>2</v>
      </c>
      <c r="AB26" s="14" t="s">
        <v>19</v>
      </c>
      <c r="AC26" s="15">
        <f t="shared" si="7"/>
        <v>0</v>
      </c>
      <c r="AD26" s="14">
        <v>1.5</v>
      </c>
      <c r="AE26" s="14" t="s">
        <v>20</v>
      </c>
      <c r="AF26" s="15">
        <f t="shared" si="8"/>
        <v>0</v>
      </c>
      <c r="AG26" s="14">
        <v>1</v>
      </c>
      <c r="AH26" s="14" t="s">
        <v>21</v>
      </c>
      <c r="AI26" s="15">
        <f t="shared" si="9"/>
        <v>0</v>
      </c>
      <c r="AJ26" s="14">
        <v>0</v>
      </c>
      <c r="AK26" s="14" t="s">
        <v>22</v>
      </c>
      <c r="AL26" s="15">
        <f t="shared" si="10"/>
        <v>0</v>
      </c>
      <c r="AM26" s="15">
        <f t="shared" si="11"/>
        <v>0</v>
      </c>
      <c r="AN26" s="16" t="str">
        <f t="shared" si="12"/>
        <v xml:space="preserve"> </v>
      </c>
      <c r="AO26" s="15">
        <f t="shared" si="13"/>
        <v>2.5</v>
      </c>
      <c r="AR26" s="17" t="s">
        <v>23</v>
      </c>
    </row>
    <row r="27" spans="2:44" ht="15.6">
      <c r="B27" s="25" t="s">
        <v>14</v>
      </c>
      <c r="C27" s="67" t="s">
        <v>14</v>
      </c>
      <c r="D27" s="27"/>
      <c r="E27" s="28" t="str">
        <f t="shared" si="15"/>
        <v xml:space="preserve"> </v>
      </c>
      <c r="F27" s="32"/>
      <c r="G27" s="80"/>
      <c r="H27" s="80"/>
      <c r="I27" s="67"/>
      <c r="J27" s="28" t="s">
        <v>14</v>
      </c>
      <c r="K27" s="10" t="str">
        <f t="shared" si="0"/>
        <v xml:space="preserve"> </v>
      </c>
      <c r="L27" s="31" t="str">
        <f t="shared" si="14"/>
        <v xml:space="preserve"> </v>
      </c>
      <c r="M27" s="11"/>
      <c r="N27" s="11" t="s">
        <v>15</v>
      </c>
      <c r="O27" s="12">
        <f t="shared" si="1"/>
        <v>0</v>
      </c>
      <c r="P27" s="13">
        <f t="shared" si="2"/>
        <v>0</v>
      </c>
      <c r="Q27" s="13" t="e">
        <f t="shared" si="3"/>
        <v>#DIV/0!</v>
      </c>
      <c r="R27" s="14">
        <v>3.5</v>
      </c>
      <c r="S27" s="14" t="s">
        <v>16</v>
      </c>
      <c r="T27" s="15">
        <f t="shared" si="4"/>
        <v>0</v>
      </c>
      <c r="U27" s="14">
        <v>3</v>
      </c>
      <c r="V27" s="14" t="s">
        <v>17</v>
      </c>
      <c r="W27" s="15">
        <f t="shared" si="5"/>
        <v>0</v>
      </c>
      <c r="X27" s="14">
        <v>2.5</v>
      </c>
      <c r="Y27" s="14" t="s">
        <v>18</v>
      </c>
      <c r="Z27" s="15">
        <f t="shared" si="6"/>
        <v>0</v>
      </c>
      <c r="AA27" s="14">
        <v>2</v>
      </c>
      <c r="AB27" s="14" t="s">
        <v>19</v>
      </c>
      <c r="AC27" s="15">
        <f t="shared" si="7"/>
        <v>0</v>
      </c>
      <c r="AD27" s="14">
        <v>1.5</v>
      </c>
      <c r="AE27" s="14" t="s">
        <v>20</v>
      </c>
      <c r="AF27" s="15">
        <f t="shared" si="8"/>
        <v>0</v>
      </c>
      <c r="AG27" s="14">
        <v>1</v>
      </c>
      <c r="AH27" s="14" t="s">
        <v>21</v>
      </c>
      <c r="AI27" s="15">
        <f t="shared" si="9"/>
        <v>0</v>
      </c>
      <c r="AJ27" s="14">
        <v>0</v>
      </c>
      <c r="AK27" s="14" t="s">
        <v>22</v>
      </c>
      <c r="AL27" s="15">
        <f t="shared" si="10"/>
        <v>0</v>
      </c>
      <c r="AM27" s="15">
        <f t="shared" si="11"/>
        <v>0</v>
      </c>
      <c r="AN27" s="16" t="str">
        <f t="shared" si="12"/>
        <v xml:space="preserve"> </v>
      </c>
      <c r="AO27" s="15">
        <f t="shared" si="13"/>
        <v>2.5</v>
      </c>
      <c r="AR27" s="17" t="s">
        <v>23</v>
      </c>
    </row>
    <row r="28" spans="2:44" ht="15.6">
      <c r="B28" s="25" t="s">
        <v>14</v>
      </c>
      <c r="C28" s="67" t="s">
        <v>14</v>
      </c>
      <c r="D28" s="27"/>
      <c r="E28" s="28" t="str">
        <f t="shared" si="15"/>
        <v xml:space="preserve"> </v>
      </c>
      <c r="F28" s="32"/>
      <c r="G28" s="80"/>
      <c r="H28" s="80"/>
      <c r="I28" s="67"/>
      <c r="J28" s="28" t="s">
        <v>14</v>
      </c>
      <c r="K28" s="10" t="str">
        <f t="shared" si="0"/>
        <v xml:space="preserve"> </v>
      </c>
      <c r="L28" s="31" t="str">
        <f t="shared" si="14"/>
        <v xml:space="preserve"> </v>
      </c>
      <c r="M28" s="11"/>
      <c r="N28" s="11" t="s">
        <v>15</v>
      </c>
      <c r="O28" s="12">
        <f t="shared" si="1"/>
        <v>0</v>
      </c>
      <c r="P28" s="13">
        <f t="shared" si="2"/>
        <v>0</v>
      </c>
      <c r="Q28" s="13" t="e">
        <f t="shared" si="3"/>
        <v>#DIV/0!</v>
      </c>
      <c r="R28" s="14">
        <v>3.5</v>
      </c>
      <c r="S28" s="14" t="s">
        <v>16</v>
      </c>
      <c r="T28" s="15">
        <f t="shared" si="4"/>
        <v>0</v>
      </c>
      <c r="U28" s="14">
        <v>3</v>
      </c>
      <c r="V28" s="14" t="s">
        <v>17</v>
      </c>
      <c r="W28" s="15">
        <f t="shared" si="5"/>
        <v>0</v>
      </c>
      <c r="X28" s="14">
        <v>2.5</v>
      </c>
      <c r="Y28" s="14" t="s">
        <v>18</v>
      </c>
      <c r="Z28" s="15">
        <f t="shared" si="6"/>
        <v>0</v>
      </c>
      <c r="AA28" s="14">
        <v>2</v>
      </c>
      <c r="AB28" s="14" t="s">
        <v>19</v>
      </c>
      <c r="AC28" s="15">
        <f t="shared" si="7"/>
        <v>0</v>
      </c>
      <c r="AD28" s="14">
        <v>1.5</v>
      </c>
      <c r="AE28" s="14" t="s">
        <v>20</v>
      </c>
      <c r="AF28" s="15">
        <f t="shared" si="8"/>
        <v>0</v>
      </c>
      <c r="AG28" s="14">
        <v>1</v>
      </c>
      <c r="AH28" s="14" t="s">
        <v>21</v>
      </c>
      <c r="AI28" s="15">
        <f t="shared" si="9"/>
        <v>0</v>
      </c>
      <c r="AJ28" s="14">
        <v>0</v>
      </c>
      <c r="AK28" s="14" t="s">
        <v>22</v>
      </c>
      <c r="AL28" s="15">
        <f t="shared" si="10"/>
        <v>0</v>
      </c>
      <c r="AM28" s="15">
        <f t="shared" si="11"/>
        <v>0</v>
      </c>
      <c r="AN28" s="16" t="str">
        <f t="shared" si="12"/>
        <v xml:space="preserve"> </v>
      </c>
      <c r="AO28" s="15">
        <f t="shared" si="13"/>
        <v>2.5</v>
      </c>
      <c r="AR28" s="17" t="s">
        <v>23</v>
      </c>
    </row>
    <row r="29" spans="2:44" ht="15.6">
      <c r="B29" s="25" t="s">
        <v>14</v>
      </c>
      <c r="C29" s="67" t="s">
        <v>14</v>
      </c>
      <c r="D29" s="27"/>
      <c r="E29" s="28" t="str">
        <f t="shared" si="15"/>
        <v xml:space="preserve"> </v>
      </c>
      <c r="F29" s="32"/>
      <c r="G29" s="80"/>
      <c r="H29" s="80"/>
      <c r="I29" s="67"/>
      <c r="J29" s="28" t="s">
        <v>14</v>
      </c>
      <c r="K29" s="10" t="str">
        <f t="shared" si="0"/>
        <v xml:space="preserve"> </v>
      </c>
      <c r="L29" s="31" t="str">
        <f t="shared" si="14"/>
        <v xml:space="preserve"> </v>
      </c>
      <c r="M29" s="11"/>
      <c r="N29" s="11" t="s">
        <v>15</v>
      </c>
      <c r="O29" s="12">
        <f t="shared" si="1"/>
        <v>0</v>
      </c>
      <c r="P29" s="13">
        <f t="shared" si="2"/>
        <v>0</v>
      </c>
      <c r="Q29" s="13" t="e">
        <f t="shared" si="3"/>
        <v>#DIV/0!</v>
      </c>
      <c r="R29" s="14">
        <v>3.5</v>
      </c>
      <c r="S29" s="14" t="s">
        <v>16</v>
      </c>
      <c r="T29" s="15">
        <f t="shared" si="4"/>
        <v>0</v>
      </c>
      <c r="U29" s="14">
        <v>3</v>
      </c>
      <c r="V29" s="14" t="s">
        <v>17</v>
      </c>
      <c r="W29" s="15">
        <f t="shared" si="5"/>
        <v>0</v>
      </c>
      <c r="X29" s="14">
        <v>2.5</v>
      </c>
      <c r="Y29" s="14" t="s">
        <v>18</v>
      </c>
      <c r="Z29" s="15">
        <f t="shared" si="6"/>
        <v>0</v>
      </c>
      <c r="AA29" s="14">
        <v>2</v>
      </c>
      <c r="AB29" s="14" t="s">
        <v>19</v>
      </c>
      <c r="AC29" s="15">
        <f t="shared" si="7"/>
        <v>0</v>
      </c>
      <c r="AD29" s="14">
        <v>1.5</v>
      </c>
      <c r="AE29" s="14" t="s">
        <v>20</v>
      </c>
      <c r="AF29" s="15">
        <f t="shared" si="8"/>
        <v>0</v>
      </c>
      <c r="AG29" s="14">
        <v>1</v>
      </c>
      <c r="AH29" s="14" t="s">
        <v>21</v>
      </c>
      <c r="AI29" s="15">
        <f t="shared" si="9"/>
        <v>0</v>
      </c>
      <c r="AJ29" s="14">
        <v>0</v>
      </c>
      <c r="AK29" s="14" t="s">
        <v>22</v>
      </c>
      <c r="AL29" s="15">
        <f t="shared" si="10"/>
        <v>0</v>
      </c>
      <c r="AM29" s="15">
        <f t="shared" si="11"/>
        <v>0</v>
      </c>
      <c r="AN29" s="16" t="str">
        <f t="shared" si="12"/>
        <v xml:space="preserve"> </v>
      </c>
      <c r="AO29" s="15">
        <f t="shared" si="13"/>
        <v>2.5</v>
      </c>
      <c r="AR29" s="17" t="s">
        <v>23</v>
      </c>
    </row>
    <row r="30" spans="2:44" ht="16.2" thickBot="1">
      <c r="B30" s="25" t="s">
        <v>14</v>
      </c>
      <c r="C30" s="67" t="s">
        <v>14</v>
      </c>
      <c r="D30" s="27"/>
      <c r="E30" s="28" t="str">
        <f t="shared" si="15"/>
        <v xml:space="preserve"> </v>
      </c>
      <c r="F30" s="33"/>
      <c r="G30" s="118"/>
      <c r="H30" s="118"/>
      <c r="I30" s="73"/>
      <c r="J30" s="34" t="s">
        <v>14</v>
      </c>
      <c r="K30" s="10" t="str">
        <f t="shared" si="0"/>
        <v xml:space="preserve"> </v>
      </c>
      <c r="L30" s="31" t="str">
        <f t="shared" si="14"/>
        <v xml:space="preserve"> </v>
      </c>
      <c r="M30" s="11"/>
      <c r="N30" s="11" t="s">
        <v>15</v>
      </c>
      <c r="O30" s="12">
        <f t="shared" si="1"/>
        <v>0</v>
      </c>
      <c r="P30" s="13">
        <f t="shared" si="2"/>
        <v>0</v>
      </c>
      <c r="Q30" s="13" t="e">
        <f t="shared" si="3"/>
        <v>#DIV/0!</v>
      </c>
      <c r="R30" s="14">
        <v>3.5</v>
      </c>
      <c r="S30" s="14" t="s">
        <v>16</v>
      </c>
      <c r="T30" s="15">
        <f t="shared" si="4"/>
        <v>0</v>
      </c>
      <c r="U30" s="14">
        <v>3</v>
      </c>
      <c r="V30" s="14" t="s">
        <v>17</v>
      </c>
      <c r="W30" s="15">
        <f t="shared" si="5"/>
        <v>0</v>
      </c>
      <c r="X30" s="14">
        <v>2.5</v>
      </c>
      <c r="Y30" s="14" t="s">
        <v>18</v>
      </c>
      <c r="Z30" s="15">
        <f t="shared" si="6"/>
        <v>0</v>
      </c>
      <c r="AA30" s="14">
        <v>2</v>
      </c>
      <c r="AB30" s="14" t="s">
        <v>19</v>
      </c>
      <c r="AC30" s="15">
        <f t="shared" si="7"/>
        <v>0</v>
      </c>
      <c r="AD30" s="14">
        <v>1.5</v>
      </c>
      <c r="AE30" s="14" t="s">
        <v>20</v>
      </c>
      <c r="AF30" s="15">
        <f t="shared" si="8"/>
        <v>0</v>
      </c>
      <c r="AG30" s="14">
        <v>1</v>
      </c>
      <c r="AH30" s="14" t="s">
        <v>21</v>
      </c>
      <c r="AI30" s="15">
        <f t="shared" si="9"/>
        <v>0</v>
      </c>
      <c r="AJ30" s="14">
        <v>0</v>
      </c>
      <c r="AK30" s="14" t="s">
        <v>22</v>
      </c>
      <c r="AL30" s="15">
        <f t="shared" si="10"/>
        <v>0</v>
      </c>
      <c r="AM30" s="15">
        <f t="shared" si="11"/>
        <v>0</v>
      </c>
      <c r="AN30" s="16" t="str">
        <f t="shared" si="12"/>
        <v xml:space="preserve"> </v>
      </c>
      <c r="AO30" s="15">
        <f t="shared" si="13"/>
        <v>2.5</v>
      </c>
      <c r="AR30" s="17" t="s">
        <v>23</v>
      </c>
    </row>
    <row r="31" spans="2:44">
      <c r="B31" s="126" t="s">
        <v>32</v>
      </c>
      <c r="C31" s="123"/>
      <c r="D31" s="19"/>
      <c r="E31" s="123" t="s">
        <v>46</v>
      </c>
      <c r="F31" s="108"/>
      <c r="G31" s="108"/>
      <c r="H31" s="69"/>
      <c r="I31" s="69"/>
      <c r="J31" s="103" t="s">
        <v>24</v>
      </c>
      <c r="K31" s="106"/>
      <c r="L31" s="109"/>
    </row>
    <row r="32" spans="2:44">
      <c r="B32" s="124" t="s">
        <v>45</v>
      </c>
      <c r="C32" s="125"/>
      <c r="D32" s="52"/>
      <c r="E32" s="112" t="s">
        <v>42</v>
      </c>
      <c r="F32" s="112"/>
      <c r="G32" s="112"/>
      <c r="H32" s="20"/>
      <c r="I32" s="20"/>
      <c r="J32" s="112" t="s">
        <v>29</v>
      </c>
      <c r="K32" s="112"/>
      <c r="L32" s="113"/>
    </row>
    <row r="33" spans="2:12">
      <c r="B33" s="21"/>
      <c r="C33" s="52"/>
      <c r="D33" s="52"/>
      <c r="E33" s="22"/>
      <c r="F33" s="22"/>
      <c r="G33" s="22"/>
      <c r="H33" s="52"/>
      <c r="I33" s="52"/>
      <c r="J33" s="52"/>
      <c r="K33" s="52"/>
      <c r="L33" s="51"/>
    </row>
    <row r="34" spans="2:12">
      <c r="B34" s="21"/>
      <c r="C34" s="52"/>
      <c r="D34" s="52"/>
      <c r="E34" s="22"/>
      <c r="F34" s="22"/>
      <c r="G34" s="22"/>
      <c r="H34" s="52"/>
      <c r="I34" s="52"/>
      <c r="J34" s="52"/>
      <c r="K34" s="52"/>
      <c r="L34" s="51"/>
    </row>
    <row r="35" spans="2:12">
      <c r="B35" s="21"/>
      <c r="C35" s="52"/>
      <c r="D35" s="52"/>
      <c r="E35" s="22"/>
      <c r="F35" s="22"/>
      <c r="G35" s="22"/>
      <c r="H35" s="52"/>
      <c r="I35" s="52"/>
      <c r="J35" s="52"/>
      <c r="K35" s="52"/>
      <c r="L35" s="51"/>
    </row>
    <row r="36" spans="2:12">
      <c r="B36" s="114"/>
      <c r="C36" s="115"/>
      <c r="D36" s="52"/>
      <c r="E36" s="108" t="s">
        <v>47</v>
      </c>
      <c r="F36" s="108"/>
      <c r="G36" s="108"/>
      <c r="H36" s="52"/>
      <c r="I36" s="52"/>
      <c r="J36" s="103" t="s">
        <v>14</v>
      </c>
      <c r="K36" s="103"/>
      <c r="L36" s="104"/>
    </row>
    <row r="37" spans="2:12">
      <c r="B37" s="114"/>
      <c r="C37" s="115"/>
      <c r="D37" s="52"/>
      <c r="E37" s="127" t="s">
        <v>14</v>
      </c>
      <c r="F37" s="127"/>
      <c r="G37" s="127"/>
      <c r="H37" s="52"/>
      <c r="I37" s="52"/>
      <c r="J37" s="112" t="s">
        <v>14</v>
      </c>
      <c r="K37" s="112"/>
      <c r="L37" s="113"/>
    </row>
    <row r="38" spans="2:12">
      <c r="B38" s="114"/>
      <c r="C38" s="115"/>
      <c r="D38" s="115"/>
      <c r="E38" s="71"/>
      <c r="F38" s="71"/>
      <c r="G38" s="71"/>
      <c r="H38" s="20"/>
      <c r="I38" s="20"/>
      <c r="J38" s="71"/>
      <c r="K38" s="71"/>
      <c r="L38" s="72"/>
    </row>
    <row r="39" spans="2:12">
      <c r="B39" s="74"/>
      <c r="C39" s="71"/>
      <c r="D39" s="20"/>
      <c r="E39" s="71"/>
      <c r="F39" s="71"/>
      <c r="G39" s="71"/>
      <c r="H39" s="20"/>
      <c r="I39" s="20"/>
      <c r="J39" s="71"/>
      <c r="K39" s="71"/>
      <c r="L39" s="72"/>
    </row>
    <row r="40" spans="2:12">
      <c r="B40" s="74"/>
      <c r="C40" s="71"/>
      <c r="D40" s="20"/>
      <c r="E40" s="71"/>
      <c r="F40" s="71"/>
      <c r="G40" s="71"/>
      <c r="H40" s="20"/>
      <c r="I40" s="20"/>
      <c r="J40" s="71"/>
      <c r="K40" s="71"/>
      <c r="L40" s="72"/>
    </row>
    <row r="41" spans="2:12" ht="13.5" customHeight="1">
      <c r="B41" s="100" t="s">
        <v>33</v>
      </c>
      <c r="C41" s="101"/>
      <c r="D41" s="101"/>
      <c r="E41" s="101"/>
      <c r="F41" s="101"/>
      <c r="G41" s="101"/>
      <c r="H41" s="101"/>
      <c r="I41" s="101"/>
      <c r="J41" s="101"/>
      <c r="K41" s="101"/>
      <c r="L41" s="102"/>
    </row>
    <row r="42" spans="2:12" ht="72.75" customHeight="1" thickBot="1">
      <c r="B42" s="97" t="s">
        <v>50</v>
      </c>
      <c r="C42" s="98"/>
      <c r="D42" s="98"/>
      <c r="E42" s="98"/>
      <c r="F42" s="98"/>
      <c r="G42" s="98"/>
      <c r="H42" s="98"/>
      <c r="I42" s="98"/>
      <c r="J42" s="98"/>
      <c r="K42" s="98"/>
      <c r="L42" s="99"/>
    </row>
    <row r="52" ht="15" customHeight="1"/>
    <row r="53" ht="75" customHeight="1"/>
  </sheetData>
  <mergeCells count="44">
    <mergeCell ref="B32:C32"/>
    <mergeCell ref="E32:G32"/>
    <mergeCell ref="J32:L32"/>
    <mergeCell ref="J36:L36"/>
    <mergeCell ref="G25:H25"/>
    <mergeCell ref="J31:L31"/>
    <mergeCell ref="G14:H14"/>
    <mergeCell ref="G15:H15"/>
    <mergeCell ref="G16:H16"/>
    <mergeCell ref="G17:H17"/>
    <mergeCell ref="G18:H18"/>
    <mergeCell ref="G19:H19"/>
    <mergeCell ref="G20:H20"/>
    <mergeCell ref="G21:H21"/>
    <mergeCell ref="G22:H22"/>
    <mergeCell ref="G23:H23"/>
    <mergeCell ref="G24:H24"/>
    <mergeCell ref="G26:H26"/>
    <mergeCell ref="G27:H27"/>
    <mergeCell ref="G28:H28"/>
    <mergeCell ref="B42:L42"/>
    <mergeCell ref="B38:D38"/>
    <mergeCell ref="B36:C36"/>
    <mergeCell ref="E36:G36"/>
    <mergeCell ref="B41:L41"/>
    <mergeCell ref="G29:H29"/>
    <mergeCell ref="G30:H30"/>
    <mergeCell ref="B37:C37"/>
    <mergeCell ref="E37:G37"/>
    <mergeCell ref="J37:L37"/>
    <mergeCell ref="B31:C31"/>
    <mergeCell ref="E31:G31"/>
    <mergeCell ref="G13:H13"/>
    <mergeCell ref="B1:L1"/>
    <mergeCell ref="B2:L2"/>
    <mergeCell ref="B3:L3"/>
    <mergeCell ref="B4:L4"/>
    <mergeCell ref="B5:L5"/>
    <mergeCell ref="B6:L6"/>
    <mergeCell ref="B7:L7"/>
    <mergeCell ref="B8:L8"/>
    <mergeCell ref="G10:H10"/>
    <mergeCell ref="G11:H11"/>
    <mergeCell ref="G12:H12"/>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7.xml><?xml version="1.0" encoding="utf-8"?>
<worksheet xmlns="http://schemas.openxmlformats.org/spreadsheetml/2006/main" xmlns:r="http://schemas.openxmlformats.org/officeDocument/2006/relationships">
  <dimension ref="B1:BA53"/>
  <sheetViews>
    <sheetView workbookViewId="0">
      <selection activeCell="I18" sqref="I18"/>
    </sheetView>
  </sheetViews>
  <sheetFormatPr defaultRowHeight="14.4"/>
  <cols>
    <col min="1" max="1" width="0.6640625" customWidth="1"/>
    <col min="2" max="2" width="12.44140625" customWidth="1"/>
    <col min="3" max="3" width="24.33203125" customWidth="1"/>
    <col min="4" max="4" width="9.109375" customWidth="1"/>
    <col min="5" max="5" width="13.33203125" customWidth="1"/>
    <col min="6" max="6" width="12.88671875" customWidth="1"/>
    <col min="7" max="7" width="31.88671875" customWidth="1"/>
    <col min="8" max="8" width="0.88671875" hidden="1" customWidth="1"/>
    <col min="9" max="9" width="18.44140625" customWidth="1"/>
    <col min="10" max="10" width="10.44140625" customWidth="1"/>
    <col min="11" max="11" width="28.33203125" hidden="1" customWidth="1"/>
    <col min="12" max="12" width="16.33203125" customWidth="1"/>
    <col min="13" max="39" width="9.109375" hidden="1" customWidth="1"/>
    <col min="40" max="40" width="12.5546875" hidden="1" customWidth="1"/>
    <col min="41" max="52" width="9.109375" hidden="1" customWidth="1"/>
  </cols>
  <sheetData>
    <row r="1" spans="2:53" s="2" customFormat="1" ht="15.6">
      <c r="B1" s="82" t="s">
        <v>0</v>
      </c>
      <c r="C1" s="83"/>
      <c r="D1" s="83"/>
      <c r="E1" s="83"/>
      <c r="F1" s="83"/>
      <c r="G1" s="83"/>
      <c r="H1" s="83"/>
      <c r="I1" s="83"/>
      <c r="J1" s="83"/>
      <c r="K1" s="83"/>
      <c r="L1" s="8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5" t="s">
        <v>1</v>
      </c>
      <c r="C2" s="86"/>
      <c r="D2" s="86"/>
      <c r="E2" s="86"/>
      <c r="F2" s="86"/>
      <c r="G2" s="86"/>
      <c r="H2" s="86"/>
      <c r="I2" s="86"/>
      <c r="J2" s="86"/>
      <c r="K2" s="86"/>
      <c r="L2" s="8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5" t="s">
        <v>2</v>
      </c>
      <c r="C3" s="86"/>
      <c r="D3" s="86"/>
      <c r="E3" s="86"/>
      <c r="F3" s="86"/>
      <c r="G3" s="86"/>
      <c r="H3" s="86"/>
      <c r="I3" s="86"/>
      <c r="J3" s="86"/>
      <c r="K3" s="86"/>
      <c r="L3" s="8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5" t="s">
        <v>49</v>
      </c>
      <c r="C4" s="86"/>
      <c r="D4" s="86"/>
      <c r="E4" s="86"/>
      <c r="F4" s="86"/>
      <c r="G4" s="86"/>
      <c r="H4" s="86"/>
      <c r="I4" s="86"/>
      <c r="J4" s="86"/>
      <c r="K4" s="86"/>
      <c r="L4" s="8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88" t="s">
        <v>40</v>
      </c>
      <c r="C5" s="89"/>
      <c r="D5" s="89"/>
      <c r="E5" s="89"/>
      <c r="F5" s="89"/>
      <c r="G5" s="89"/>
      <c r="H5" s="89"/>
      <c r="I5" s="89"/>
      <c r="J5" s="89"/>
      <c r="K5" s="89"/>
      <c r="L5" s="90"/>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88" t="s">
        <v>31</v>
      </c>
      <c r="C6" s="89"/>
      <c r="D6" s="89"/>
      <c r="E6" s="89"/>
      <c r="F6" s="89"/>
      <c r="G6" s="89"/>
      <c r="H6" s="89"/>
      <c r="I6" s="89"/>
      <c r="J6" s="89"/>
      <c r="K6" s="89"/>
      <c r="L6" s="90"/>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91">
        <v>42763</v>
      </c>
      <c r="C7" s="92"/>
      <c r="D7" s="92"/>
      <c r="E7" s="92"/>
      <c r="F7" s="92"/>
      <c r="G7" s="92"/>
      <c r="H7" s="92"/>
      <c r="I7" s="92"/>
      <c r="J7" s="92"/>
      <c r="K7" s="92"/>
      <c r="L7" s="9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6" hidden="1">
      <c r="B8" s="88" t="s">
        <v>3</v>
      </c>
      <c r="C8" s="89"/>
      <c r="D8" s="89"/>
      <c r="E8" s="89"/>
      <c r="F8" s="89"/>
      <c r="G8" s="89"/>
      <c r="H8" s="89"/>
      <c r="I8" s="89"/>
      <c r="J8" s="89"/>
      <c r="K8" s="89"/>
      <c r="L8" s="90"/>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2" thickBot="1">
      <c r="B9" s="4"/>
      <c r="C9" s="5"/>
      <c r="D9" s="6"/>
      <c r="E9" s="35" t="s">
        <v>48</v>
      </c>
      <c r="F9" s="35"/>
      <c r="G9" s="35"/>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7" thickBot="1">
      <c r="B10" s="23" t="s">
        <v>4</v>
      </c>
      <c r="C10" s="23" t="s">
        <v>5</v>
      </c>
      <c r="D10" s="23" t="s">
        <v>6</v>
      </c>
      <c r="E10" s="23" t="s">
        <v>7</v>
      </c>
      <c r="F10" s="23" t="s">
        <v>8</v>
      </c>
      <c r="G10" s="94" t="s">
        <v>9</v>
      </c>
      <c r="H10" s="95"/>
      <c r="I10" s="39" t="s">
        <v>34</v>
      </c>
      <c r="J10" s="23" t="s">
        <v>10</v>
      </c>
      <c r="K10" s="23" t="s">
        <v>11</v>
      </c>
      <c r="L10" s="24"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c r="B11" s="45" t="s">
        <v>167</v>
      </c>
      <c r="C11" s="61" t="s">
        <v>164</v>
      </c>
      <c r="D11" s="27">
        <v>69</v>
      </c>
      <c r="E11" s="28"/>
      <c r="F11" s="29">
        <v>236.5</v>
      </c>
      <c r="G11" s="81" t="s">
        <v>115</v>
      </c>
      <c r="H11" s="81"/>
      <c r="I11" s="56" t="s">
        <v>171</v>
      </c>
      <c r="J11" s="30" t="s">
        <v>30</v>
      </c>
      <c r="K11" s="10" t="str">
        <f>IF(D11=0," ",IF(J11=0," ",IF(J11="GR",AR11,AN11)))</f>
        <v>GİREMEZ(AKTS)</v>
      </c>
      <c r="L11" s="31">
        <v>3.43</v>
      </c>
      <c r="M11" s="11"/>
      <c r="N11" s="11" t="s">
        <v>15</v>
      </c>
      <c r="O11" s="12">
        <f>IF(J11&lt;90,0,IF(J11&lt;=100,4,0))</f>
        <v>0</v>
      </c>
      <c r="P11" s="13">
        <f>IF(J11=" ",D11,(D11+15))</f>
        <v>84</v>
      </c>
      <c r="Q11" s="13">
        <f>IF(J11="BAŞARILI",(F11/P11),IF(J11&gt;0,(((AM11*15)+F11)/P11),F11))</f>
        <v>2.8154761904761907</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0</v>
      </c>
      <c r="AN11" s="16" t="str">
        <f>IF(J11=" "," ",IF(AM11&lt;2,"GİREMEZ(AKTS)",IF(P11&lt;89,"GİREMEZ(AKTS)",IF(Q11&gt;=AO11,"YETERLİ","GİREMEZ(ORTALAMA)"))))</f>
        <v>GİREMEZ(AKTS)</v>
      </c>
      <c r="AO11" s="15">
        <f>IF(LEFT(B11,1)="0",2,2.5)</f>
        <v>2.5</v>
      </c>
      <c r="AP11" s="15"/>
      <c r="AQ11" s="17"/>
      <c r="AR11" s="17" t="s">
        <v>23</v>
      </c>
      <c r="AS11" s="17"/>
      <c r="AT11" s="18"/>
      <c r="AU11" s="18"/>
      <c r="AV11" s="18"/>
      <c r="AW11" s="18"/>
      <c r="AX11" s="18"/>
      <c r="AY11" s="18"/>
      <c r="AZ11" s="18"/>
      <c r="BA11" s="1"/>
    </row>
    <row r="12" spans="2:53" ht="15.6">
      <c r="B12" s="46" t="s">
        <v>168</v>
      </c>
      <c r="C12" s="59" t="s">
        <v>165</v>
      </c>
      <c r="D12" s="27">
        <v>75</v>
      </c>
      <c r="E12" s="28"/>
      <c r="F12" s="32">
        <v>201</v>
      </c>
      <c r="G12" s="81" t="s">
        <v>92</v>
      </c>
      <c r="H12" s="81"/>
      <c r="I12" s="75"/>
      <c r="J12" s="30" t="s">
        <v>30</v>
      </c>
      <c r="K12" s="10" t="str">
        <f t="shared" ref="K12:K30" si="0">IF(D12=0," ",IF(J12=0," ",IF(J12="GR",AR12,AN12)))</f>
        <v>GİREMEZ(AKTS)</v>
      </c>
      <c r="L12" s="31">
        <v>2.68</v>
      </c>
      <c r="M12" s="11"/>
      <c r="N12" s="11" t="s">
        <v>15</v>
      </c>
      <c r="O12" s="12">
        <f t="shared" ref="O12:O30" si="1">IF(J12&lt;90,0,IF(J12&lt;=100,4,0))</f>
        <v>0</v>
      </c>
      <c r="P12" s="13">
        <f t="shared" ref="P12:P30" si="2">IF(J12=" ",D12,(D12+15))</f>
        <v>90</v>
      </c>
      <c r="Q12" s="13">
        <f t="shared" ref="Q12:Q30" si="3">IF(J12="BAŞARILI",(F12/P12),IF(J12&gt;0,(((AM12*15)+F12)/P12),F12))</f>
        <v>2.2333333333333334</v>
      </c>
      <c r="R12" s="14">
        <v>3.5</v>
      </c>
      <c r="S12" s="14" t="s">
        <v>16</v>
      </c>
      <c r="T12" s="15">
        <f t="shared" ref="T12:T30" si="4">IF(J12&lt;85,0,IF(J12&lt;=89,3.5,0))</f>
        <v>0</v>
      </c>
      <c r="U12" s="14">
        <v>3</v>
      </c>
      <c r="V12" s="14" t="s">
        <v>17</v>
      </c>
      <c r="W12" s="15">
        <f t="shared" ref="W12:W30" si="5">IF(J12&lt;80,0,IF(J12&lt;=84,3,0))</f>
        <v>0</v>
      </c>
      <c r="X12" s="14">
        <v>2.5</v>
      </c>
      <c r="Y12" s="14" t="s">
        <v>18</v>
      </c>
      <c r="Z12" s="15">
        <f t="shared" ref="Z12:Z30" si="6">IF(J12&lt;75,0,IF(J12&lt;=79,2.5,0))</f>
        <v>0</v>
      </c>
      <c r="AA12" s="14">
        <v>2</v>
      </c>
      <c r="AB12" s="14" t="s">
        <v>19</v>
      </c>
      <c r="AC12" s="15">
        <f t="shared" ref="AC12:AC30" si="7">IF(J12&lt;65,0,IF(J12&lt;=74,2,0))</f>
        <v>0</v>
      </c>
      <c r="AD12" s="14">
        <v>1.5</v>
      </c>
      <c r="AE12" s="14" t="s">
        <v>20</v>
      </c>
      <c r="AF12" s="15">
        <f t="shared" ref="AF12:AF30" si="8">IF(J12&lt;58,0,IF(J12&lt;=64,1.5,0))</f>
        <v>0</v>
      </c>
      <c r="AG12" s="14">
        <v>1</v>
      </c>
      <c r="AH12" s="14" t="s">
        <v>21</v>
      </c>
      <c r="AI12" s="15">
        <f t="shared" ref="AI12:AI30" si="9">IF(J12&lt;50,0,IF(J12&lt;=57,1,0))</f>
        <v>0</v>
      </c>
      <c r="AJ12" s="14">
        <v>0</v>
      </c>
      <c r="AK12" s="14" t="s">
        <v>22</v>
      </c>
      <c r="AL12" s="15">
        <f t="shared" ref="AL12:AL30" si="10">IF(J12&lt;0,0,IF(J12&lt;=49,0,0))</f>
        <v>0</v>
      </c>
      <c r="AM12" s="15">
        <f t="shared" ref="AM12:AM30" si="11">SUM(T12,W12,Z12,AC12,AF12,AI12,AL12,O12)</f>
        <v>0</v>
      </c>
      <c r="AN12" s="16" t="str">
        <f t="shared" ref="AN12:AN30" si="12">IF(J12=" "," ",IF(AM12&lt;2,"GİREMEZ(AKTS)",IF(P12&lt;89,"GİREMEZ(AKTS)",IF(Q12&gt;=AO12,"YETERLİ","GİREMEZ(ORTALAMA)"))))</f>
        <v>GİREMEZ(AKTS)</v>
      </c>
      <c r="AO12" s="15">
        <f t="shared" ref="AO12:AO30" si="13">IF(LEFT(B12,1)="0",2,2.5)</f>
        <v>2.5</v>
      </c>
      <c r="AR12" s="17" t="s">
        <v>23</v>
      </c>
    </row>
    <row r="13" spans="2:53" ht="15.6">
      <c r="B13" s="46" t="s">
        <v>169</v>
      </c>
      <c r="C13" s="59" t="s">
        <v>166</v>
      </c>
      <c r="D13" s="27">
        <v>69</v>
      </c>
      <c r="E13" s="28"/>
      <c r="F13" s="32">
        <v>222.5</v>
      </c>
      <c r="G13" s="81" t="s">
        <v>92</v>
      </c>
      <c r="H13" s="81"/>
      <c r="I13" s="38" t="s">
        <v>171</v>
      </c>
      <c r="J13" s="30" t="s">
        <v>30</v>
      </c>
      <c r="K13" s="10" t="str">
        <f t="shared" si="0"/>
        <v>GİREMEZ(AKTS)</v>
      </c>
      <c r="L13" s="31">
        <v>3.22</v>
      </c>
      <c r="M13" s="11"/>
      <c r="N13" s="11" t="s">
        <v>15</v>
      </c>
      <c r="O13" s="12">
        <f t="shared" si="1"/>
        <v>0</v>
      </c>
      <c r="P13" s="13">
        <f t="shared" si="2"/>
        <v>84</v>
      </c>
      <c r="Q13" s="13">
        <f t="shared" si="3"/>
        <v>2.6488095238095237</v>
      </c>
      <c r="R13" s="14">
        <v>3.5</v>
      </c>
      <c r="S13" s="14" t="s">
        <v>16</v>
      </c>
      <c r="T13" s="15">
        <f t="shared" si="4"/>
        <v>0</v>
      </c>
      <c r="U13" s="14">
        <v>3</v>
      </c>
      <c r="V13" s="14" t="s">
        <v>17</v>
      </c>
      <c r="W13" s="15">
        <f t="shared" si="5"/>
        <v>0</v>
      </c>
      <c r="X13" s="14">
        <v>2.5</v>
      </c>
      <c r="Y13" s="14" t="s">
        <v>18</v>
      </c>
      <c r="Z13" s="15">
        <f t="shared" si="6"/>
        <v>0</v>
      </c>
      <c r="AA13" s="14">
        <v>2</v>
      </c>
      <c r="AB13" s="14" t="s">
        <v>19</v>
      </c>
      <c r="AC13" s="15">
        <f t="shared" si="7"/>
        <v>0</v>
      </c>
      <c r="AD13" s="14">
        <v>1.5</v>
      </c>
      <c r="AE13" s="14" t="s">
        <v>20</v>
      </c>
      <c r="AF13" s="15">
        <f t="shared" si="8"/>
        <v>0</v>
      </c>
      <c r="AG13" s="14">
        <v>1</v>
      </c>
      <c r="AH13" s="14" t="s">
        <v>21</v>
      </c>
      <c r="AI13" s="15">
        <f t="shared" si="9"/>
        <v>0</v>
      </c>
      <c r="AJ13" s="14">
        <v>0</v>
      </c>
      <c r="AK13" s="14" t="s">
        <v>22</v>
      </c>
      <c r="AL13" s="15">
        <f t="shared" si="10"/>
        <v>0</v>
      </c>
      <c r="AM13" s="15">
        <f t="shared" si="11"/>
        <v>0</v>
      </c>
      <c r="AN13" s="16" t="str">
        <f t="shared" si="12"/>
        <v>GİREMEZ(AKTS)</v>
      </c>
      <c r="AO13" s="15">
        <f t="shared" si="13"/>
        <v>2.5</v>
      </c>
      <c r="AR13" s="17" t="s">
        <v>23</v>
      </c>
    </row>
    <row r="14" spans="2:53" ht="15.6">
      <c r="B14" s="25"/>
      <c r="C14" s="60"/>
      <c r="D14" s="27"/>
      <c r="E14" s="28"/>
      <c r="F14" s="32"/>
      <c r="G14" s="81"/>
      <c r="H14" s="81"/>
      <c r="I14" s="65"/>
      <c r="J14" s="28"/>
      <c r="K14" s="10" t="str">
        <f t="shared" si="0"/>
        <v xml:space="preserve"> </v>
      </c>
      <c r="L14" s="31" t="str">
        <f t="shared" ref="L14:L30" si="14">IF(D14=0," ",IF(J14=0," ",Q14))</f>
        <v xml:space="preserve"> </v>
      </c>
      <c r="M14" s="11"/>
      <c r="N14" s="11" t="s">
        <v>15</v>
      </c>
      <c r="O14" s="12">
        <f t="shared" si="1"/>
        <v>0</v>
      </c>
      <c r="P14" s="13">
        <f t="shared" si="2"/>
        <v>15</v>
      </c>
      <c r="Q14" s="13">
        <f t="shared" si="3"/>
        <v>0</v>
      </c>
      <c r="R14" s="14">
        <v>3.5</v>
      </c>
      <c r="S14" s="14" t="s">
        <v>16</v>
      </c>
      <c r="T14" s="15">
        <f t="shared" si="4"/>
        <v>0</v>
      </c>
      <c r="U14" s="14">
        <v>3</v>
      </c>
      <c r="V14" s="14" t="s">
        <v>17</v>
      </c>
      <c r="W14" s="15">
        <f t="shared" si="5"/>
        <v>0</v>
      </c>
      <c r="X14" s="14">
        <v>2.5</v>
      </c>
      <c r="Y14" s="14" t="s">
        <v>18</v>
      </c>
      <c r="Z14" s="15">
        <f t="shared" si="6"/>
        <v>0</v>
      </c>
      <c r="AA14" s="14">
        <v>2</v>
      </c>
      <c r="AB14" s="14" t="s">
        <v>19</v>
      </c>
      <c r="AC14" s="15">
        <f t="shared" si="7"/>
        <v>0</v>
      </c>
      <c r="AD14" s="14">
        <v>1.5</v>
      </c>
      <c r="AE14" s="14" t="s">
        <v>20</v>
      </c>
      <c r="AF14" s="15">
        <f t="shared" si="8"/>
        <v>0</v>
      </c>
      <c r="AG14" s="14">
        <v>1</v>
      </c>
      <c r="AH14" s="14" t="s">
        <v>21</v>
      </c>
      <c r="AI14" s="15">
        <f t="shared" si="9"/>
        <v>0</v>
      </c>
      <c r="AJ14" s="14">
        <v>0</v>
      </c>
      <c r="AK14" s="14" t="s">
        <v>22</v>
      </c>
      <c r="AL14" s="15">
        <f t="shared" si="10"/>
        <v>0</v>
      </c>
      <c r="AM14" s="15">
        <f t="shared" si="11"/>
        <v>0</v>
      </c>
      <c r="AN14" s="16" t="str">
        <f t="shared" si="12"/>
        <v>GİREMEZ(AKTS)</v>
      </c>
      <c r="AO14" s="15">
        <f t="shared" si="13"/>
        <v>2.5</v>
      </c>
      <c r="AR14" s="17" t="s">
        <v>23</v>
      </c>
    </row>
    <row r="15" spans="2:53" ht="15.6">
      <c r="B15" s="25"/>
      <c r="C15" s="60"/>
      <c r="D15" s="27"/>
      <c r="E15" s="28" t="str">
        <f t="shared" ref="E15:E30" si="15">IF(J15=" "," ",P15)</f>
        <v xml:space="preserve"> </v>
      </c>
      <c r="F15" s="32"/>
      <c r="G15" s="81"/>
      <c r="H15" s="81"/>
      <c r="I15" s="38" t="s">
        <v>14</v>
      </c>
      <c r="J15" s="28" t="s">
        <v>14</v>
      </c>
      <c r="K15" s="10" t="str">
        <f t="shared" si="0"/>
        <v xml:space="preserve"> </v>
      </c>
      <c r="L15" s="31" t="str">
        <f t="shared" si="14"/>
        <v xml:space="preserve"> </v>
      </c>
      <c r="M15" s="11"/>
      <c r="N15" s="11" t="s">
        <v>15</v>
      </c>
      <c r="O15" s="12">
        <f t="shared" si="1"/>
        <v>0</v>
      </c>
      <c r="P15" s="13">
        <f t="shared" si="2"/>
        <v>0</v>
      </c>
      <c r="Q15" s="13" t="e">
        <f t="shared" si="3"/>
        <v>#DIV/0!</v>
      </c>
      <c r="R15" s="14">
        <v>3.5</v>
      </c>
      <c r="S15" s="14" t="s">
        <v>16</v>
      </c>
      <c r="T15" s="15">
        <f t="shared" si="4"/>
        <v>0</v>
      </c>
      <c r="U15" s="14">
        <v>3</v>
      </c>
      <c r="V15" s="14" t="s">
        <v>17</v>
      </c>
      <c r="W15" s="15">
        <f t="shared" si="5"/>
        <v>0</v>
      </c>
      <c r="X15" s="14">
        <v>2.5</v>
      </c>
      <c r="Y15" s="14" t="s">
        <v>18</v>
      </c>
      <c r="Z15" s="15">
        <f t="shared" si="6"/>
        <v>0</v>
      </c>
      <c r="AA15" s="14">
        <v>2</v>
      </c>
      <c r="AB15" s="14" t="s">
        <v>19</v>
      </c>
      <c r="AC15" s="15">
        <f t="shared" si="7"/>
        <v>0</v>
      </c>
      <c r="AD15" s="14">
        <v>1.5</v>
      </c>
      <c r="AE15" s="14" t="s">
        <v>20</v>
      </c>
      <c r="AF15" s="15">
        <f t="shared" si="8"/>
        <v>0</v>
      </c>
      <c r="AG15" s="14">
        <v>1</v>
      </c>
      <c r="AH15" s="14" t="s">
        <v>21</v>
      </c>
      <c r="AI15" s="15">
        <f t="shared" si="9"/>
        <v>0</v>
      </c>
      <c r="AJ15" s="14">
        <v>0</v>
      </c>
      <c r="AK15" s="14" t="s">
        <v>22</v>
      </c>
      <c r="AL15" s="15">
        <f t="shared" si="10"/>
        <v>0</v>
      </c>
      <c r="AM15" s="15">
        <f t="shared" si="11"/>
        <v>0</v>
      </c>
      <c r="AN15" s="16" t="str">
        <f t="shared" si="12"/>
        <v xml:space="preserve"> </v>
      </c>
      <c r="AO15" s="15">
        <f t="shared" si="13"/>
        <v>2.5</v>
      </c>
      <c r="AR15" s="17" t="s">
        <v>23</v>
      </c>
    </row>
    <row r="16" spans="2:53" ht="15.6">
      <c r="B16" s="25"/>
      <c r="C16" s="60"/>
      <c r="D16" s="27"/>
      <c r="E16" s="28" t="str">
        <f t="shared" si="15"/>
        <v xml:space="preserve"> </v>
      </c>
      <c r="F16" s="32"/>
      <c r="G16" s="80"/>
      <c r="H16" s="80"/>
      <c r="I16" s="57" t="s">
        <v>14</v>
      </c>
      <c r="J16" s="28" t="s">
        <v>14</v>
      </c>
      <c r="K16" s="10" t="str">
        <f t="shared" si="0"/>
        <v xml:space="preserve"> </v>
      </c>
      <c r="L16" s="31" t="str">
        <f t="shared" si="14"/>
        <v xml:space="preserve"> </v>
      </c>
      <c r="M16" s="11"/>
      <c r="N16" s="11" t="s">
        <v>15</v>
      </c>
      <c r="O16" s="12">
        <f t="shared" si="1"/>
        <v>0</v>
      </c>
      <c r="P16" s="13">
        <f t="shared" si="2"/>
        <v>0</v>
      </c>
      <c r="Q16" s="13" t="e">
        <f t="shared" si="3"/>
        <v>#DIV/0!</v>
      </c>
      <c r="R16" s="14">
        <v>3.5</v>
      </c>
      <c r="S16" s="14" t="s">
        <v>16</v>
      </c>
      <c r="T16" s="15">
        <f t="shared" si="4"/>
        <v>0</v>
      </c>
      <c r="U16" s="14">
        <v>3</v>
      </c>
      <c r="V16" s="14" t="s">
        <v>17</v>
      </c>
      <c r="W16" s="15">
        <f t="shared" si="5"/>
        <v>0</v>
      </c>
      <c r="X16" s="14">
        <v>2.5</v>
      </c>
      <c r="Y16" s="14" t="s">
        <v>18</v>
      </c>
      <c r="Z16" s="15">
        <f t="shared" si="6"/>
        <v>0</v>
      </c>
      <c r="AA16" s="14">
        <v>2</v>
      </c>
      <c r="AB16" s="14" t="s">
        <v>19</v>
      </c>
      <c r="AC16" s="15">
        <f t="shared" si="7"/>
        <v>0</v>
      </c>
      <c r="AD16" s="14">
        <v>1.5</v>
      </c>
      <c r="AE16" s="14" t="s">
        <v>20</v>
      </c>
      <c r="AF16" s="15">
        <f t="shared" si="8"/>
        <v>0</v>
      </c>
      <c r="AG16" s="14">
        <v>1</v>
      </c>
      <c r="AH16" s="14" t="s">
        <v>21</v>
      </c>
      <c r="AI16" s="15">
        <f t="shared" si="9"/>
        <v>0</v>
      </c>
      <c r="AJ16" s="14">
        <v>0</v>
      </c>
      <c r="AK16" s="14" t="s">
        <v>22</v>
      </c>
      <c r="AL16" s="15">
        <f t="shared" si="10"/>
        <v>0</v>
      </c>
      <c r="AM16" s="15">
        <f t="shared" si="11"/>
        <v>0</v>
      </c>
      <c r="AN16" s="16" t="str">
        <f t="shared" si="12"/>
        <v xml:space="preserve"> </v>
      </c>
      <c r="AO16" s="15">
        <f t="shared" si="13"/>
        <v>2.5</v>
      </c>
      <c r="AR16" s="17" t="s">
        <v>23</v>
      </c>
    </row>
    <row r="17" spans="2:44" ht="15.6">
      <c r="B17" s="25"/>
      <c r="C17" s="60"/>
      <c r="D17" s="27"/>
      <c r="E17" s="28" t="str">
        <f t="shared" si="15"/>
        <v xml:space="preserve"> </v>
      </c>
      <c r="F17" s="32"/>
      <c r="G17" s="80"/>
      <c r="H17" s="80"/>
      <c r="I17" s="57" t="s">
        <v>14</v>
      </c>
      <c r="J17" s="28" t="s">
        <v>14</v>
      </c>
      <c r="K17" s="10" t="str">
        <f t="shared" si="0"/>
        <v xml:space="preserve"> </v>
      </c>
      <c r="L17" s="31" t="str">
        <f t="shared" si="14"/>
        <v xml:space="preserve"> </v>
      </c>
      <c r="M17" s="11"/>
      <c r="N17" s="11" t="s">
        <v>15</v>
      </c>
      <c r="O17" s="12">
        <f t="shared" si="1"/>
        <v>0</v>
      </c>
      <c r="P17" s="13">
        <f t="shared" si="2"/>
        <v>0</v>
      </c>
      <c r="Q17" s="13" t="e">
        <f t="shared" si="3"/>
        <v>#DIV/0!</v>
      </c>
      <c r="R17" s="14">
        <v>3.5</v>
      </c>
      <c r="S17" s="14" t="s">
        <v>16</v>
      </c>
      <c r="T17" s="15">
        <f t="shared" si="4"/>
        <v>0</v>
      </c>
      <c r="U17" s="14">
        <v>3</v>
      </c>
      <c r="V17" s="14" t="s">
        <v>17</v>
      </c>
      <c r="W17" s="15">
        <f t="shared" si="5"/>
        <v>0</v>
      </c>
      <c r="X17" s="14">
        <v>2.5</v>
      </c>
      <c r="Y17" s="14" t="s">
        <v>18</v>
      </c>
      <c r="Z17" s="15">
        <f t="shared" si="6"/>
        <v>0</v>
      </c>
      <c r="AA17" s="14">
        <v>2</v>
      </c>
      <c r="AB17" s="14" t="s">
        <v>19</v>
      </c>
      <c r="AC17" s="15">
        <f t="shared" si="7"/>
        <v>0</v>
      </c>
      <c r="AD17" s="14">
        <v>1.5</v>
      </c>
      <c r="AE17" s="14" t="s">
        <v>20</v>
      </c>
      <c r="AF17" s="15">
        <f t="shared" si="8"/>
        <v>0</v>
      </c>
      <c r="AG17" s="14">
        <v>1</v>
      </c>
      <c r="AH17" s="14" t="s">
        <v>21</v>
      </c>
      <c r="AI17" s="15">
        <f t="shared" si="9"/>
        <v>0</v>
      </c>
      <c r="AJ17" s="14">
        <v>0</v>
      </c>
      <c r="AK17" s="14" t="s">
        <v>22</v>
      </c>
      <c r="AL17" s="15">
        <f t="shared" si="10"/>
        <v>0</v>
      </c>
      <c r="AM17" s="15">
        <f t="shared" si="11"/>
        <v>0</v>
      </c>
      <c r="AN17" s="16" t="str">
        <f t="shared" si="12"/>
        <v xml:space="preserve"> </v>
      </c>
      <c r="AO17" s="15">
        <f t="shared" si="13"/>
        <v>2.5</v>
      </c>
      <c r="AR17" s="17" t="s">
        <v>23</v>
      </c>
    </row>
    <row r="18" spans="2:44" ht="15.6">
      <c r="B18" s="25"/>
      <c r="C18" s="60"/>
      <c r="D18" s="27"/>
      <c r="E18" s="28" t="str">
        <f t="shared" si="15"/>
        <v xml:space="preserve"> </v>
      </c>
      <c r="F18" s="32"/>
      <c r="G18" s="80"/>
      <c r="H18" s="80"/>
      <c r="I18" s="57" t="s">
        <v>14</v>
      </c>
      <c r="J18" s="28" t="s">
        <v>14</v>
      </c>
      <c r="K18" s="10" t="str">
        <f t="shared" si="0"/>
        <v xml:space="preserve"> </v>
      </c>
      <c r="L18" s="31" t="str">
        <f t="shared" si="14"/>
        <v xml:space="preserve"> </v>
      </c>
      <c r="M18" s="11"/>
      <c r="N18" s="11" t="s">
        <v>15</v>
      </c>
      <c r="O18" s="12">
        <f t="shared" si="1"/>
        <v>0</v>
      </c>
      <c r="P18" s="13">
        <f t="shared" si="2"/>
        <v>0</v>
      </c>
      <c r="Q18" s="13" t="e">
        <f t="shared" si="3"/>
        <v>#DIV/0!</v>
      </c>
      <c r="R18" s="14">
        <v>3.5</v>
      </c>
      <c r="S18" s="14" t="s">
        <v>16</v>
      </c>
      <c r="T18" s="15">
        <f t="shared" si="4"/>
        <v>0</v>
      </c>
      <c r="U18" s="14">
        <v>3</v>
      </c>
      <c r="V18" s="14" t="s">
        <v>17</v>
      </c>
      <c r="W18" s="15">
        <f t="shared" si="5"/>
        <v>0</v>
      </c>
      <c r="X18" s="14">
        <v>2.5</v>
      </c>
      <c r="Y18" s="14" t="s">
        <v>18</v>
      </c>
      <c r="Z18" s="15">
        <f t="shared" si="6"/>
        <v>0</v>
      </c>
      <c r="AA18" s="14">
        <v>2</v>
      </c>
      <c r="AB18" s="14" t="s">
        <v>19</v>
      </c>
      <c r="AC18" s="15">
        <f t="shared" si="7"/>
        <v>0</v>
      </c>
      <c r="AD18" s="14">
        <v>1.5</v>
      </c>
      <c r="AE18" s="14" t="s">
        <v>20</v>
      </c>
      <c r="AF18" s="15">
        <f t="shared" si="8"/>
        <v>0</v>
      </c>
      <c r="AG18" s="14">
        <v>1</v>
      </c>
      <c r="AH18" s="14" t="s">
        <v>21</v>
      </c>
      <c r="AI18" s="15">
        <f t="shared" si="9"/>
        <v>0</v>
      </c>
      <c r="AJ18" s="14">
        <v>0</v>
      </c>
      <c r="AK18" s="14" t="s">
        <v>22</v>
      </c>
      <c r="AL18" s="15">
        <f t="shared" si="10"/>
        <v>0</v>
      </c>
      <c r="AM18" s="15">
        <f t="shared" si="11"/>
        <v>0</v>
      </c>
      <c r="AN18" s="16" t="str">
        <f t="shared" si="12"/>
        <v xml:space="preserve"> </v>
      </c>
      <c r="AO18" s="15">
        <f t="shared" si="13"/>
        <v>2.5</v>
      </c>
      <c r="AR18" s="17" t="s">
        <v>23</v>
      </c>
    </row>
    <row r="19" spans="2:44" ht="15.6">
      <c r="B19" s="25"/>
      <c r="C19" s="60"/>
      <c r="D19" s="27"/>
      <c r="E19" s="28" t="str">
        <f t="shared" si="15"/>
        <v xml:space="preserve"> </v>
      </c>
      <c r="F19" s="32"/>
      <c r="G19" s="119"/>
      <c r="H19" s="120"/>
      <c r="I19" s="57" t="s">
        <v>14</v>
      </c>
      <c r="J19" s="28" t="s">
        <v>14</v>
      </c>
      <c r="K19" s="10" t="str">
        <f t="shared" si="0"/>
        <v xml:space="preserve"> </v>
      </c>
      <c r="L19" s="31" t="str">
        <f t="shared" si="14"/>
        <v xml:space="preserve"> </v>
      </c>
      <c r="M19" s="11"/>
      <c r="N19" s="11" t="s">
        <v>15</v>
      </c>
      <c r="O19" s="12">
        <f t="shared" si="1"/>
        <v>0</v>
      </c>
      <c r="P19" s="13">
        <f t="shared" si="2"/>
        <v>0</v>
      </c>
      <c r="Q19" s="13" t="e">
        <f t="shared" si="3"/>
        <v>#DIV/0!</v>
      </c>
      <c r="R19" s="14">
        <v>3.5</v>
      </c>
      <c r="S19" s="14" t="s">
        <v>16</v>
      </c>
      <c r="T19" s="15">
        <f t="shared" si="4"/>
        <v>0</v>
      </c>
      <c r="U19" s="14">
        <v>3</v>
      </c>
      <c r="V19" s="14" t="s">
        <v>17</v>
      </c>
      <c r="W19" s="15">
        <f t="shared" si="5"/>
        <v>0</v>
      </c>
      <c r="X19" s="14">
        <v>2.5</v>
      </c>
      <c r="Y19" s="14" t="s">
        <v>18</v>
      </c>
      <c r="Z19" s="15">
        <f t="shared" si="6"/>
        <v>0</v>
      </c>
      <c r="AA19" s="14">
        <v>2</v>
      </c>
      <c r="AB19" s="14" t="s">
        <v>19</v>
      </c>
      <c r="AC19" s="15">
        <f t="shared" si="7"/>
        <v>0</v>
      </c>
      <c r="AD19" s="14">
        <v>1.5</v>
      </c>
      <c r="AE19" s="14" t="s">
        <v>20</v>
      </c>
      <c r="AF19" s="15">
        <f t="shared" si="8"/>
        <v>0</v>
      </c>
      <c r="AG19" s="14">
        <v>1</v>
      </c>
      <c r="AH19" s="14" t="s">
        <v>21</v>
      </c>
      <c r="AI19" s="15">
        <f t="shared" si="9"/>
        <v>0</v>
      </c>
      <c r="AJ19" s="14">
        <v>0</v>
      </c>
      <c r="AK19" s="14" t="s">
        <v>22</v>
      </c>
      <c r="AL19" s="15">
        <f t="shared" si="10"/>
        <v>0</v>
      </c>
      <c r="AM19" s="15">
        <f t="shared" si="11"/>
        <v>0</v>
      </c>
      <c r="AN19" s="16" t="str">
        <f t="shared" si="12"/>
        <v xml:space="preserve"> </v>
      </c>
      <c r="AO19" s="15">
        <f t="shared" si="13"/>
        <v>2.5</v>
      </c>
      <c r="AR19" s="17" t="s">
        <v>23</v>
      </c>
    </row>
    <row r="20" spans="2:44" ht="15.6">
      <c r="B20" s="25"/>
      <c r="C20" s="26"/>
      <c r="D20" s="27"/>
      <c r="E20" s="28" t="str">
        <f t="shared" si="15"/>
        <v xml:space="preserve"> </v>
      </c>
      <c r="F20" s="32"/>
      <c r="G20" s="80"/>
      <c r="H20" s="80"/>
      <c r="I20" s="36"/>
      <c r="J20" s="28" t="s">
        <v>14</v>
      </c>
      <c r="K20" s="10" t="str">
        <f t="shared" si="0"/>
        <v xml:space="preserve"> </v>
      </c>
      <c r="L20" s="31" t="str">
        <f t="shared" si="14"/>
        <v xml:space="preserve"> </v>
      </c>
      <c r="M20" s="11"/>
      <c r="N20" s="11" t="s">
        <v>15</v>
      </c>
      <c r="O20" s="12">
        <f t="shared" si="1"/>
        <v>0</v>
      </c>
      <c r="P20" s="13">
        <f t="shared" si="2"/>
        <v>0</v>
      </c>
      <c r="Q20" s="13" t="e">
        <f t="shared" si="3"/>
        <v>#DIV/0!</v>
      </c>
      <c r="R20" s="14">
        <v>3.5</v>
      </c>
      <c r="S20" s="14" t="s">
        <v>16</v>
      </c>
      <c r="T20" s="15">
        <f t="shared" si="4"/>
        <v>0</v>
      </c>
      <c r="U20" s="14">
        <v>3</v>
      </c>
      <c r="V20" s="14" t="s">
        <v>17</v>
      </c>
      <c r="W20" s="15">
        <f t="shared" si="5"/>
        <v>0</v>
      </c>
      <c r="X20" s="14">
        <v>2.5</v>
      </c>
      <c r="Y20" s="14" t="s">
        <v>18</v>
      </c>
      <c r="Z20" s="15">
        <f t="shared" si="6"/>
        <v>0</v>
      </c>
      <c r="AA20" s="14">
        <v>2</v>
      </c>
      <c r="AB20" s="14" t="s">
        <v>19</v>
      </c>
      <c r="AC20" s="15">
        <f t="shared" si="7"/>
        <v>0</v>
      </c>
      <c r="AD20" s="14">
        <v>1.5</v>
      </c>
      <c r="AE20" s="14" t="s">
        <v>20</v>
      </c>
      <c r="AF20" s="15">
        <f t="shared" si="8"/>
        <v>0</v>
      </c>
      <c r="AG20" s="14">
        <v>1</v>
      </c>
      <c r="AH20" s="14" t="s">
        <v>21</v>
      </c>
      <c r="AI20" s="15">
        <f t="shared" si="9"/>
        <v>0</v>
      </c>
      <c r="AJ20" s="14">
        <v>0</v>
      </c>
      <c r="AK20" s="14" t="s">
        <v>22</v>
      </c>
      <c r="AL20" s="15">
        <f t="shared" si="10"/>
        <v>0</v>
      </c>
      <c r="AM20" s="15">
        <f t="shared" si="11"/>
        <v>0</v>
      </c>
      <c r="AN20" s="16" t="str">
        <f t="shared" si="12"/>
        <v xml:space="preserve"> </v>
      </c>
      <c r="AO20" s="15">
        <f t="shared" si="13"/>
        <v>2.5</v>
      </c>
      <c r="AR20" s="17" t="s">
        <v>23</v>
      </c>
    </row>
    <row r="21" spans="2:44" ht="15.6">
      <c r="B21" s="25"/>
      <c r="C21" s="26"/>
      <c r="D21" s="27"/>
      <c r="E21" s="28" t="str">
        <f t="shared" si="15"/>
        <v xml:space="preserve"> </v>
      </c>
      <c r="F21" s="32"/>
      <c r="G21" s="80"/>
      <c r="H21" s="80"/>
      <c r="I21" s="36"/>
      <c r="J21" s="28" t="s">
        <v>14</v>
      </c>
      <c r="K21" s="10" t="str">
        <f t="shared" si="0"/>
        <v xml:space="preserve"> </v>
      </c>
      <c r="L21" s="31" t="str">
        <f t="shared" si="14"/>
        <v xml:space="preserve"> </v>
      </c>
      <c r="M21" s="11"/>
      <c r="N21" s="11" t="s">
        <v>15</v>
      </c>
      <c r="O21" s="12">
        <f t="shared" si="1"/>
        <v>0</v>
      </c>
      <c r="P21" s="13">
        <f t="shared" si="2"/>
        <v>0</v>
      </c>
      <c r="Q21" s="13" t="e">
        <f t="shared" si="3"/>
        <v>#DIV/0!</v>
      </c>
      <c r="R21" s="14">
        <v>3.5</v>
      </c>
      <c r="S21" s="14" t="s">
        <v>16</v>
      </c>
      <c r="T21" s="15">
        <f t="shared" si="4"/>
        <v>0</v>
      </c>
      <c r="U21" s="14">
        <v>3</v>
      </c>
      <c r="V21" s="14" t="s">
        <v>17</v>
      </c>
      <c r="W21" s="15">
        <f t="shared" si="5"/>
        <v>0</v>
      </c>
      <c r="X21" s="14">
        <v>2.5</v>
      </c>
      <c r="Y21" s="14" t="s">
        <v>18</v>
      </c>
      <c r="Z21" s="15">
        <f t="shared" si="6"/>
        <v>0</v>
      </c>
      <c r="AA21" s="14">
        <v>2</v>
      </c>
      <c r="AB21" s="14" t="s">
        <v>19</v>
      </c>
      <c r="AC21" s="15">
        <f t="shared" si="7"/>
        <v>0</v>
      </c>
      <c r="AD21" s="14">
        <v>1.5</v>
      </c>
      <c r="AE21" s="14" t="s">
        <v>20</v>
      </c>
      <c r="AF21" s="15">
        <f t="shared" si="8"/>
        <v>0</v>
      </c>
      <c r="AG21" s="14">
        <v>1</v>
      </c>
      <c r="AH21" s="14" t="s">
        <v>21</v>
      </c>
      <c r="AI21" s="15">
        <f t="shared" si="9"/>
        <v>0</v>
      </c>
      <c r="AJ21" s="14">
        <v>0</v>
      </c>
      <c r="AK21" s="14" t="s">
        <v>22</v>
      </c>
      <c r="AL21" s="15">
        <f t="shared" si="10"/>
        <v>0</v>
      </c>
      <c r="AM21" s="15">
        <f t="shared" si="11"/>
        <v>0</v>
      </c>
      <c r="AN21" s="16" t="str">
        <f t="shared" si="12"/>
        <v xml:space="preserve"> </v>
      </c>
      <c r="AO21" s="15">
        <f t="shared" si="13"/>
        <v>2.5</v>
      </c>
      <c r="AR21" s="17" t="s">
        <v>23</v>
      </c>
    </row>
    <row r="22" spans="2:44" ht="15.6">
      <c r="B22" s="25"/>
      <c r="C22" s="26"/>
      <c r="D22" s="27"/>
      <c r="E22" s="28" t="str">
        <f t="shared" si="15"/>
        <v xml:space="preserve"> </v>
      </c>
      <c r="F22" s="32"/>
      <c r="G22" s="80"/>
      <c r="H22" s="80"/>
      <c r="I22" s="36"/>
      <c r="J22" s="28" t="s">
        <v>14</v>
      </c>
      <c r="K22" s="10" t="str">
        <f t="shared" si="0"/>
        <v xml:space="preserve"> </v>
      </c>
      <c r="L22" s="31" t="str">
        <f t="shared" si="14"/>
        <v xml:space="preserve"> </v>
      </c>
      <c r="M22" s="11"/>
      <c r="N22" s="11" t="s">
        <v>15</v>
      </c>
      <c r="O22" s="12">
        <f t="shared" si="1"/>
        <v>0</v>
      </c>
      <c r="P22" s="13">
        <f t="shared" si="2"/>
        <v>0</v>
      </c>
      <c r="Q22" s="13" t="e">
        <f t="shared" si="3"/>
        <v>#DIV/0!</v>
      </c>
      <c r="R22" s="14">
        <v>3.5</v>
      </c>
      <c r="S22" s="14" t="s">
        <v>16</v>
      </c>
      <c r="T22" s="15">
        <f t="shared" si="4"/>
        <v>0</v>
      </c>
      <c r="U22" s="14">
        <v>3</v>
      </c>
      <c r="V22" s="14" t="s">
        <v>17</v>
      </c>
      <c r="W22" s="15">
        <f t="shared" si="5"/>
        <v>0</v>
      </c>
      <c r="X22" s="14">
        <v>2.5</v>
      </c>
      <c r="Y22" s="14" t="s">
        <v>18</v>
      </c>
      <c r="Z22" s="15">
        <f t="shared" si="6"/>
        <v>0</v>
      </c>
      <c r="AA22" s="14">
        <v>2</v>
      </c>
      <c r="AB22" s="14" t="s">
        <v>19</v>
      </c>
      <c r="AC22" s="15">
        <f t="shared" si="7"/>
        <v>0</v>
      </c>
      <c r="AD22" s="14">
        <v>1.5</v>
      </c>
      <c r="AE22" s="14" t="s">
        <v>20</v>
      </c>
      <c r="AF22" s="15">
        <f t="shared" si="8"/>
        <v>0</v>
      </c>
      <c r="AG22" s="14">
        <v>1</v>
      </c>
      <c r="AH22" s="14" t="s">
        <v>21</v>
      </c>
      <c r="AI22" s="15">
        <f t="shared" si="9"/>
        <v>0</v>
      </c>
      <c r="AJ22" s="14">
        <v>0</v>
      </c>
      <c r="AK22" s="14" t="s">
        <v>22</v>
      </c>
      <c r="AL22" s="15">
        <f t="shared" si="10"/>
        <v>0</v>
      </c>
      <c r="AM22" s="15">
        <f t="shared" si="11"/>
        <v>0</v>
      </c>
      <c r="AN22" s="16" t="str">
        <f t="shared" si="12"/>
        <v xml:space="preserve"> </v>
      </c>
      <c r="AO22" s="15">
        <f t="shared" si="13"/>
        <v>2.5</v>
      </c>
      <c r="AR22" s="17" t="s">
        <v>23</v>
      </c>
    </row>
    <row r="23" spans="2:44" ht="15.6">
      <c r="B23" s="25"/>
      <c r="C23" s="26"/>
      <c r="D23" s="27"/>
      <c r="E23" s="28" t="str">
        <f t="shared" si="15"/>
        <v xml:space="preserve"> </v>
      </c>
      <c r="F23" s="32"/>
      <c r="G23" s="80"/>
      <c r="H23" s="80"/>
      <c r="I23" s="36"/>
      <c r="J23" s="28" t="s">
        <v>14</v>
      </c>
      <c r="K23" s="10" t="str">
        <f t="shared" si="0"/>
        <v xml:space="preserve"> </v>
      </c>
      <c r="L23" s="31" t="str">
        <f t="shared" si="14"/>
        <v xml:space="preserve"> </v>
      </c>
      <c r="M23" s="11"/>
      <c r="N23" s="11" t="s">
        <v>15</v>
      </c>
      <c r="O23" s="12">
        <f t="shared" si="1"/>
        <v>0</v>
      </c>
      <c r="P23" s="13">
        <f t="shared" si="2"/>
        <v>0</v>
      </c>
      <c r="Q23" s="13" t="e">
        <f t="shared" si="3"/>
        <v>#DIV/0!</v>
      </c>
      <c r="R23" s="14">
        <v>3.5</v>
      </c>
      <c r="S23" s="14" t="s">
        <v>16</v>
      </c>
      <c r="T23" s="15">
        <f t="shared" si="4"/>
        <v>0</v>
      </c>
      <c r="U23" s="14">
        <v>3</v>
      </c>
      <c r="V23" s="14" t="s">
        <v>17</v>
      </c>
      <c r="W23" s="15">
        <f t="shared" si="5"/>
        <v>0</v>
      </c>
      <c r="X23" s="14">
        <v>2.5</v>
      </c>
      <c r="Y23" s="14" t="s">
        <v>18</v>
      </c>
      <c r="Z23" s="15">
        <f t="shared" si="6"/>
        <v>0</v>
      </c>
      <c r="AA23" s="14">
        <v>2</v>
      </c>
      <c r="AB23" s="14" t="s">
        <v>19</v>
      </c>
      <c r="AC23" s="15">
        <f t="shared" si="7"/>
        <v>0</v>
      </c>
      <c r="AD23" s="14">
        <v>1.5</v>
      </c>
      <c r="AE23" s="14" t="s">
        <v>20</v>
      </c>
      <c r="AF23" s="15">
        <f t="shared" si="8"/>
        <v>0</v>
      </c>
      <c r="AG23" s="14">
        <v>1</v>
      </c>
      <c r="AH23" s="14" t="s">
        <v>21</v>
      </c>
      <c r="AI23" s="15">
        <f t="shared" si="9"/>
        <v>0</v>
      </c>
      <c r="AJ23" s="14">
        <v>0</v>
      </c>
      <c r="AK23" s="14" t="s">
        <v>22</v>
      </c>
      <c r="AL23" s="15">
        <f t="shared" si="10"/>
        <v>0</v>
      </c>
      <c r="AM23" s="15">
        <f t="shared" si="11"/>
        <v>0</v>
      </c>
      <c r="AN23" s="16" t="str">
        <f t="shared" si="12"/>
        <v xml:space="preserve"> </v>
      </c>
      <c r="AO23" s="15">
        <f t="shared" si="13"/>
        <v>2.5</v>
      </c>
      <c r="AR23" s="17" t="s">
        <v>23</v>
      </c>
    </row>
    <row r="24" spans="2:44" ht="15.6">
      <c r="B24" s="25"/>
      <c r="C24" s="26"/>
      <c r="D24" s="27"/>
      <c r="E24" s="28" t="str">
        <f t="shared" si="15"/>
        <v xml:space="preserve"> </v>
      </c>
      <c r="F24" s="32"/>
      <c r="G24" s="80"/>
      <c r="H24" s="80"/>
      <c r="I24" s="36"/>
      <c r="J24" s="28" t="s">
        <v>14</v>
      </c>
      <c r="K24" s="10" t="str">
        <f t="shared" si="0"/>
        <v xml:space="preserve"> </v>
      </c>
      <c r="L24" s="31" t="str">
        <f t="shared" si="14"/>
        <v xml:space="preserve"> </v>
      </c>
      <c r="M24" s="11"/>
      <c r="N24" s="11" t="s">
        <v>15</v>
      </c>
      <c r="O24" s="12">
        <f t="shared" si="1"/>
        <v>0</v>
      </c>
      <c r="P24" s="13">
        <f t="shared" si="2"/>
        <v>0</v>
      </c>
      <c r="Q24" s="13" t="e">
        <f t="shared" si="3"/>
        <v>#DIV/0!</v>
      </c>
      <c r="R24" s="14">
        <v>3.5</v>
      </c>
      <c r="S24" s="14" t="s">
        <v>16</v>
      </c>
      <c r="T24" s="15">
        <f t="shared" si="4"/>
        <v>0</v>
      </c>
      <c r="U24" s="14">
        <v>3</v>
      </c>
      <c r="V24" s="14" t="s">
        <v>17</v>
      </c>
      <c r="W24" s="15">
        <f t="shared" si="5"/>
        <v>0</v>
      </c>
      <c r="X24" s="14">
        <v>2.5</v>
      </c>
      <c r="Y24" s="14" t="s">
        <v>18</v>
      </c>
      <c r="Z24" s="15">
        <f t="shared" si="6"/>
        <v>0</v>
      </c>
      <c r="AA24" s="14">
        <v>2</v>
      </c>
      <c r="AB24" s="14" t="s">
        <v>19</v>
      </c>
      <c r="AC24" s="15">
        <f t="shared" si="7"/>
        <v>0</v>
      </c>
      <c r="AD24" s="14">
        <v>1.5</v>
      </c>
      <c r="AE24" s="14" t="s">
        <v>20</v>
      </c>
      <c r="AF24" s="15">
        <f t="shared" si="8"/>
        <v>0</v>
      </c>
      <c r="AG24" s="14">
        <v>1</v>
      </c>
      <c r="AH24" s="14" t="s">
        <v>21</v>
      </c>
      <c r="AI24" s="15">
        <f t="shared" si="9"/>
        <v>0</v>
      </c>
      <c r="AJ24" s="14">
        <v>0</v>
      </c>
      <c r="AK24" s="14" t="s">
        <v>22</v>
      </c>
      <c r="AL24" s="15">
        <f t="shared" si="10"/>
        <v>0</v>
      </c>
      <c r="AM24" s="15">
        <f t="shared" si="11"/>
        <v>0</v>
      </c>
      <c r="AN24" s="16" t="str">
        <f t="shared" si="12"/>
        <v xml:space="preserve"> </v>
      </c>
      <c r="AO24" s="15">
        <f t="shared" si="13"/>
        <v>2.5</v>
      </c>
      <c r="AR24" s="17" t="s">
        <v>23</v>
      </c>
    </row>
    <row r="25" spans="2:44" ht="15.6">
      <c r="B25" s="25" t="s">
        <v>14</v>
      </c>
      <c r="C25" s="26" t="s">
        <v>14</v>
      </c>
      <c r="D25" s="27"/>
      <c r="E25" s="28" t="str">
        <f t="shared" si="15"/>
        <v xml:space="preserve"> </v>
      </c>
      <c r="F25" s="32"/>
      <c r="G25" s="80"/>
      <c r="H25" s="80"/>
      <c r="I25" s="36"/>
      <c r="J25" s="28" t="s">
        <v>14</v>
      </c>
      <c r="K25" s="10" t="str">
        <f t="shared" si="0"/>
        <v xml:space="preserve"> </v>
      </c>
      <c r="L25" s="31" t="str">
        <f t="shared" si="14"/>
        <v xml:space="preserve"> </v>
      </c>
      <c r="M25" s="11"/>
      <c r="N25" s="11" t="s">
        <v>15</v>
      </c>
      <c r="O25" s="12">
        <f t="shared" si="1"/>
        <v>0</v>
      </c>
      <c r="P25" s="13">
        <f t="shared" si="2"/>
        <v>0</v>
      </c>
      <c r="Q25" s="13" t="e">
        <f t="shared" si="3"/>
        <v>#DIV/0!</v>
      </c>
      <c r="R25" s="14">
        <v>3.5</v>
      </c>
      <c r="S25" s="14" t="s">
        <v>16</v>
      </c>
      <c r="T25" s="15">
        <f t="shared" si="4"/>
        <v>0</v>
      </c>
      <c r="U25" s="14">
        <v>3</v>
      </c>
      <c r="V25" s="14" t="s">
        <v>17</v>
      </c>
      <c r="W25" s="15">
        <f t="shared" si="5"/>
        <v>0</v>
      </c>
      <c r="X25" s="14">
        <v>2.5</v>
      </c>
      <c r="Y25" s="14" t="s">
        <v>18</v>
      </c>
      <c r="Z25" s="15">
        <f t="shared" si="6"/>
        <v>0</v>
      </c>
      <c r="AA25" s="14">
        <v>2</v>
      </c>
      <c r="AB25" s="14" t="s">
        <v>19</v>
      </c>
      <c r="AC25" s="15">
        <f t="shared" si="7"/>
        <v>0</v>
      </c>
      <c r="AD25" s="14">
        <v>1.5</v>
      </c>
      <c r="AE25" s="14" t="s">
        <v>20</v>
      </c>
      <c r="AF25" s="15">
        <f t="shared" si="8"/>
        <v>0</v>
      </c>
      <c r="AG25" s="14">
        <v>1</v>
      </c>
      <c r="AH25" s="14" t="s">
        <v>21</v>
      </c>
      <c r="AI25" s="15">
        <f t="shared" si="9"/>
        <v>0</v>
      </c>
      <c r="AJ25" s="14">
        <v>0</v>
      </c>
      <c r="AK25" s="14" t="s">
        <v>22</v>
      </c>
      <c r="AL25" s="15">
        <f t="shared" si="10"/>
        <v>0</v>
      </c>
      <c r="AM25" s="15">
        <f t="shared" si="11"/>
        <v>0</v>
      </c>
      <c r="AN25" s="16" t="str">
        <f t="shared" si="12"/>
        <v xml:space="preserve"> </v>
      </c>
      <c r="AO25" s="15">
        <f t="shared" si="13"/>
        <v>2.5</v>
      </c>
      <c r="AR25" s="17" t="s">
        <v>23</v>
      </c>
    </row>
    <row r="26" spans="2:44" ht="15.6">
      <c r="B26" s="25" t="s">
        <v>14</v>
      </c>
      <c r="C26" s="26" t="s">
        <v>14</v>
      </c>
      <c r="D26" s="27"/>
      <c r="E26" s="28" t="str">
        <f t="shared" si="15"/>
        <v xml:space="preserve"> </v>
      </c>
      <c r="F26" s="32"/>
      <c r="G26" s="80"/>
      <c r="H26" s="80"/>
      <c r="I26" s="36"/>
      <c r="J26" s="28" t="s">
        <v>14</v>
      </c>
      <c r="K26" s="10" t="str">
        <f t="shared" si="0"/>
        <v xml:space="preserve"> </v>
      </c>
      <c r="L26" s="31" t="str">
        <f t="shared" si="14"/>
        <v xml:space="preserve"> </v>
      </c>
      <c r="M26" s="11"/>
      <c r="N26" s="11" t="s">
        <v>15</v>
      </c>
      <c r="O26" s="12">
        <f t="shared" si="1"/>
        <v>0</v>
      </c>
      <c r="P26" s="13">
        <v>15</v>
      </c>
      <c r="Q26" s="13">
        <f t="shared" si="3"/>
        <v>0</v>
      </c>
      <c r="R26" s="14">
        <v>3.5</v>
      </c>
      <c r="S26" s="14" t="s">
        <v>16</v>
      </c>
      <c r="T26" s="15">
        <f t="shared" si="4"/>
        <v>0</v>
      </c>
      <c r="U26" s="14">
        <v>3</v>
      </c>
      <c r="V26" s="14" t="s">
        <v>17</v>
      </c>
      <c r="W26" s="15">
        <f t="shared" si="5"/>
        <v>0</v>
      </c>
      <c r="X26" s="14">
        <v>2.5</v>
      </c>
      <c r="Y26" s="14" t="s">
        <v>18</v>
      </c>
      <c r="Z26" s="15">
        <f t="shared" si="6"/>
        <v>0</v>
      </c>
      <c r="AA26" s="14">
        <v>2</v>
      </c>
      <c r="AB26" s="14" t="s">
        <v>19</v>
      </c>
      <c r="AC26" s="15">
        <f t="shared" si="7"/>
        <v>0</v>
      </c>
      <c r="AD26" s="14">
        <v>1.5</v>
      </c>
      <c r="AE26" s="14" t="s">
        <v>20</v>
      </c>
      <c r="AF26" s="15">
        <f t="shared" si="8"/>
        <v>0</v>
      </c>
      <c r="AG26" s="14">
        <v>1</v>
      </c>
      <c r="AH26" s="14" t="s">
        <v>21</v>
      </c>
      <c r="AI26" s="15">
        <f t="shared" si="9"/>
        <v>0</v>
      </c>
      <c r="AJ26" s="14">
        <v>0</v>
      </c>
      <c r="AK26" s="14" t="s">
        <v>22</v>
      </c>
      <c r="AL26" s="15">
        <f t="shared" si="10"/>
        <v>0</v>
      </c>
      <c r="AM26" s="15">
        <f t="shared" si="11"/>
        <v>0</v>
      </c>
      <c r="AN26" s="16" t="str">
        <f t="shared" si="12"/>
        <v xml:space="preserve"> </v>
      </c>
      <c r="AO26" s="15">
        <f t="shared" si="13"/>
        <v>2.5</v>
      </c>
      <c r="AR26" s="17" t="s">
        <v>23</v>
      </c>
    </row>
    <row r="27" spans="2:44" ht="15.6">
      <c r="B27" s="25" t="s">
        <v>14</v>
      </c>
      <c r="C27" s="26" t="s">
        <v>14</v>
      </c>
      <c r="D27" s="27"/>
      <c r="E27" s="28" t="str">
        <f t="shared" si="15"/>
        <v xml:space="preserve"> </v>
      </c>
      <c r="F27" s="32"/>
      <c r="G27" s="80"/>
      <c r="H27" s="80"/>
      <c r="I27" s="36"/>
      <c r="J27" s="28" t="s">
        <v>14</v>
      </c>
      <c r="K27" s="10" t="str">
        <f t="shared" si="0"/>
        <v xml:space="preserve"> </v>
      </c>
      <c r="L27" s="31" t="str">
        <f t="shared" si="14"/>
        <v xml:space="preserve"> </v>
      </c>
      <c r="M27" s="11"/>
      <c r="N27" s="11" t="s">
        <v>15</v>
      </c>
      <c r="O27" s="12">
        <f t="shared" si="1"/>
        <v>0</v>
      </c>
      <c r="P27" s="13">
        <f t="shared" si="2"/>
        <v>0</v>
      </c>
      <c r="Q27" s="13" t="e">
        <f t="shared" si="3"/>
        <v>#DIV/0!</v>
      </c>
      <c r="R27" s="14">
        <v>3.5</v>
      </c>
      <c r="S27" s="14" t="s">
        <v>16</v>
      </c>
      <c r="T27" s="15">
        <f t="shared" si="4"/>
        <v>0</v>
      </c>
      <c r="U27" s="14">
        <v>3</v>
      </c>
      <c r="V27" s="14" t="s">
        <v>17</v>
      </c>
      <c r="W27" s="15">
        <f t="shared" si="5"/>
        <v>0</v>
      </c>
      <c r="X27" s="14">
        <v>2.5</v>
      </c>
      <c r="Y27" s="14" t="s">
        <v>18</v>
      </c>
      <c r="Z27" s="15">
        <f t="shared" si="6"/>
        <v>0</v>
      </c>
      <c r="AA27" s="14">
        <v>2</v>
      </c>
      <c r="AB27" s="14" t="s">
        <v>19</v>
      </c>
      <c r="AC27" s="15">
        <f t="shared" si="7"/>
        <v>0</v>
      </c>
      <c r="AD27" s="14">
        <v>1.5</v>
      </c>
      <c r="AE27" s="14" t="s">
        <v>20</v>
      </c>
      <c r="AF27" s="15">
        <f t="shared" si="8"/>
        <v>0</v>
      </c>
      <c r="AG27" s="14">
        <v>1</v>
      </c>
      <c r="AH27" s="14" t="s">
        <v>21</v>
      </c>
      <c r="AI27" s="15">
        <f t="shared" si="9"/>
        <v>0</v>
      </c>
      <c r="AJ27" s="14">
        <v>0</v>
      </c>
      <c r="AK27" s="14" t="s">
        <v>22</v>
      </c>
      <c r="AL27" s="15">
        <f t="shared" si="10"/>
        <v>0</v>
      </c>
      <c r="AM27" s="15">
        <f t="shared" si="11"/>
        <v>0</v>
      </c>
      <c r="AN27" s="16" t="str">
        <f t="shared" si="12"/>
        <v xml:space="preserve"> </v>
      </c>
      <c r="AO27" s="15">
        <f t="shared" si="13"/>
        <v>2.5</v>
      </c>
      <c r="AR27" s="17" t="s">
        <v>23</v>
      </c>
    </row>
    <row r="28" spans="2:44" ht="15.6">
      <c r="B28" s="25" t="s">
        <v>14</v>
      </c>
      <c r="C28" s="26" t="s">
        <v>14</v>
      </c>
      <c r="D28" s="27"/>
      <c r="E28" s="28" t="str">
        <f t="shared" si="15"/>
        <v xml:space="preserve"> </v>
      </c>
      <c r="F28" s="32"/>
      <c r="G28" s="80"/>
      <c r="H28" s="80"/>
      <c r="I28" s="36"/>
      <c r="J28" s="28" t="s">
        <v>14</v>
      </c>
      <c r="K28" s="10" t="str">
        <f t="shared" si="0"/>
        <v xml:space="preserve"> </v>
      </c>
      <c r="L28" s="31" t="str">
        <f t="shared" si="14"/>
        <v xml:space="preserve"> </v>
      </c>
      <c r="M28" s="11"/>
      <c r="N28" s="11" t="s">
        <v>15</v>
      </c>
      <c r="O28" s="12">
        <f t="shared" si="1"/>
        <v>0</v>
      </c>
      <c r="P28" s="13">
        <f t="shared" si="2"/>
        <v>0</v>
      </c>
      <c r="Q28" s="13" t="e">
        <f t="shared" si="3"/>
        <v>#DIV/0!</v>
      </c>
      <c r="R28" s="14">
        <v>3.5</v>
      </c>
      <c r="S28" s="14" t="s">
        <v>16</v>
      </c>
      <c r="T28" s="15">
        <f t="shared" si="4"/>
        <v>0</v>
      </c>
      <c r="U28" s="14">
        <v>3</v>
      </c>
      <c r="V28" s="14" t="s">
        <v>17</v>
      </c>
      <c r="W28" s="15">
        <f t="shared" si="5"/>
        <v>0</v>
      </c>
      <c r="X28" s="14">
        <v>2.5</v>
      </c>
      <c r="Y28" s="14" t="s">
        <v>18</v>
      </c>
      <c r="Z28" s="15">
        <f t="shared" si="6"/>
        <v>0</v>
      </c>
      <c r="AA28" s="14">
        <v>2</v>
      </c>
      <c r="AB28" s="14" t="s">
        <v>19</v>
      </c>
      <c r="AC28" s="15">
        <f t="shared" si="7"/>
        <v>0</v>
      </c>
      <c r="AD28" s="14">
        <v>1.5</v>
      </c>
      <c r="AE28" s="14" t="s">
        <v>20</v>
      </c>
      <c r="AF28" s="15">
        <f t="shared" si="8"/>
        <v>0</v>
      </c>
      <c r="AG28" s="14">
        <v>1</v>
      </c>
      <c r="AH28" s="14" t="s">
        <v>21</v>
      </c>
      <c r="AI28" s="15">
        <f t="shared" si="9"/>
        <v>0</v>
      </c>
      <c r="AJ28" s="14">
        <v>0</v>
      </c>
      <c r="AK28" s="14" t="s">
        <v>22</v>
      </c>
      <c r="AL28" s="15">
        <f t="shared" si="10"/>
        <v>0</v>
      </c>
      <c r="AM28" s="15">
        <f t="shared" si="11"/>
        <v>0</v>
      </c>
      <c r="AN28" s="16" t="str">
        <f t="shared" si="12"/>
        <v xml:space="preserve"> </v>
      </c>
      <c r="AO28" s="15">
        <f t="shared" si="13"/>
        <v>2.5</v>
      </c>
      <c r="AR28" s="17" t="s">
        <v>23</v>
      </c>
    </row>
    <row r="29" spans="2:44" ht="15.6">
      <c r="B29" s="25" t="s">
        <v>14</v>
      </c>
      <c r="C29" s="26" t="s">
        <v>14</v>
      </c>
      <c r="D29" s="27"/>
      <c r="E29" s="28" t="str">
        <f t="shared" si="15"/>
        <v xml:space="preserve"> </v>
      </c>
      <c r="F29" s="32"/>
      <c r="G29" s="80"/>
      <c r="H29" s="80"/>
      <c r="I29" s="36"/>
      <c r="J29" s="28" t="s">
        <v>14</v>
      </c>
      <c r="K29" s="10" t="str">
        <f t="shared" si="0"/>
        <v xml:space="preserve"> </v>
      </c>
      <c r="L29" s="31" t="str">
        <f t="shared" si="14"/>
        <v xml:space="preserve"> </v>
      </c>
      <c r="M29" s="11"/>
      <c r="N29" s="11" t="s">
        <v>15</v>
      </c>
      <c r="O29" s="12">
        <f t="shared" si="1"/>
        <v>0</v>
      </c>
      <c r="P29" s="13">
        <f t="shared" si="2"/>
        <v>0</v>
      </c>
      <c r="Q29" s="13" t="e">
        <f t="shared" si="3"/>
        <v>#DIV/0!</v>
      </c>
      <c r="R29" s="14">
        <v>3.5</v>
      </c>
      <c r="S29" s="14" t="s">
        <v>16</v>
      </c>
      <c r="T29" s="15">
        <f t="shared" si="4"/>
        <v>0</v>
      </c>
      <c r="U29" s="14">
        <v>3</v>
      </c>
      <c r="V29" s="14" t="s">
        <v>17</v>
      </c>
      <c r="W29" s="15">
        <f t="shared" si="5"/>
        <v>0</v>
      </c>
      <c r="X29" s="14">
        <v>2.5</v>
      </c>
      <c r="Y29" s="14" t="s">
        <v>18</v>
      </c>
      <c r="Z29" s="15">
        <f t="shared" si="6"/>
        <v>0</v>
      </c>
      <c r="AA29" s="14">
        <v>2</v>
      </c>
      <c r="AB29" s="14" t="s">
        <v>19</v>
      </c>
      <c r="AC29" s="15">
        <f t="shared" si="7"/>
        <v>0</v>
      </c>
      <c r="AD29" s="14">
        <v>1.5</v>
      </c>
      <c r="AE29" s="14" t="s">
        <v>20</v>
      </c>
      <c r="AF29" s="15">
        <f t="shared" si="8"/>
        <v>0</v>
      </c>
      <c r="AG29" s="14">
        <v>1</v>
      </c>
      <c r="AH29" s="14" t="s">
        <v>21</v>
      </c>
      <c r="AI29" s="15">
        <f t="shared" si="9"/>
        <v>0</v>
      </c>
      <c r="AJ29" s="14">
        <v>0</v>
      </c>
      <c r="AK29" s="14" t="s">
        <v>22</v>
      </c>
      <c r="AL29" s="15">
        <f t="shared" si="10"/>
        <v>0</v>
      </c>
      <c r="AM29" s="15">
        <f t="shared" si="11"/>
        <v>0</v>
      </c>
      <c r="AN29" s="16" t="str">
        <f t="shared" si="12"/>
        <v xml:space="preserve"> </v>
      </c>
      <c r="AO29" s="15">
        <f t="shared" si="13"/>
        <v>2.5</v>
      </c>
      <c r="AR29" s="17" t="s">
        <v>23</v>
      </c>
    </row>
    <row r="30" spans="2:44" ht="16.2" thickBot="1">
      <c r="B30" s="25" t="s">
        <v>14</v>
      </c>
      <c r="C30" s="26" t="s">
        <v>14</v>
      </c>
      <c r="D30" s="27"/>
      <c r="E30" s="28" t="str">
        <f t="shared" si="15"/>
        <v xml:space="preserve"> </v>
      </c>
      <c r="F30" s="33"/>
      <c r="G30" s="118"/>
      <c r="H30" s="118"/>
      <c r="I30" s="37"/>
      <c r="J30" s="34" t="s">
        <v>14</v>
      </c>
      <c r="K30" s="10" t="str">
        <f t="shared" si="0"/>
        <v xml:space="preserve"> </v>
      </c>
      <c r="L30" s="31" t="str">
        <f t="shared" si="14"/>
        <v xml:space="preserve"> </v>
      </c>
      <c r="M30" s="11"/>
      <c r="N30" s="11" t="s">
        <v>15</v>
      </c>
      <c r="O30" s="12">
        <f t="shared" si="1"/>
        <v>0</v>
      </c>
      <c r="P30" s="13">
        <f t="shared" si="2"/>
        <v>0</v>
      </c>
      <c r="Q30" s="13" t="e">
        <f t="shared" si="3"/>
        <v>#DIV/0!</v>
      </c>
      <c r="R30" s="14">
        <v>3.5</v>
      </c>
      <c r="S30" s="14" t="s">
        <v>16</v>
      </c>
      <c r="T30" s="15">
        <f t="shared" si="4"/>
        <v>0</v>
      </c>
      <c r="U30" s="14">
        <v>3</v>
      </c>
      <c r="V30" s="14" t="s">
        <v>17</v>
      </c>
      <c r="W30" s="15">
        <f t="shared" si="5"/>
        <v>0</v>
      </c>
      <c r="X30" s="14">
        <v>2.5</v>
      </c>
      <c r="Y30" s="14" t="s">
        <v>18</v>
      </c>
      <c r="Z30" s="15">
        <f t="shared" si="6"/>
        <v>0</v>
      </c>
      <c r="AA30" s="14">
        <v>2</v>
      </c>
      <c r="AB30" s="14" t="s">
        <v>19</v>
      </c>
      <c r="AC30" s="15">
        <f t="shared" si="7"/>
        <v>0</v>
      </c>
      <c r="AD30" s="14">
        <v>1.5</v>
      </c>
      <c r="AE30" s="14" t="s">
        <v>20</v>
      </c>
      <c r="AF30" s="15">
        <f t="shared" si="8"/>
        <v>0</v>
      </c>
      <c r="AG30" s="14">
        <v>1</v>
      </c>
      <c r="AH30" s="14" t="s">
        <v>21</v>
      </c>
      <c r="AI30" s="15">
        <f t="shared" si="9"/>
        <v>0</v>
      </c>
      <c r="AJ30" s="14">
        <v>0</v>
      </c>
      <c r="AK30" s="14" t="s">
        <v>22</v>
      </c>
      <c r="AL30" s="15">
        <f t="shared" si="10"/>
        <v>0</v>
      </c>
      <c r="AM30" s="15">
        <f t="shared" si="11"/>
        <v>0</v>
      </c>
      <c r="AN30" s="16" t="str">
        <f t="shared" si="12"/>
        <v xml:space="preserve"> </v>
      </c>
      <c r="AO30" s="15">
        <f t="shared" si="13"/>
        <v>2.5</v>
      </c>
      <c r="AR30" s="17" t="s">
        <v>23</v>
      </c>
    </row>
    <row r="31" spans="2:44">
      <c r="B31" s="126" t="s">
        <v>32</v>
      </c>
      <c r="C31" s="123"/>
      <c r="D31" s="19"/>
      <c r="E31" s="123" t="s">
        <v>46</v>
      </c>
      <c r="F31" s="123"/>
      <c r="G31" s="123"/>
      <c r="H31" s="54"/>
      <c r="I31" s="54"/>
      <c r="J31" s="106" t="s">
        <v>24</v>
      </c>
      <c r="K31" s="106"/>
      <c r="L31" s="109"/>
    </row>
    <row r="32" spans="2:44">
      <c r="B32" s="124" t="s">
        <v>92</v>
      </c>
      <c r="C32" s="125"/>
      <c r="D32" s="52"/>
      <c r="E32" s="112" t="s">
        <v>115</v>
      </c>
      <c r="F32" s="112"/>
      <c r="G32" s="112"/>
      <c r="H32" s="20"/>
      <c r="I32" s="20"/>
      <c r="J32" s="112" t="s">
        <v>85</v>
      </c>
      <c r="K32" s="112"/>
      <c r="L32" s="113"/>
    </row>
    <row r="33" spans="2:12">
      <c r="B33" s="21"/>
      <c r="C33" s="52"/>
      <c r="D33" s="52"/>
      <c r="E33" s="22"/>
      <c r="F33" s="22"/>
      <c r="G33" s="22"/>
      <c r="H33" s="52"/>
      <c r="I33" s="52"/>
      <c r="J33" s="52"/>
      <c r="K33" s="52"/>
      <c r="L33" s="51"/>
    </row>
    <row r="34" spans="2:12">
      <c r="B34" s="21"/>
      <c r="C34" s="52"/>
      <c r="D34" s="52"/>
      <c r="E34" s="22"/>
      <c r="F34" s="22"/>
      <c r="G34" s="22"/>
      <c r="H34" s="52"/>
      <c r="I34" s="52"/>
      <c r="J34" s="52"/>
      <c r="K34" s="52"/>
      <c r="L34" s="51"/>
    </row>
    <row r="35" spans="2:12">
      <c r="B35" s="21"/>
      <c r="C35" s="52"/>
      <c r="D35" s="52"/>
      <c r="E35" s="22"/>
      <c r="F35" s="22"/>
      <c r="G35" s="22"/>
      <c r="H35" s="52"/>
      <c r="I35" s="52"/>
      <c r="J35" s="52"/>
      <c r="K35" s="52"/>
      <c r="L35" s="51"/>
    </row>
    <row r="36" spans="2:12">
      <c r="B36" s="114"/>
      <c r="C36" s="115"/>
      <c r="D36" s="52"/>
      <c r="E36" s="108" t="s">
        <v>47</v>
      </c>
      <c r="F36" s="108"/>
      <c r="G36" s="108"/>
      <c r="H36" s="52"/>
      <c r="I36" s="52"/>
      <c r="J36" s="52" t="s">
        <v>14</v>
      </c>
      <c r="K36" s="52"/>
      <c r="L36" s="51"/>
    </row>
    <row r="37" spans="2:12">
      <c r="B37" s="114"/>
      <c r="C37" s="115"/>
      <c r="D37" s="52"/>
      <c r="E37" s="112" t="s">
        <v>170</v>
      </c>
      <c r="F37" s="112"/>
      <c r="G37" s="112"/>
      <c r="H37" s="52"/>
      <c r="I37" s="52"/>
      <c r="J37" s="52" t="s">
        <v>14</v>
      </c>
      <c r="K37" s="52"/>
      <c r="L37" s="51"/>
    </row>
    <row r="38" spans="2:12">
      <c r="B38" s="114"/>
      <c r="C38" s="115"/>
      <c r="D38" s="115"/>
      <c r="E38" s="71"/>
      <c r="F38" s="71"/>
      <c r="G38" s="71"/>
      <c r="H38" s="20"/>
      <c r="I38" s="20"/>
      <c r="J38" s="52"/>
      <c r="K38" s="52"/>
      <c r="L38" s="51"/>
    </row>
    <row r="39" spans="2:12">
      <c r="B39" s="74"/>
      <c r="C39" s="71"/>
      <c r="D39" s="20"/>
      <c r="E39" s="71"/>
      <c r="F39" s="71"/>
      <c r="G39" s="71"/>
      <c r="H39" s="20"/>
      <c r="I39" s="20"/>
      <c r="J39" s="52"/>
      <c r="K39" s="52"/>
      <c r="L39" s="51"/>
    </row>
    <row r="40" spans="2:12">
      <c r="B40" s="74"/>
      <c r="C40" s="71"/>
      <c r="D40" s="20"/>
      <c r="E40" s="71"/>
      <c r="F40" s="71"/>
      <c r="G40" s="71"/>
      <c r="H40" s="20"/>
      <c r="I40" s="20"/>
      <c r="J40" s="71"/>
      <c r="K40" s="71"/>
      <c r="L40" s="72"/>
    </row>
    <row r="41" spans="2:12" ht="13.5" customHeight="1">
      <c r="B41" s="100" t="s">
        <v>33</v>
      </c>
      <c r="C41" s="101"/>
      <c r="D41" s="101"/>
      <c r="E41" s="101"/>
      <c r="F41" s="101"/>
      <c r="G41" s="101"/>
      <c r="H41" s="101"/>
      <c r="I41" s="101"/>
      <c r="J41" s="101"/>
      <c r="K41" s="101"/>
      <c r="L41" s="102"/>
    </row>
    <row r="42" spans="2:12" ht="72.75" customHeight="1" thickBot="1">
      <c r="B42" s="97" t="s">
        <v>50</v>
      </c>
      <c r="C42" s="98"/>
      <c r="D42" s="98"/>
      <c r="E42" s="98"/>
      <c r="F42" s="98"/>
      <c r="G42" s="98"/>
      <c r="H42" s="98"/>
      <c r="I42" s="98"/>
      <c r="J42" s="98"/>
      <c r="K42" s="98"/>
      <c r="L42" s="99"/>
    </row>
    <row r="52" ht="15" customHeight="1"/>
    <row r="53" ht="75" customHeight="1"/>
  </sheetData>
  <mergeCells count="42">
    <mergeCell ref="B42:L42"/>
    <mergeCell ref="B41:L41"/>
    <mergeCell ref="B38:D38"/>
    <mergeCell ref="B37:C37"/>
    <mergeCell ref="G28:H28"/>
    <mergeCell ref="G29:H29"/>
    <mergeCell ref="G30:H30"/>
    <mergeCell ref="B36:C36"/>
    <mergeCell ref="E37:G37"/>
    <mergeCell ref="B31:C31"/>
    <mergeCell ref="E31:G31"/>
    <mergeCell ref="J31:L31"/>
    <mergeCell ref="B32:C32"/>
    <mergeCell ref="E32:G32"/>
    <mergeCell ref="J32:L32"/>
    <mergeCell ref="E36:G36"/>
    <mergeCell ref="G20:H20"/>
    <mergeCell ref="G21:H21"/>
    <mergeCell ref="G22:H22"/>
    <mergeCell ref="G23:H23"/>
    <mergeCell ref="G24:H24"/>
    <mergeCell ref="G15:H15"/>
    <mergeCell ref="G16:H16"/>
    <mergeCell ref="G17:H17"/>
    <mergeCell ref="G18:H18"/>
    <mergeCell ref="G19:H19"/>
    <mergeCell ref="G26:H26"/>
    <mergeCell ref="G27:H27"/>
    <mergeCell ref="G13:H13"/>
    <mergeCell ref="B1:L1"/>
    <mergeCell ref="B2:L2"/>
    <mergeCell ref="B3:L3"/>
    <mergeCell ref="B4:L4"/>
    <mergeCell ref="B5:L5"/>
    <mergeCell ref="B6:L6"/>
    <mergeCell ref="B7:L7"/>
    <mergeCell ref="B8:L8"/>
    <mergeCell ref="G10:H10"/>
    <mergeCell ref="G11:H11"/>
    <mergeCell ref="G12:H12"/>
    <mergeCell ref="G25:H25"/>
    <mergeCell ref="G14:H14"/>
  </mergeCells>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İŞLETME 1. GRUP</vt:lpstr>
      <vt:lpstr>İŞLETME 2. GRUP</vt:lpstr>
      <vt:lpstr>İŞLETME 3. GRUP</vt:lpstr>
      <vt:lpstr>İŞLETME 4. GRUP</vt:lpstr>
      <vt:lpstr>İŞLETME MBA 1. GRUP</vt:lpstr>
      <vt:lpstr>İŞLETME MBA 2. GRUP</vt:lpstr>
      <vt:lpstr>İŞLETME MBA 3. GRUP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2017-02-03T12:47:48Z</dcterms:modified>
</cp:coreProperties>
</file>