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8570" windowHeight="7890"/>
  </bookViews>
  <sheets>
    <sheet name="İŞLETME 1. GRUP" sheetId="1" r:id="rId1"/>
    <sheet name="İŞLETME 2. GRUP" sheetId="2" r:id="rId2"/>
    <sheet name="İŞLETME 3. GRUP" sheetId="3" r:id="rId3"/>
    <sheet name="İŞLETME 4. GRUP" sheetId="5" r:id="rId4"/>
    <sheet name="İŞLETME MBA 1. GRUP" sheetId="6" r:id="rId5"/>
    <sheet name="İŞLETME MBA 2. GRUP" sheetId="7" r:id="rId6"/>
    <sheet name="İŞLETME MBA 3. GRUP" sheetId="9" r:id="rId7"/>
  </sheets>
  <calcPr calcId="152511"/>
</workbook>
</file>

<file path=xl/calcChain.xml><?xml version="1.0" encoding="utf-8"?>
<calcChain xmlns="http://schemas.openxmlformats.org/spreadsheetml/2006/main">
  <c r="AO30" i="9" l="1"/>
  <c r="AL30" i="9"/>
  <c r="AI30" i="9"/>
  <c r="AF30" i="9"/>
  <c r="AC30" i="9"/>
  <c r="Z30" i="9"/>
  <c r="W30" i="9"/>
  <c r="T30" i="9"/>
  <c r="P30" i="9"/>
  <c r="O30" i="9"/>
  <c r="L30" i="9"/>
  <c r="K30" i="9"/>
  <c r="E30" i="9"/>
  <c r="AO29" i="9"/>
  <c r="AL29" i="9"/>
  <c r="AI29" i="9"/>
  <c r="AF29" i="9"/>
  <c r="AC29" i="9"/>
  <c r="Z29" i="9"/>
  <c r="W29" i="9"/>
  <c r="T29" i="9"/>
  <c r="P29" i="9"/>
  <c r="O29" i="9"/>
  <c r="L29" i="9"/>
  <c r="K29" i="9"/>
  <c r="E29" i="9"/>
  <c r="AO28" i="9"/>
  <c r="AN28" i="9"/>
  <c r="AL28" i="9"/>
  <c r="AI28" i="9"/>
  <c r="AF28" i="9"/>
  <c r="AC28" i="9"/>
  <c r="Z28" i="9"/>
  <c r="W28" i="9"/>
  <c r="T28" i="9"/>
  <c r="P28" i="9"/>
  <c r="O28" i="9"/>
  <c r="L28" i="9"/>
  <c r="K28" i="9"/>
  <c r="E28" i="9"/>
  <c r="AO27" i="9"/>
  <c r="AN27" i="9"/>
  <c r="AL27" i="9"/>
  <c r="AI27" i="9"/>
  <c r="AF27" i="9"/>
  <c r="AC27" i="9"/>
  <c r="Z27" i="9"/>
  <c r="W27" i="9"/>
  <c r="T27" i="9"/>
  <c r="P27" i="9"/>
  <c r="O27" i="9"/>
  <c r="L27" i="9"/>
  <c r="K27" i="9"/>
  <c r="E27" i="9"/>
  <c r="AO26" i="9"/>
  <c r="AN26" i="9"/>
  <c r="AL26" i="9"/>
  <c r="AI26" i="9"/>
  <c r="AF26" i="9"/>
  <c r="AC26" i="9"/>
  <c r="Z26" i="9"/>
  <c r="W26" i="9"/>
  <c r="T26" i="9"/>
  <c r="O26" i="9"/>
  <c r="L26" i="9"/>
  <c r="K26" i="9"/>
  <c r="E26" i="9"/>
  <c r="AO25" i="9"/>
  <c r="AN25" i="9"/>
  <c r="AL25" i="9"/>
  <c r="AI25" i="9"/>
  <c r="AF25" i="9"/>
  <c r="AC25" i="9"/>
  <c r="Z25" i="9"/>
  <c r="W25" i="9"/>
  <c r="T25" i="9"/>
  <c r="P25" i="9"/>
  <c r="O25" i="9"/>
  <c r="L25" i="9"/>
  <c r="K25" i="9"/>
  <c r="E25" i="9"/>
  <c r="AO24" i="9"/>
  <c r="AN24" i="9"/>
  <c r="AL24" i="9"/>
  <c r="AI24" i="9"/>
  <c r="AF24" i="9"/>
  <c r="AC24" i="9"/>
  <c r="Z24" i="9"/>
  <c r="W24" i="9"/>
  <c r="T24" i="9"/>
  <c r="P24" i="9"/>
  <c r="O24" i="9"/>
  <c r="L24" i="9"/>
  <c r="K24" i="9"/>
  <c r="E24" i="9"/>
  <c r="AO23" i="9"/>
  <c r="AN23" i="9"/>
  <c r="AL23" i="9"/>
  <c r="AI23" i="9"/>
  <c r="AF23" i="9"/>
  <c r="AC23" i="9"/>
  <c r="Z23" i="9"/>
  <c r="W23" i="9"/>
  <c r="T23" i="9"/>
  <c r="P23" i="9"/>
  <c r="O23" i="9"/>
  <c r="L23" i="9"/>
  <c r="K23" i="9"/>
  <c r="E23" i="9"/>
  <c r="AO22" i="9"/>
  <c r="AN22" i="9"/>
  <c r="AL22" i="9"/>
  <c r="AI22" i="9"/>
  <c r="AF22" i="9"/>
  <c r="AC22" i="9"/>
  <c r="Z22" i="9"/>
  <c r="W22" i="9"/>
  <c r="T22" i="9"/>
  <c r="P22" i="9"/>
  <c r="O22" i="9"/>
  <c r="L22" i="9"/>
  <c r="K22" i="9"/>
  <c r="E22" i="9"/>
  <c r="AO21" i="9"/>
  <c r="AN21" i="9"/>
  <c r="AL21" i="9"/>
  <c r="AI21" i="9"/>
  <c r="AF21" i="9"/>
  <c r="AC21" i="9"/>
  <c r="Z21" i="9"/>
  <c r="W21" i="9"/>
  <c r="T21" i="9"/>
  <c r="P21" i="9"/>
  <c r="O21" i="9"/>
  <c r="L21" i="9"/>
  <c r="K21" i="9"/>
  <c r="E21" i="9"/>
  <c r="AO20" i="9"/>
  <c r="AN20" i="9"/>
  <c r="AL20" i="9"/>
  <c r="AI20" i="9"/>
  <c r="AF20" i="9"/>
  <c r="AC20" i="9"/>
  <c r="Z20" i="9"/>
  <c r="W20" i="9"/>
  <c r="T20" i="9"/>
  <c r="P20" i="9"/>
  <c r="O20" i="9"/>
  <c r="L20" i="9"/>
  <c r="K20" i="9"/>
  <c r="E20" i="9"/>
  <c r="AO19" i="9"/>
  <c r="AL19" i="9"/>
  <c r="AI19" i="9"/>
  <c r="AF19" i="9"/>
  <c r="AC19" i="9"/>
  <c r="Z19" i="9"/>
  <c r="W19" i="9"/>
  <c r="T19" i="9"/>
  <c r="P19" i="9"/>
  <c r="E19" i="9" s="1"/>
  <c r="O19" i="9"/>
  <c r="AO18" i="9"/>
  <c r="AL18" i="9"/>
  <c r="AI18" i="9"/>
  <c r="AF18" i="9"/>
  <c r="AC18" i="9"/>
  <c r="Z18" i="9"/>
  <c r="W18" i="9"/>
  <c r="T18" i="9"/>
  <c r="P18" i="9"/>
  <c r="E18" i="9" s="1"/>
  <c r="O18" i="9"/>
  <c r="AO17" i="9"/>
  <c r="AL17" i="9"/>
  <c r="AI17" i="9"/>
  <c r="AF17" i="9"/>
  <c r="AC17" i="9"/>
  <c r="Z17" i="9"/>
  <c r="W17" i="9"/>
  <c r="T17" i="9"/>
  <c r="P17" i="9"/>
  <c r="O17" i="9"/>
  <c r="E17" i="9"/>
  <c r="AO16" i="9"/>
  <c r="AL16" i="9"/>
  <c r="AI16" i="9"/>
  <c r="AF16" i="9"/>
  <c r="AC16" i="9"/>
  <c r="Z16" i="9"/>
  <c r="W16" i="9"/>
  <c r="T16" i="9"/>
  <c r="P16" i="9"/>
  <c r="E16" i="9" s="1"/>
  <c r="O16" i="9"/>
  <c r="AO15" i="9"/>
  <c r="AL15" i="9"/>
  <c r="AI15" i="9"/>
  <c r="AF15" i="9"/>
  <c r="AC15" i="9"/>
  <c r="Z15" i="9"/>
  <c r="W15" i="9"/>
  <c r="T15" i="9"/>
  <c r="P15" i="9"/>
  <c r="E15" i="9" s="1"/>
  <c r="O15" i="9"/>
  <c r="AO14" i="9"/>
  <c r="AL14" i="9"/>
  <c r="AI14" i="9"/>
  <c r="AF14" i="9"/>
  <c r="AC14" i="9"/>
  <c r="Z14" i="9"/>
  <c r="W14" i="9"/>
  <c r="T14" i="9"/>
  <c r="P14" i="9"/>
  <c r="E14" i="9" s="1"/>
  <c r="O14" i="9"/>
  <c r="AO13" i="9"/>
  <c r="AL13" i="9"/>
  <c r="AI13" i="9"/>
  <c r="AF13" i="9"/>
  <c r="AC13" i="9"/>
  <c r="Z13" i="9"/>
  <c r="W13" i="9"/>
  <c r="T13" i="9"/>
  <c r="P13" i="9"/>
  <c r="E13" i="9" s="1"/>
  <c r="O13" i="9"/>
  <c r="AO12" i="9"/>
  <c r="AL12" i="9"/>
  <c r="AI12" i="9"/>
  <c r="AF12" i="9"/>
  <c r="AC12" i="9"/>
  <c r="Z12" i="9"/>
  <c r="W12" i="9"/>
  <c r="T12" i="9"/>
  <c r="P12" i="9"/>
  <c r="E12" i="9" s="1"/>
  <c r="O12" i="9"/>
  <c r="AO11" i="9"/>
  <c r="AL11" i="9"/>
  <c r="AI11" i="9"/>
  <c r="AF11" i="9"/>
  <c r="AC11" i="9"/>
  <c r="Z11" i="9"/>
  <c r="W11" i="9"/>
  <c r="T11" i="9"/>
  <c r="P11" i="9"/>
  <c r="E11" i="9" s="1"/>
  <c r="O11" i="9"/>
  <c r="AO30" i="7"/>
  <c r="AN30" i="7"/>
  <c r="AL30" i="7"/>
  <c r="AI30" i="7"/>
  <c r="AF30" i="7"/>
  <c r="AC30" i="7"/>
  <c r="Z30" i="7"/>
  <c r="W30" i="7"/>
  <c r="T30" i="7"/>
  <c r="P30" i="7"/>
  <c r="O30" i="7"/>
  <c r="L30" i="7"/>
  <c r="K30" i="7"/>
  <c r="E30" i="7"/>
  <c r="AO29" i="7"/>
  <c r="AN29" i="7"/>
  <c r="AL29" i="7"/>
  <c r="AI29" i="7"/>
  <c r="AF29" i="7"/>
  <c r="AC29" i="7"/>
  <c r="Z29" i="7"/>
  <c r="W29" i="7"/>
  <c r="T29" i="7"/>
  <c r="P29" i="7"/>
  <c r="O29" i="7"/>
  <c r="L29" i="7"/>
  <c r="K29" i="7"/>
  <c r="E29" i="7"/>
  <c r="AO28" i="7"/>
  <c r="AN28" i="7"/>
  <c r="AL28" i="7"/>
  <c r="AI28" i="7"/>
  <c r="AF28" i="7"/>
  <c r="AC28" i="7"/>
  <c r="Z28" i="7"/>
  <c r="W28" i="7"/>
  <c r="T28" i="7"/>
  <c r="P28" i="7"/>
  <c r="O28" i="7"/>
  <c r="L28" i="7"/>
  <c r="K28" i="7"/>
  <c r="E28" i="7"/>
  <c r="AO27" i="7"/>
  <c r="AN27" i="7"/>
  <c r="AL27" i="7"/>
  <c r="AI27" i="7"/>
  <c r="AF27" i="7"/>
  <c r="AC27" i="7"/>
  <c r="Z27" i="7"/>
  <c r="W27" i="7"/>
  <c r="T27" i="7"/>
  <c r="P27" i="7"/>
  <c r="O27" i="7"/>
  <c r="L27" i="7"/>
  <c r="K27" i="7"/>
  <c r="E27" i="7"/>
  <c r="AO26" i="7"/>
  <c r="AN26" i="7"/>
  <c r="AL26" i="7"/>
  <c r="AI26" i="7"/>
  <c r="AF26" i="7"/>
  <c r="AC26" i="7"/>
  <c r="Z26" i="7"/>
  <c r="W26" i="7"/>
  <c r="T26" i="7"/>
  <c r="O26" i="7"/>
  <c r="L26" i="7"/>
  <c r="K26" i="7"/>
  <c r="E26" i="7"/>
  <c r="AO25" i="7"/>
  <c r="AN25" i="7"/>
  <c r="AL25" i="7"/>
  <c r="AI25" i="7"/>
  <c r="AF25" i="7"/>
  <c r="AC25" i="7"/>
  <c r="Z25" i="7"/>
  <c r="W25" i="7"/>
  <c r="T25" i="7"/>
  <c r="P25" i="7"/>
  <c r="O25" i="7"/>
  <c r="L25" i="7"/>
  <c r="K25" i="7"/>
  <c r="E25" i="7"/>
  <c r="AO24" i="7"/>
  <c r="AN24" i="7"/>
  <c r="AL24" i="7"/>
  <c r="AI24" i="7"/>
  <c r="AF24" i="7"/>
  <c r="AC24" i="7"/>
  <c r="Z24" i="7"/>
  <c r="W24" i="7"/>
  <c r="T24" i="7"/>
  <c r="P24" i="7"/>
  <c r="O24" i="7"/>
  <c r="L24" i="7"/>
  <c r="K24" i="7"/>
  <c r="E24" i="7"/>
  <c r="AO23" i="7"/>
  <c r="AN23" i="7"/>
  <c r="AL23" i="7"/>
  <c r="AI23" i="7"/>
  <c r="AF23" i="7"/>
  <c r="AC23" i="7"/>
  <c r="Z23" i="7"/>
  <c r="W23" i="7"/>
  <c r="T23" i="7"/>
  <c r="P23" i="7"/>
  <c r="O23" i="7"/>
  <c r="L23" i="7"/>
  <c r="K23" i="7"/>
  <c r="E23" i="7"/>
  <c r="AO22" i="7"/>
  <c r="AN22" i="7"/>
  <c r="AL22" i="7"/>
  <c r="AI22" i="7"/>
  <c r="AF22" i="7"/>
  <c r="AC22" i="7"/>
  <c r="Z22" i="7"/>
  <c r="W22" i="7"/>
  <c r="T22" i="7"/>
  <c r="P22" i="7"/>
  <c r="O22" i="7"/>
  <c r="L22" i="7"/>
  <c r="K22" i="7"/>
  <c r="E22" i="7"/>
  <c r="AO21" i="7"/>
  <c r="AN21" i="7"/>
  <c r="AL21" i="7"/>
  <c r="AI21" i="7"/>
  <c r="AF21" i="7"/>
  <c r="AC21" i="7"/>
  <c r="Z21" i="7"/>
  <c r="W21" i="7"/>
  <c r="T21" i="7"/>
  <c r="P21" i="7"/>
  <c r="O21" i="7"/>
  <c r="L21" i="7"/>
  <c r="K21" i="7"/>
  <c r="E21" i="7"/>
  <c r="AO20" i="7"/>
  <c r="AN20" i="7"/>
  <c r="AL20" i="7"/>
  <c r="AI20" i="7"/>
  <c r="AF20" i="7"/>
  <c r="AC20" i="7"/>
  <c r="Z20" i="7"/>
  <c r="W20" i="7"/>
  <c r="T20" i="7"/>
  <c r="P20" i="7"/>
  <c r="O20" i="7"/>
  <c r="L20" i="7"/>
  <c r="K20" i="7"/>
  <c r="E20" i="7"/>
  <c r="AO19" i="7"/>
  <c r="AN19" i="7"/>
  <c r="AL19" i="7"/>
  <c r="AI19" i="7"/>
  <c r="AF19" i="7"/>
  <c r="AC19" i="7"/>
  <c r="Z19" i="7"/>
  <c r="W19" i="7"/>
  <c r="T19" i="7"/>
  <c r="P19" i="7"/>
  <c r="O19" i="7"/>
  <c r="L19" i="7"/>
  <c r="K19" i="7"/>
  <c r="E19" i="7"/>
  <c r="AO18" i="7"/>
  <c r="AL18" i="7"/>
  <c r="AI18" i="7"/>
  <c r="AF18" i="7"/>
  <c r="AC18" i="7"/>
  <c r="Z18" i="7"/>
  <c r="W18" i="7"/>
  <c r="T18" i="7"/>
  <c r="P18" i="7"/>
  <c r="O18" i="7"/>
  <c r="L18" i="7"/>
  <c r="K18" i="7"/>
  <c r="E18" i="7"/>
  <c r="AO17" i="7"/>
  <c r="AL17" i="7"/>
  <c r="AI17" i="7"/>
  <c r="AF17" i="7"/>
  <c r="AC17" i="7"/>
  <c r="Z17" i="7"/>
  <c r="W17" i="7"/>
  <c r="T17" i="7"/>
  <c r="P17" i="7"/>
  <c r="O17" i="7"/>
  <c r="L17" i="7"/>
  <c r="K17" i="7"/>
  <c r="E17" i="7"/>
  <c r="AO16" i="7"/>
  <c r="AL16" i="7"/>
  <c r="AI16" i="7"/>
  <c r="AF16" i="7"/>
  <c r="AC16" i="7"/>
  <c r="Z16" i="7"/>
  <c r="W16" i="7"/>
  <c r="T16" i="7"/>
  <c r="P16" i="7"/>
  <c r="O16" i="7"/>
  <c r="E16" i="7"/>
  <c r="AO15" i="7"/>
  <c r="AL15" i="7"/>
  <c r="AI15" i="7"/>
  <c r="AF15" i="7"/>
  <c r="AC15" i="7"/>
  <c r="Z15" i="7"/>
  <c r="W15" i="7"/>
  <c r="T15" i="7"/>
  <c r="P15" i="7"/>
  <c r="E15" i="7" s="1"/>
  <c r="O15" i="7"/>
  <c r="AO14" i="7"/>
  <c r="AL14" i="7"/>
  <c r="AI14" i="7"/>
  <c r="AF14" i="7"/>
  <c r="AC14" i="7"/>
  <c r="Z14" i="7"/>
  <c r="W14" i="7"/>
  <c r="T14" i="7"/>
  <c r="P14" i="7"/>
  <c r="E14" i="7" s="1"/>
  <c r="O14" i="7"/>
  <c r="AO13" i="7"/>
  <c r="AL13" i="7"/>
  <c r="AI13" i="7"/>
  <c r="AF13" i="7"/>
  <c r="AC13" i="7"/>
  <c r="Z13" i="7"/>
  <c r="W13" i="7"/>
  <c r="T13" i="7"/>
  <c r="P13" i="7"/>
  <c r="E13" i="7" s="1"/>
  <c r="O13" i="7"/>
  <c r="AO12" i="7"/>
  <c r="AL12" i="7"/>
  <c r="AI12" i="7"/>
  <c r="AF12" i="7"/>
  <c r="AC12" i="7"/>
  <c r="Z12" i="7"/>
  <c r="W12" i="7"/>
  <c r="T12" i="7"/>
  <c r="P12" i="7"/>
  <c r="E12" i="7" s="1"/>
  <c r="O12" i="7"/>
  <c r="AO11" i="7"/>
  <c r="AL11" i="7"/>
  <c r="AI11" i="7"/>
  <c r="AF11" i="7"/>
  <c r="AC11" i="7"/>
  <c r="Z11" i="7"/>
  <c r="W11" i="7"/>
  <c r="T11" i="7"/>
  <c r="P11" i="7"/>
  <c r="E11" i="7" s="1"/>
  <c r="O11" i="7"/>
  <c r="K18" i="6"/>
  <c r="AO30" i="6"/>
  <c r="AN30" i="6"/>
  <c r="AL30" i="6"/>
  <c r="AI30" i="6"/>
  <c r="AF30" i="6"/>
  <c r="AC30" i="6"/>
  <c r="Z30" i="6"/>
  <c r="W30" i="6"/>
  <c r="T30" i="6"/>
  <c r="P30" i="6"/>
  <c r="O30" i="6"/>
  <c r="L30" i="6"/>
  <c r="K30" i="6"/>
  <c r="E30" i="6"/>
  <c r="AO29" i="6"/>
  <c r="AN29" i="6"/>
  <c r="AL29" i="6"/>
  <c r="AI29" i="6"/>
  <c r="AF29" i="6"/>
  <c r="AC29" i="6"/>
  <c r="Z29" i="6"/>
  <c r="W29" i="6"/>
  <c r="T29" i="6"/>
  <c r="P29" i="6"/>
  <c r="O29" i="6"/>
  <c r="L29" i="6"/>
  <c r="K29" i="6"/>
  <c r="E29" i="6"/>
  <c r="AO28" i="6"/>
  <c r="AN28" i="6"/>
  <c r="AL28" i="6"/>
  <c r="AI28" i="6"/>
  <c r="AF28" i="6"/>
  <c r="AC28" i="6"/>
  <c r="Z28" i="6"/>
  <c r="W28" i="6"/>
  <c r="T28" i="6"/>
  <c r="P28" i="6"/>
  <c r="O28" i="6"/>
  <c r="L28" i="6"/>
  <c r="K28" i="6"/>
  <c r="E28" i="6"/>
  <c r="AO27" i="6"/>
  <c r="AN27" i="6"/>
  <c r="AL27" i="6"/>
  <c r="AI27" i="6"/>
  <c r="AF27" i="6"/>
  <c r="AC27" i="6"/>
  <c r="Z27" i="6"/>
  <c r="W27" i="6"/>
  <c r="T27" i="6"/>
  <c r="P27" i="6"/>
  <c r="O27" i="6"/>
  <c r="L27" i="6"/>
  <c r="K27" i="6"/>
  <c r="E27" i="6"/>
  <c r="AO26" i="6"/>
  <c r="AN26" i="6"/>
  <c r="AL26" i="6"/>
  <c r="AI26" i="6"/>
  <c r="AF26" i="6"/>
  <c r="AC26" i="6"/>
  <c r="Z26" i="6"/>
  <c r="W26" i="6"/>
  <c r="T26" i="6"/>
  <c r="O26" i="6"/>
  <c r="L26" i="6"/>
  <c r="K26" i="6"/>
  <c r="E26" i="6"/>
  <c r="AO25" i="6"/>
  <c r="AN25" i="6"/>
  <c r="AL25" i="6"/>
  <c r="AI25" i="6"/>
  <c r="AF25" i="6"/>
  <c r="AC25" i="6"/>
  <c r="Z25" i="6"/>
  <c r="W25" i="6"/>
  <c r="T25" i="6"/>
  <c r="P25" i="6"/>
  <c r="O25" i="6"/>
  <c r="L25" i="6"/>
  <c r="K25" i="6"/>
  <c r="E25" i="6"/>
  <c r="AO24" i="6"/>
  <c r="AN24" i="6"/>
  <c r="K24" i="6" s="1"/>
  <c r="AL24" i="6"/>
  <c r="AI24" i="6"/>
  <c r="AF24" i="6"/>
  <c r="AC24" i="6"/>
  <c r="Z24" i="6"/>
  <c r="W24" i="6"/>
  <c r="T24" i="6"/>
  <c r="P24" i="6"/>
  <c r="O24" i="6"/>
  <c r="E24" i="6"/>
  <c r="AO23" i="6"/>
  <c r="AN23" i="6"/>
  <c r="AL23" i="6"/>
  <c r="AI23" i="6"/>
  <c r="AF23" i="6"/>
  <c r="AC23" i="6"/>
  <c r="Z23" i="6"/>
  <c r="W23" i="6"/>
  <c r="T23" i="6"/>
  <c r="P23" i="6"/>
  <c r="O23" i="6"/>
  <c r="L23" i="6"/>
  <c r="K23" i="6"/>
  <c r="E23" i="6"/>
  <c r="AO22" i="6"/>
  <c r="AN22" i="6"/>
  <c r="K22" i="6" s="1"/>
  <c r="AL22" i="6"/>
  <c r="AI22" i="6"/>
  <c r="AF22" i="6"/>
  <c r="AC22" i="6"/>
  <c r="Z22" i="6"/>
  <c r="W22" i="6"/>
  <c r="T22" i="6"/>
  <c r="P22" i="6"/>
  <c r="O22" i="6"/>
  <c r="E22" i="6"/>
  <c r="AO21" i="6"/>
  <c r="AN21" i="6"/>
  <c r="K21" i="6" s="1"/>
  <c r="AL21" i="6"/>
  <c r="AI21" i="6"/>
  <c r="AF21" i="6"/>
  <c r="AC21" i="6"/>
  <c r="Z21" i="6"/>
  <c r="W21" i="6"/>
  <c r="T21" i="6"/>
  <c r="P21" i="6"/>
  <c r="O21" i="6"/>
  <c r="E21" i="6"/>
  <c r="AO20" i="6"/>
  <c r="AN20" i="6"/>
  <c r="K20" i="6" s="1"/>
  <c r="AL20" i="6"/>
  <c r="AI20" i="6"/>
  <c r="AF20" i="6"/>
  <c r="AC20" i="6"/>
  <c r="Z20" i="6"/>
  <c r="W20" i="6"/>
  <c r="T20" i="6"/>
  <c r="P20" i="6"/>
  <c r="O20" i="6"/>
  <c r="E20" i="6"/>
  <c r="AO19" i="6"/>
  <c r="AN19" i="6"/>
  <c r="K19" i="6" s="1"/>
  <c r="AL19" i="6"/>
  <c r="AI19" i="6"/>
  <c r="AF19" i="6"/>
  <c r="AC19" i="6"/>
  <c r="Z19" i="6"/>
  <c r="W19" i="6"/>
  <c r="T19" i="6"/>
  <c r="P19" i="6"/>
  <c r="O19" i="6"/>
  <c r="E19" i="6"/>
  <c r="AO18" i="6"/>
  <c r="AN18" i="6"/>
  <c r="AL18" i="6"/>
  <c r="AI18" i="6"/>
  <c r="AF18" i="6"/>
  <c r="AC18" i="6"/>
  <c r="Z18" i="6"/>
  <c r="W18" i="6"/>
  <c r="T18" i="6"/>
  <c r="P18" i="6"/>
  <c r="O18" i="6"/>
  <c r="E18" i="6"/>
  <c r="AO17" i="6"/>
  <c r="AL17" i="6"/>
  <c r="AI17" i="6"/>
  <c r="AF17" i="6"/>
  <c r="AC17" i="6"/>
  <c r="Z17" i="6"/>
  <c r="W17" i="6"/>
  <c r="T17" i="6"/>
  <c r="P17" i="6"/>
  <c r="E17" i="6" s="1"/>
  <c r="O17" i="6"/>
  <c r="AO16" i="6"/>
  <c r="AL16" i="6"/>
  <c r="AI16" i="6"/>
  <c r="AF16" i="6"/>
  <c r="AC16" i="6"/>
  <c r="Z16" i="6"/>
  <c r="W16" i="6"/>
  <c r="T16" i="6"/>
  <c r="P16" i="6"/>
  <c r="E16" i="6" s="1"/>
  <c r="O16" i="6"/>
  <c r="AO15" i="6"/>
  <c r="AL15" i="6"/>
  <c r="AI15" i="6"/>
  <c r="AF15" i="6"/>
  <c r="AC15" i="6"/>
  <c r="Z15" i="6"/>
  <c r="W15" i="6"/>
  <c r="T15" i="6"/>
  <c r="P15" i="6"/>
  <c r="E15" i="6" s="1"/>
  <c r="O15" i="6"/>
  <c r="AO14" i="6"/>
  <c r="AL14" i="6"/>
  <c r="AI14" i="6"/>
  <c r="AF14" i="6"/>
  <c r="AC14" i="6"/>
  <c r="Z14" i="6"/>
  <c r="W14" i="6"/>
  <c r="T14" i="6"/>
  <c r="P14" i="6"/>
  <c r="E14" i="6" s="1"/>
  <c r="O14" i="6"/>
  <c r="AO13" i="6"/>
  <c r="AL13" i="6"/>
  <c r="AI13" i="6"/>
  <c r="AF13" i="6"/>
  <c r="AC13" i="6"/>
  <c r="Z13" i="6"/>
  <c r="W13" i="6"/>
  <c r="T13" i="6"/>
  <c r="P13" i="6"/>
  <c r="E13" i="6" s="1"/>
  <c r="O13" i="6"/>
  <c r="AO12" i="6"/>
  <c r="AL12" i="6"/>
  <c r="AI12" i="6"/>
  <c r="AF12" i="6"/>
  <c r="AC12" i="6"/>
  <c r="Z12" i="6"/>
  <c r="W12" i="6"/>
  <c r="T12" i="6"/>
  <c r="P12" i="6"/>
  <c r="E12" i="6" s="1"/>
  <c r="O12" i="6"/>
  <c r="AO11" i="6"/>
  <c r="AL11" i="6"/>
  <c r="AI11" i="6"/>
  <c r="AF11" i="6"/>
  <c r="AC11" i="6"/>
  <c r="Z11" i="6"/>
  <c r="W11" i="6"/>
  <c r="T11" i="6"/>
  <c r="P11" i="6"/>
  <c r="E11" i="6" s="1"/>
  <c r="O11" i="6"/>
  <c r="AM24" i="9" l="1"/>
  <c r="Q24" i="9" s="1"/>
  <c r="AM28" i="7"/>
  <c r="Q28" i="7" s="1"/>
  <c r="AM27" i="7"/>
  <c r="Q27" i="7" s="1"/>
  <c r="AM21" i="6"/>
  <c r="Q21" i="6" s="1"/>
  <c r="L21" i="6" s="1"/>
  <c r="AM22" i="6"/>
  <c r="AM25" i="6"/>
  <c r="Q25" i="6" s="1"/>
  <c r="AM26" i="6"/>
  <c r="Q26" i="6" s="1"/>
  <c r="AM28" i="6"/>
  <c r="Q28" i="6" s="1"/>
  <c r="AM30" i="6"/>
  <c r="Q30" i="6" s="1"/>
  <c r="AM16" i="7"/>
  <c r="AM18" i="7"/>
  <c r="AM20" i="7"/>
  <c r="Q20" i="7" s="1"/>
  <c r="AM22" i="7"/>
  <c r="Q22" i="7" s="1"/>
  <c r="AM24" i="7"/>
  <c r="Q24" i="7" s="1"/>
  <c r="AM30" i="7"/>
  <c r="Q30" i="7" s="1"/>
  <c r="AM16" i="9"/>
  <c r="AM18" i="9"/>
  <c r="AM20" i="9"/>
  <c r="Q20" i="9" s="1"/>
  <c r="AM22" i="9"/>
  <c r="Q22" i="9" s="1"/>
  <c r="AM27" i="9"/>
  <c r="Q27" i="9" s="1"/>
  <c r="AM29" i="9"/>
  <c r="AM17" i="6"/>
  <c r="AM18" i="6"/>
  <c r="Q18" i="6" s="1"/>
  <c r="L18" i="6" s="1"/>
  <c r="AM19" i="6"/>
  <c r="Q19" i="6" s="1"/>
  <c r="L19" i="6" s="1"/>
  <c r="AM20" i="6"/>
  <c r="AM25" i="9"/>
  <c r="Q25" i="9" s="1"/>
  <c r="AM23" i="6"/>
  <c r="Q23" i="6" s="1"/>
  <c r="AM24" i="6"/>
  <c r="AM27" i="6"/>
  <c r="Q27" i="6" s="1"/>
  <c r="AM29" i="6"/>
  <c r="Q29" i="6" s="1"/>
  <c r="AM15" i="7"/>
  <c r="AM17" i="7"/>
  <c r="AM19" i="7"/>
  <c r="Q19" i="7" s="1"/>
  <c r="AM21" i="7"/>
  <c r="Q21" i="7" s="1"/>
  <c r="AM23" i="7"/>
  <c r="Q23" i="7" s="1"/>
  <c r="AM25" i="7"/>
  <c r="Q25" i="7" s="1"/>
  <c r="AM26" i="7"/>
  <c r="Q26" i="7" s="1"/>
  <c r="AM29" i="7"/>
  <c r="Q29" i="7" s="1"/>
  <c r="AM15" i="9"/>
  <c r="AM17" i="9"/>
  <c r="AM19" i="9"/>
  <c r="AM21" i="9"/>
  <c r="Q21" i="9" s="1"/>
  <c r="AM23" i="9"/>
  <c r="Q23" i="9" s="1"/>
  <c r="AM26" i="9"/>
  <c r="Q26" i="9" s="1"/>
  <c r="AM28" i="9"/>
  <c r="Q28" i="9" s="1"/>
  <c r="AM30" i="9"/>
  <c r="AM12" i="7"/>
  <c r="Q12" i="7" s="1"/>
  <c r="L12" i="7" s="1"/>
  <c r="Q20" i="6"/>
  <c r="L20" i="6" s="1"/>
  <c r="Q22" i="6"/>
  <c r="L22" i="6" s="1"/>
  <c r="Q24" i="6"/>
  <c r="L24" i="6" s="1"/>
  <c r="AM11" i="9"/>
  <c r="AM12" i="9"/>
  <c r="Q12" i="9" s="1"/>
  <c r="L12" i="9" s="1"/>
  <c r="AM13" i="9"/>
  <c r="AM14" i="9"/>
  <c r="Q14" i="9" s="1"/>
  <c r="L14" i="9" s="1"/>
  <c r="AM14" i="7"/>
  <c r="AM13" i="7"/>
  <c r="Q13" i="7" s="1"/>
  <c r="L13" i="7" s="1"/>
  <c r="AM11" i="7"/>
  <c r="Q11" i="7" s="1"/>
  <c r="L11" i="7" s="1"/>
  <c r="AM16" i="6"/>
  <c r="Q16" i="6" s="1"/>
  <c r="L16" i="6" s="1"/>
  <c r="AM15" i="6"/>
  <c r="AM14" i="6"/>
  <c r="AM13" i="6"/>
  <c r="Q13" i="6" s="1"/>
  <c r="L13" i="6" s="1"/>
  <c r="AM12" i="6"/>
  <c r="Q12" i="6" s="1"/>
  <c r="L12" i="6" s="1"/>
  <c r="AM11" i="6"/>
  <c r="AO30" i="5"/>
  <c r="AN30" i="5"/>
  <c r="AL30" i="5"/>
  <c r="AI30" i="5"/>
  <c r="AF30" i="5"/>
  <c r="AC30" i="5"/>
  <c r="Z30" i="5"/>
  <c r="W30" i="5"/>
  <c r="T30" i="5"/>
  <c r="P30" i="5"/>
  <c r="O30" i="5"/>
  <c r="L30" i="5"/>
  <c r="K30" i="5"/>
  <c r="E30" i="5"/>
  <c r="AO29" i="5"/>
  <c r="AN29" i="5"/>
  <c r="AL29" i="5"/>
  <c r="AI29" i="5"/>
  <c r="AF29" i="5"/>
  <c r="AC29" i="5"/>
  <c r="Z29" i="5"/>
  <c r="W29" i="5"/>
  <c r="T29" i="5"/>
  <c r="P29" i="5"/>
  <c r="O29" i="5"/>
  <c r="L29" i="5"/>
  <c r="K29" i="5"/>
  <c r="E29" i="5"/>
  <c r="AO28" i="5"/>
  <c r="AN28" i="5"/>
  <c r="AL28" i="5"/>
  <c r="AI28" i="5"/>
  <c r="AF28" i="5"/>
  <c r="AC28" i="5"/>
  <c r="Z28" i="5"/>
  <c r="W28" i="5"/>
  <c r="T28" i="5"/>
  <c r="P28" i="5"/>
  <c r="O28" i="5"/>
  <c r="L28" i="5"/>
  <c r="K28" i="5"/>
  <c r="E28" i="5"/>
  <c r="AO27" i="5"/>
  <c r="AN27" i="5"/>
  <c r="AL27" i="5"/>
  <c r="AI27" i="5"/>
  <c r="AF27" i="5"/>
  <c r="AC27" i="5"/>
  <c r="Z27" i="5"/>
  <c r="W27" i="5"/>
  <c r="T27" i="5"/>
  <c r="P27" i="5"/>
  <c r="O27" i="5"/>
  <c r="L27" i="5"/>
  <c r="K27" i="5"/>
  <c r="E27" i="5"/>
  <c r="AO26" i="5"/>
  <c r="AN26" i="5"/>
  <c r="AL26" i="5"/>
  <c r="AI26" i="5"/>
  <c r="AF26" i="5"/>
  <c r="AC26" i="5"/>
  <c r="Z26" i="5"/>
  <c r="W26" i="5"/>
  <c r="T26" i="5"/>
  <c r="O26" i="5"/>
  <c r="L26" i="5"/>
  <c r="K26" i="5"/>
  <c r="E26" i="5"/>
  <c r="AO25" i="5"/>
  <c r="AN25" i="5"/>
  <c r="AL25" i="5"/>
  <c r="AI25" i="5"/>
  <c r="AF25" i="5"/>
  <c r="AC25" i="5"/>
  <c r="Z25" i="5"/>
  <c r="W25" i="5"/>
  <c r="T25" i="5"/>
  <c r="AM25" i="5" s="1"/>
  <c r="Q25" i="5" s="1"/>
  <c r="P25" i="5"/>
  <c r="O25" i="5"/>
  <c r="L25" i="5"/>
  <c r="K25" i="5"/>
  <c r="E25" i="5"/>
  <c r="AO24" i="5"/>
  <c r="AN24" i="5"/>
  <c r="AL24" i="5"/>
  <c r="AI24" i="5"/>
  <c r="AF24" i="5"/>
  <c r="AC24" i="5"/>
  <c r="Z24" i="5"/>
  <c r="W24" i="5"/>
  <c r="T24" i="5"/>
  <c r="P24" i="5"/>
  <c r="O24" i="5"/>
  <c r="L24" i="5"/>
  <c r="K24" i="5"/>
  <c r="E24" i="5"/>
  <c r="AO23" i="5"/>
  <c r="AN23" i="5"/>
  <c r="AL23" i="5"/>
  <c r="AI23" i="5"/>
  <c r="AF23" i="5"/>
  <c r="AC23" i="5"/>
  <c r="Z23" i="5"/>
  <c r="W23" i="5"/>
  <c r="T23" i="5"/>
  <c r="P23" i="5"/>
  <c r="O23" i="5"/>
  <c r="L23" i="5"/>
  <c r="K23" i="5"/>
  <c r="E23" i="5"/>
  <c r="AO22" i="5"/>
  <c r="AN22" i="5"/>
  <c r="AL22" i="5"/>
  <c r="AI22" i="5"/>
  <c r="AF22" i="5"/>
  <c r="AC22" i="5"/>
  <c r="Z22" i="5"/>
  <c r="W22" i="5"/>
  <c r="T22" i="5"/>
  <c r="P22" i="5"/>
  <c r="O22" i="5"/>
  <c r="L22" i="5"/>
  <c r="K22" i="5"/>
  <c r="E22" i="5"/>
  <c r="AO21" i="5"/>
  <c r="AN21" i="5"/>
  <c r="AL21" i="5"/>
  <c r="AI21" i="5"/>
  <c r="AF21" i="5"/>
  <c r="AC21" i="5"/>
  <c r="Z21" i="5"/>
  <c r="W21" i="5"/>
  <c r="T21" i="5"/>
  <c r="P21" i="5"/>
  <c r="O21" i="5"/>
  <c r="L21" i="5"/>
  <c r="K21" i="5"/>
  <c r="E21" i="5"/>
  <c r="AO20" i="5"/>
  <c r="AN20" i="5"/>
  <c r="AL20" i="5"/>
  <c r="AI20" i="5"/>
  <c r="AF20" i="5"/>
  <c r="AC20" i="5"/>
  <c r="Z20" i="5"/>
  <c r="W20" i="5"/>
  <c r="T20" i="5"/>
  <c r="P20" i="5"/>
  <c r="O20" i="5"/>
  <c r="L20" i="5"/>
  <c r="K20" i="5"/>
  <c r="E20" i="5"/>
  <c r="AO19" i="5"/>
  <c r="AN19" i="5"/>
  <c r="AL19" i="5"/>
  <c r="AI19" i="5"/>
  <c r="AF19" i="5"/>
  <c r="AC19" i="5"/>
  <c r="Z19" i="5"/>
  <c r="W19" i="5"/>
  <c r="T19" i="5"/>
  <c r="AM19" i="5" s="1"/>
  <c r="Q19" i="5" s="1"/>
  <c r="P19" i="5"/>
  <c r="O19" i="5"/>
  <c r="L19" i="5"/>
  <c r="K19" i="5"/>
  <c r="E19" i="5"/>
  <c r="AO18" i="5"/>
  <c r="AN18" i="5"/>
  <c r="AL18" i="5"/>
  <c r="AI18" i="5"/>
  <c r="AF18" i="5"/>
  <c r="AC18" i="5"/>
  <c r="Z18" i="5"/>
  <c r="W18" i="5"/>
  <c r="T18" i="5"/>
  <c r="P18" i="5"/>
  <c r="O18" i="5"/>
  <c r="L18" i="5"/>
  <c r="K18" i="5"/>
  <c r="E18" i="5"/>
  <c r="AO17" i="5"/>
  <c r="AN17" i="5"/>
  <c r="AL17" i="5"/>
  <c r="AI17" i="5"/>
  <c r="AF17" i="5"/>
  <c r="AC17" i="5"/>
  <c r="Z17" i="5"/>
  <c r="W17" i="5"/>
  <c r="T17" i="5"/>
  <c r="AM17" i="5" s="1"/>
  <c r="Q17" i="5" s="1"/>
  <c r="P17" i="5"/>
  <c r="O17" i="5"/>
  <c r="L17" i="5"/>
  <c r="K17" i="5"/>
  <c r="E17" i="5"/>
  <c r="AO16" i="5"/>
  <c r="AN16" i="5"/>
  <c r="AL16" i="5"/>
  <c r="AI16" i="5"/>
  <c r="AF16" i="5"/>
  <c r="AC16" i="5"/>
  <c r="Z16" i="5"/>
  <c r="W16" i="5"/>
  <c r="T16" i="5"/>
  <c r="P16" i="5"/>
  <c r="O16" i="5"/>
  <c r="L16" i="5"/>
  <c r="K16" i="5"/>
  <c r="E16" i="5"/>
  <c r="AO15" i="5"/>
  <c r="AN15" i="5"/>
  <c r="K15" i="5" s="1"/>
  <c r="AL15" i="5"/>
  <c r="AI15" i="5"/>
  <c r="AF15" i="5"/>
  <c r="AC15" i="5"/>
  <c r="Z15" i="5"/>
  <c r="W15" i="5"/>
  <c r="T15" i="5"/>
  <c r="AM15" i="5" s="1"/>
  <c r="P15" i="5"/>
  <c r="O15" i="5"/>
  <c r="E15" i="5"/>
  <c r="AO14" i="5"/>
  <c r="AL14" i="5"/>
  <c r="AI14" i="5"/>
  <c r="AF14" i="5"/>
  <c r="AC14" i="5"/>
  <c r="Z14" i="5"/>
  <c r="W14" i="5"/>
  <c r="T14" i="5"/>
  <c r="P14" i="5"/>
  <c r="E14" i="5" s="1"/>
  <c r="O14" i="5"/>
  <c r="AO13" i="5"/>
  <c r="AL13" i="5"/>
  <c r="AI13" i="5"/>
  <c r="AF13" i="5"/>
  <c r="AC13" i="5"/>
  <c r="Z13" i="5"/>
  <c r="W13" i="5"/>
  <c r="T13" i="5"/>
  <c r="P13" i="5"/>
  <c r="E13" i="5" s="1"/>
  <c r="O13" i="5"/>
  <c r="AO12" i="5"/>
  <c r="AL12" i="5"/>
  <c r="AI12" i="5"/>
  <c r="AF12" i="5"/>
  <c r="AC12" i="5"/>
  <c r="Z12" i="5"/>
  <c r="W12" i="5"/>
  <c r="T12" i="5"/>
  <c r="P12" i="5"/>
  <c r="E12" i="5" s="1"/>
  <c r="O12" i="5"/>
  <c r="AO11" i="5"/>
  <c r="AL11" i="5"/>
  <c r="AI11" i="5"/>
  <c r="AF11" i="5"/>
  <c r="AC11" i="5"/>
  <c r="Z11" i="5"/>
  <c r="W11" i="5"/>
  <c r="T11" i="5"/>
  <c r="P11" i="5"/>
  <c r="E11" i="5" s="1"/>
  <c r="O11" i="5"/>
  <c r="AO30" i="3"/>
  <c r="AN30" i="3"/>
  <c r="AL30" i="3"/>
  <c r="AI30" i="3"/>
  <c r="AF30" i="3"/>
  <c r="AC30" i="3"/>
  <c r="Z30" i="3"/>
  <c r="W30" i="3"/>
  <c r="T30" i="3"/>
  <c r="P30" i="3"/>
  <c r="O30" i="3"/>
  <c r="L30" i="3"/>
  <c r="K30" i="3"/>
  <c r="E30" i="3"/>
  <c r="AO29" i="3"/>
  <c r="AN29" i="3"/>
  <c r="AL29" i="3"/>
  <c r="AI29" i="3"/>
  <c r="AF29" i="3"/>
  <c r="AC29" i="3"/>
  <c r="Z29" i="3"/>
  <c r="W29" i="3"/>
  <c r="T29" i="3"/>
  <c r="P29" i="3"/>
  <c r="O29" i="3"/>
  <c r="L29" i="3"/>
  <c r="K29" i="3"/>
  <c r="E29" i="3"/>
  <c r="AO28" i="3"/>
  <c r="AN28" i="3"/>
  <c r="AL28" i="3"/>
  <c r="AI28" i="3"/>
  <c r="AF28" i="3"/>
  <c r="AC28" i="3"/>
  <c r="Z28" i="3"/>
  <c r="W28" i="3"/>
  <c r="T28" i="3"/>
  <c r="P28" i="3"/>
  <c r="O28" i="3"/>
  <c r="L28" i="3"/>
  <c r="K28" i="3"/>
  <c r="E28" i="3"/>
  <c r="AO27" i="3"/>
  <c r="AN27" i="3"/>
  <c r="AL27" i="3"/>
  <c r="AI27" i="3"/>
  <c r="AF27" i="3"/>
  <c r="AC27" i="3"/>
  <c r="Z27" i="3"/>
  <c r="W27" i="3"/>
  <c r="T27" i="3"/>
  <c r="P27" i="3"/>
  <c r="O27" i="3"/>
  <c r="L27" i="3"/>
  <c r="K27" i="3"/>
  <c r="E27" i="3"/>
  <c r="AO26" i="3"/>
  <c r="AN26" i="3"/>
  <c r="AL26" i="3"/>
  <c r="AI26" i="3"/>
  <c r="AF26" i="3"/>
  <c r="AC26" i="3"/>
  <c r="Z26" i="3"/>
  <c r="W26" i="3"/>
  <c r="T26" i="3"/>
  <c r="O26" i="3"/>
  <c r="L26" i="3"/>
  <c r="K26" i="3"/>
  <c r="E26" i="3"/>
  <c r="AO25" i="3"/>
  <c r="AN25" i="3"/>
  <c r="AL25" i="3"/>
  <c r="AI25" i="3"/>
  <c r="AF25" i="3"/>
  <c r="AC25" i="3"/>
  <c r="Z25" i="3"/>
  <c r="W25" i="3"/>
  <c r="T25" i="3"/>
  <c r="P25" i="3"/>
  <c r="O25" i="3"/>
  <c r="L25" i="3"/>
  <c r="K25" i="3"/>
  <c r="E25" i="3"/>
  <c r="AO24" i="3"/>
  <c r="AN24" i="3"/>
  <c r="AL24" i="3"/>
  <c r="AI24" i="3"/>
  <c r="AF24" i="3"/>
  <c r="AC24" i="3"/>
  <c r="Z24" i="3"/>
  <c r="W24" i="3"/>
  <c r="T24" i="3"/>
  <c r="P24" i="3"/>
  <c r="O24" i="3"/>
  <c r="L24" i="3"/>
  <c r="K24" i="3"/>
  <c r="E24" i="3"/>
  <c r="AO23" i="3"/>
  <c r="AN23" i="3"/>
  <c r="AL23" i="3"/>
  <c r="AI23" i="3"/>
  <c r="AF23" i="3"/>
  <c r="AC23" i="3"/>
  <c r="Z23" i="3"/>
  <c r="W23" i="3"/>
  <c r="T23" i="3"/>
  <c r="P23" i="3"/>
  <c r="O23" i="3"/>
  <c r="L23" i="3"/>
  <c r="K23" i="3"/>
  <c r="E23" i="3"/>
  <c r="AO22" i="3"/>
  <c r="AN22" i="3"/>
  <c r="AL22" i="3"/>
  <c r="AI22" i="3"/>
  <c r="AF22" i="3"/>
  <c r="AC22" i="3"/>
  <c r="Z22" i="3"/>
  <c r="W22" i="3"/>
  <c r="T22" i="3"/>
  <c r="P22" i="3"/>
  <c r="O22" i="3"/>
  <c r="L22" i="3"/>
  <c r="K22" i="3"/>
  <c r="E22" i="3"/>
  <c r="AO21" i="3"/>
  <c r="AN21" i="3"/>
  <c r="K21" i="3" s="1"/>
  <c r="AL21" i="3"/>
  <c r="AI21" i="3"/>
  <c r="AF21" i="3"/>
  <c r="AC21" i="3"/>
  <c r="Z21" i="3"/>
  <c r="W21" i="3"/>
  <c r="T21" i="3"/>
  <c r="P21" i="3"/>
  <c r="O21" i="3"/>
  <c r="E21" i="3"/>
  <c r="AO20" i="3"/>
  <c r="AN20" i="3"/>
  <c r="K20" i="3" s="1"/>
  <c r="AL20" i="3"/>
  <c r="AI20" i="3"/>
  <c r="AF20" i="3"/>
  <c r="AC20" i="3"/>
  <c r="Z20" i="3"/>
  <c r="W20" i="3"/>
  <c r="T20" i="3"/>
  <c r="P20" i="3"/>
  <c r="O20" i="3"/>
  <c r="E20" i="3"/>
  <c r="AO19" i="3"/>
  <c r="AN19" i="3"/>
  <c r="K19" i="3" s="1"/>
  <c r="AL19" i="3"/>
  <c r="AI19" i="3"/>
  <c r="AF19" i="3"/>
  <c r="AC19" i="3"/>
  <c r="Z19" i="3"/>
  <c r="W19" i="3"/>
  <c r="T19" i="3"/>
  <c r="P19" i="3"/>
  <c r="O19" i="3"/>
  <c r="E19" i="3"/>
  <c r="AO18" i="3"/>
  <c r="AL18" i="3"/>
  <c r="AI18" i="3"/>
  <c r="AF18" i="3"/>
  <c r="AC18" i="3"/>
  <c r="Z18" i="3"/>
  <c r="W18" i="3"/>
  <c r="T18" i="3"/>
  <c r="P18" i="3"/>
  <c r="E18" i="3" s="1"/>
  <c r="O18" i="3"/>
  <c r="AO17" i="3"/>
  <c r="AL17" i="3"/>
  <c r="AI17" i="3"/>
  <c r="AF17" i="3"/>
  <c r="AC17" i="3"/>
  <c r="Z17" i="3"/>
  <c r="W17" i="3"/>
  <c r="T17" i="3"/>
  <c r="P17" i="3"/>
  <c r="E17" i="3" s="1"/>
  <c r="O17" i="3"/>
  <c r="AO16" i="3"/>
  <c r="AL16" i="3"/>
  <c r="AI16" i="3"/>
  <c r="AF16" i="3"/>
  <c r="AC16" i="3"/>
  <c r="Z16" i="3"/>
  <c r="W16" i="3"/>
  <c r="T16" i="3"/>
  <c r="P16" i="3"/>
  <c r="O16" i="3"/>
  <c r="AO15" i="3"/>
  <c r="AL15" i="3"/>
  <c r="AI15" i="3"/>
  <c r="AF15" i="3"/>
  <c r="AC15" i="3"/>
  <c r="Z15" i="3"/>
  <c r="W15" i="3"/>
  <c r="T15" i="3"/>
  <c r="P15" i="3"/>
  <c r="O15" i="3"/>
  <c r="AO14" i="3"/>
  <c r="AL14" i="3"/>
  <c r="AI14" i="3"/>
  <c r="AF14" i="3"/>
  <c r="AC14" i="3"/>
  <c r="Z14" i="3"/>
  <c r="W14" i="3"/>
  <c r="T14" i="3"/>
  <c r="P14" i="3"/>
  <c r="O14" i="3"/>
  <c r="AO13" i="3"/>
  <c r="AL13" i="3"/>
  <c r="AI13" i="3"/>
  <c r="AF13" i="3"/>
  <c r="AC13" i="3"/>
  <c r="Z13" i="3"/>
  <c r="W13" i="3"/>
  <c r="T13" i="3"/>
  <c r="P13" i="3"/>
  <c r="O13" i="3"/>
  <c r="AO12" i="3"/>
  <c r="AL12" i="3"/>
  <c r="AI12" i="3"/>
  <c r="AF12" i="3"/>
  <c r="AC12" i="3"/>
  <c r="Z12" i="3"/>
  <c r="W12" i="3"/>
  <c r="T12" i="3"/>
  <c r="P12" i="3"/>
  <c r="O12" i="3"/>
  <c r="AO11" i="3"/>
  <c r="AL11" i="3"/>
  <c r="AI11" i="3"/>
  <c r="AF11" i="3"/>
  <c r="AC11" i="3"/>
  <c r="Z11" i="3"/>
  <c r="W11" i="3"/>
  <c r="T11" i="3"/>
  <c r="P11" i="3"/>
  <c r="O11" i="3"/>
  <c r="Q19" i="9" l="1"/>
  <c r="L19" i="9" s="1"/>
  <c r="Q18" i="9"/>
  <c r="L18" i="9" s="1"/>
  <c r="Q17" i="9"/>
  <c r="L17" i="9" s="1"/>
  <c r="Q16" i="9"/>
  <c r="L16" i="9" s="1"/>
  <c r="AN16" i="9"/>
  <c r="K16" i="9" s="1"/>
  <c r="Q15" i="9"/>
  <c r="L15" i="9" s="1"/>
  <c r="Q15" i="7"/>
  <c r="L15" i="7" s="1"/>
  <c r="AN17" i="6"/>
  <c r="K17" i="6" s="1"/>
  <c r="Q29" i="9"/>
  <c r="AN29" i="9"/>
  <c r="Q30" i="9"/>
  <c r="AN30" i="9"/>
  <c r="Q18" i="7"/>
  <c r="AN18" i="7"/>
  <c r="Q17" i="7"/>
  <c r="AN17" i="7"/>
  <c r="Q16" i="7"/>
  <c r="L16" i="7" s="1"/>
  <c r="AN16" i="7"/>
  <c r="K16" i="7" s="1"/>
  <c r="Q17" i="6"/>
  <c r="L17" i="6" s="1"/>
  <c r="AM14" i="5"/>
  <c r="Q14" i="5" s="1"/>
  <c r="L14" i="5" s="1"/>
  <c r="AM16" i="5"/>
  <c r="Q16" i="5" s="1"/>
  <c r="AM18" i="5"/>
  <c r="Q18" i="5" s="1"/>
  <c r="AM22" i="5"/>
  <c r="Q22" i="5" s="1"/>
  <c r="AM23" i="5"/>
  <c r="Q23" i="5" s="1"/>
  <c r="AM26" i="5"/>
  <c r="Q26" i="5" s="1"/>
  <c r="AM28" i="5"/>
  <c r="Q28" i="5" s="1"/>
  <c r="AM30" i="5"/>
  <c r="Q30" i="5" s="1"/>
  <c r="AM21" i="5"/>
  <c r="Q21" i="5" s="1"/>
  <c r="AM20" i="5"/>
  <c r="Q20" i="5" s="1"/>
  <c r="AM24" i="5"/>
  <c r="Q24" i="5" s="1"/>
  <c r="AM27" i="5"/>
  <c r="Q27" i="5" s="1"/>
  <c r="AM29" i="5"/>
  <c r="Q29" i="5" s="1"/>
  <c r="AM20" i="3"/>
  <c r="AM27" i="3"/>
  <c r="Q27" i="3" s="1"/>
  <c r="AM25" i="3"/>
  <c r="Q25" i="3" s="1"/>
  <c r="AM19" i="3"/>
  <c r="Q19" i="3" s="1"/>
  <c r="L19" i="3" s="1"/>
  <c r="AM21" i="3"/>
  <c r="AM23" i="3"/>
  <c r="Q23" i="3" s="1"/>
  <c r="AM29" i="3"/>
  <c r="Q29" i="3" s="1"/>
  <c r="AM22" i="3"/>
  <c r="Q22" i="3" s="1"/>
  <c r="AM24" i="3"/>
  <c r="Q24" i="3" s="1"/>
  <c r="AM26" i="3"/>
  <c r="Q26" i="3" s="1"/>
  <c r="AM28" i="3"/>
  <c r="Q28" i="3" s="1"/>
  <c r="AM30" i="3"/>
  <c r="Q30" i="3" s="1"/>
  <c r="Q15" i="5"/>
  <c r="L15" i="5" s="1"/>
  <c r="AN12" i="7"/>
  <c r="K12" i="7" s="1"/>
  <c r="AN16" i="6"/>
  <c r="K16" i="6" s="1"/>
  <c r="Q11" i="9"/>
  <c r="L11" i="9" s="1"/>
  <c r="AN12" i="9"/>
  <c r="K12" i="9" s="1"/>
  <c r="Q13" i="9"/>
  <c r="L13" i="9" s="1"/>
  <c r="AN14" i="9"/>
  <c r="K14" i="9" s="1"/>
  <c r="Q14" i="7"/>
  <c r="L14" i="7" s="1"/>
  <c r="AN14" i="7"/>
  <c r="K14" i="7" s="1"/>
  <c r="AN13" i="7"/>
  <c r="K13" i="7" s="1"/>
  <c r="AN11" i="7"/>
  <c r="K11" i="7" s="1"/>
  <c r="Q15" i="6"/>
  <c r="L15" i="6" s="1"/>
  <c r="Q14" i="6"/>
  <c r="L14" i="6" s="1"/>
  <c r="AN13" i="6"/>
  <c r="K13" i="6" s="1"/>
  <c r="AN12" i="6"/>
  <c r="K12" i="6" s="1"/>
  <c r="Q11" i="6"/>
  <c r="L11" i="6" s="1"/>
  <c r="AM18" i="3"/>
  <c r="Q18" i="3" s="1"/>
  <c r="L18" i="3" s="1"/>
  <c r="AM13" i="5"/>
  <c r="AM12" i="5"/>
  <c r="Q12" i="5" s="1"/>
  <c r="L12" i="5" s="1"/>
  <c r="AM11" i="5"/>
  <c r="Q11" i="5" s="1"/>
  <c r="L11" i="5" s="1"/>
  <c r="Q20" i="3"/>
  <c r="L20" i="3" s="1"/>
  <c r="Q21" i="3"/>
  <c r="L21" i="3" s="1"/>
  <c r="AM17" i="3"/>
  <c r="AM16" i="3"/>
  <c r="Q16" i="3" s="1"/>
  <c r="L16" i="3" s="1"/>
  <c r="AM15" i="3"/>
  <c r="Q15" i="3" s="1"/>
  <c r="L15" i="3" s="1"/>
  <c r="AM14" i="3"/>
  <c r="AM13" i="3"/>
  <c r="Q13" i="3" s="1"/>
  <c r="L13" i="3" s="1"/>
  <c r="AM12" i="3"/>
  <c r="Q12" i="3" s="1"/>
  <c r="L12" i="3" s="1"/>
  <c r="AM11" i="3"/>
  <c r="Q11" i="3" s="1"/>
  <c r="L11" i="3" s="1"/>
  <c r="AO30" i="2"/>
  <c r="AN30" i="2"/>
  <c r="AL30" i="2"/>
  <c r="AI30" i="2"/>
  <c r="AF30" i="2"/>
  <c r="AC30" i="2"/>
  <c r="Z30" i="2"/>
  <c r="W30" i="2"/>
  <c r="T30" i="2"/>
  <c r="P30" i="2"/>
  <c r="O30" i="2"/>
  <c r="L30" i="2"/>
  <c r="K30" i="2"/>
  <c r="E30" i="2"/>
  <c r="AO29" i="2"/>
  <c r="AN29" i="2"/>
  <c r="AL29" i="2"/>
  <c r="AI29" i="2"/>
  <c r="AF29" i="2"/>
  <c r="AC29" i="2"/>
  <c r="Z29" i="2"/>
  <c r="W29" i="2"/>
  <c r="T29" i="2"/>
  <c r="P29" i="2"/>
  <c r="O29" i="2"/>
  <c r="L29" i="2"/>
  <c r="K29" i="2"/>
  <c r="E29" i="2"/>
  <c r="AO28" i="2"/>
  <c r="AN28" i="2"/>
  <c r="AL28" i="2"/>
  <c r="AI28" i="2"/>
  <c r="AF28" i="2"/>
  <c r="AC28" i="2"/>
  <c r="Z28" i="2"/>
  <c r="W28" i="2"/>
  <c r="T28" i="2"/>
  <c r="P28" i="2"/>
  <c r="O28" i="2"/>
  <c r="L28" i="2"/>
  <c r="K28" i="2"/>
  <c r="E28" i="2"/>
  <c r="AO27" i="2"/>
  <c r="AN27" i="2"/>
  <c r="AL27" i="2"/>
  <c r="AI27" i="2"/>
  <c r="AF27" i="2"/>
  <c r="AC27" i="2"/>
  <c r="Z27" i="2"/>
  <c r="W27" i="2"/>
  <c r="T27" i="2"/>
  <c r="P27" i="2"/>
  <c r="O27" i="2"/>
  <c r="L27" i="2"/>
  <c r="K27" i="2"/>
  <c r="E27" i="2"/>
  <c r="AO26" i="2"/>
  <c r="AN26" i="2"/>
  <c r="AL26" i="2"/>
  <c r="AI26" i="2"/>
  <c r="AF26" i="2"/>
  <c r="AC26" i="2"/>
  <c r="Z26" i="2"/>
  <c r="W26" i="2"/>
  <c r="T26" i="2"/>
  <c r="O26" i="2"/>
  <c r="L26" i="2"/>
  <c r="K26" i="2"/>
  <c r="E26" i="2"/>
  <c r="AO25" i="2"/>
  <c r="AN25" i="2"/>
  <c r="AL25" i="2"/>
  <c r="AI25" i="2"/>
  <c r="AF25" i="2"/>
  <c r="AC25" i="2"/>
  <c r="Z25" i="2"/>
  <c r="W25" i="2"/>
  <c r="T25" i="2"/>
  <c r="P25" i="2"/>
  <c r="O25" i="2"/>
  <c r="L25" i="2"/>
  <c r="K25" i="2"/>
  <c r="E25" i="2"/>
  <c r="AO24" i="2"/>
  <c r="AN24" i="2"/>
  <c r="K24" i="2" s="1"/>
  <c r="AL24" i="2"/>
  <c r="AI24" i="2"/>
  <c r="AF24" i="2"/>
  <c r="AC24" i="2"/>
  <c r="Z24" i="2"/>
  <c r="W24" i="2"/>
  <c r="T24" i="2"/>
  <c r="P24" i="2"/>
  <c r="O24" i="2"/>
  <c r="E24" i="2"/>
  <c r="AO23" i="2"/>
  <c r="AN23" i="2"/>
  <c r="AL23" i="2"/>
  <c r="AI23" i="2"/>
  <c r="AF23" i="2"/>
  <c r="AC23" i="2"/>
  <c r="Z23" i="2"/>
  <c r="W23" i="2"/>
  <c r="T23" i="2"/>
  <c r="P23" i="2"/>
  <c r="O23" i="2"/>
  <c r="L23" i="2"/>
  <c r="K23" i="2"/>
  <c r="E23" i="2"/>
  <c r="AO22" i="2"/>
  <c r="AL22" i="2"/>
  <c r="AI22" i="2"/>
  <c r="AF22" i="2"/>
  <c r="AC22" i="2"/>
  <c r="Z22" i="2"/>
  <c r="W22" i="2"/>
  <c r="T22" i="2"/>
  <c r="P22" i="2"/>
  <c r="O22" i="2"/>
  <c r="E22" i="2"/>
  <c r="AO21" i="2"/>
  <c r="AL21" i="2"/>
  <c r="AI21" i="2"/>
  <c r="AF21" i="2"/>
  <c r="AC21" i="2"/>
  <c r="Z21" i="2"/>
  <c r="W21" i="2"/>
  <c r="T21" i="2"/>
  <c r="P21" i="2"/>
  <c r="E21" i="2" s="1"/>
  <c r="O21" i="2"/>
  <c r="AO20" i="2"/>
  <c r="AL20" i="2"/>
  <c r="AI20" i="2"/>
  <c r="AF20" i="2"/>
  <c r="AC20" i="2"/>
  <c r="Z20" i="2"/>
  <c r="W20" i="2"/>
  <c r="T20" i="2"/>
  <c r="P20" i="2"/>
  <c r="E20" i="2" s="1"/>
  <c r="O20" i="2"/>
  <c r="AO19" i="2"/>
  <c r="AL19" i="2"/>
  <c r="AI19" i="2"/>
  <c r="AF19" i="2"/>
  <c r="AC19" i="2"/>
  <c r="Z19" i="2"/>
  <c r="W19" i="2"/>
  <c r="T19" i="2"/>
  <c r="P19" i="2"/>
  <c r="E19" i="2" s="1"/>
  <c r="O19" i="2"/>
  <c r="AO18" i="2"/>
  <c r="AL18" i="2"/>
  <c r="AI18" i="2"/>
  <c r="AF18" i="2"/>
  <c r="AC18" i="2"/>
  <c r="Z18" i="2"/>
  <c r="W18" i="2"/>
  <c r="T18" i="2"/>
  <c r="P18" i="2"/>
  <c r="E18" i="2" s="1"/>
  <c r="O18" i="2"/>
  <c r="AO17" i="2"/>
  <c r="AL17" i="2"/>
  <c r="AI17" i="2"/>
  <c r="AF17" i="2"/>
  <c r="AC17" i="2"/>
  <c r="Z17" i="2"/>
  <c r="W17" i="2"/>
  <c r="T17" i="2"/>
  <c r="P17" i="2"/>
  <c r="E17" i="2" s="1"/>
  <c r="O17" i="2"/>
  <c r="AO16" i="2"/>
  <c r="AL16" i="2"/>
  <c r="AI16" i="2"/>
  <c r="AF16" i="2"/>
  <c r="AC16" i="2"/>
  <c r="Z16" i="2"/>
  <c r="W16" i="2"/>
  <c r="T16" i="2"/>
  <c r="P16" i="2"/>
  <c r="O16" i="2"/>
  <c r="E16" i="2"/>
  <c r="AO15" i="2"/>
  <c r="AL15" i="2"/>
  <c r="AI15" i="2"/>
  <c r="AF15" i="2"/>
  <c r="AC15" i="2"/>
  <c r="Z15" i="2"/>
  <c r="W15" i="2"/>
  <c r="T15" i="2"/>
  <c r="P15" i="2"/>
  <c r="E15" i="2" s="1"/>
  <c r="O15" i="2"/>
  <c r="AO14" i="2"/>
  <c r="AL14" i="2"/>
  <c r="AI14" i="2"/>
  <c r="AF14" i="2"/>
  <c r="AC14" i="2"/>
  <c r="Z14" i="2"/>
  <c r="W14" i="2"/>
  <c r="T14" i="2"/>
  <c r="P14" i="2"/>
  <c r="E14" i="2" s="1"/>
  <c r="O14" i="2"/>
  <c r="AO13" i="2"/>
  <c r="AL13" i="2"/>
  <c r="AI13" i="2"/>
  <c r="AF13" i="2"/>
  <c r="AC13" i="2"/>
  <c r="Z13" i="2"/>
  <c r="W13" i="2"/>
  <c r="T13" i="2"/>
  <c r="P13" i="2"/>
  <c r="E13" i="2" s="1"/>
  <c r="O13" i="2"/>
  <c r="AO12" i="2"/>
  <c r="AL12" i="2"/>
  <c r="AI12" i="2"/>
  <c r="AF12" i="2"/>
  <c r="AC12" i="2"/>
  <c r="Z12" i="2"/>
  <c r="W12" i="2"/>
  <c r="T12" i="2"/>
  <c r="P12" i="2"/>
  <c r="E12" i="2" s="1"/>
  <c r="O12" i="2"/>
  <c r="AO11" i="2"/>
  <c r="AL11" i="2"/>
  <c r="AI11" i="2"/>
  <c r="AF11" i="2"/>
  <c r="AC11" i="2"/>
  <c r="Z11" i="2"/>
  <c r="W11" i="2"/>
  <c r="T11" i="2"/>
  <c r="P11" i="2"/>
  <c r="E11" i="2" s="1"/>
  <c r="O11" i="2"/>
  <c r="AN17" i="9" l="1"/>
  <c r="K17" i="9" s="1"/>
  <c r="AN19" i="9"/>
  <c r="K19" i="9" s="1"/>
  <c r="AN18" i="9"/>
  <c r="K18" i="9" s="1"/>
  <c r="AN15" i="9"/>
  <c r="K15" i="9" s="1"/>
  <c r="AN15" i="7"/>
  <c r="K15" i="7" s="1"/>
  <c r="AN14" i="5"/>
  <c r="K14" i="5" s="1"/>
  <c r="AN13" i="5"/>
  <c r="AN15" i="6"/>
  <c r="AN14" i="6"/>
  <c r="K14" i="6" s="1"/>
  <c r="AN11" i="6"/>
  <c r="K11" i="6" s="1"/>
  <c r="AN11" i="9"/>
  <c r="K11" i="9" s="1"/>
  <c r="AM25" i="2"/>
  <c r="Q25" i="2" s="1"/>
  <c r="AN16" i="3"/>
  <c r="K16" i="3" s="1"/>
  <c r="AM26" i="2"/>
  <c r="Q26" i="2" s="1"/>
  <c r="AN13" i="9"/>
  <c r="K13" i="9" s="1"/>
  <c r="AN15" i="3"/>
  <c r="K15" i="3" s="1"/>
  <c r="AN12" i="3"/>
  <c r="K12" i="3" s="1"/>
  <c r="AN18" i="3"/>
  <c r="K18" i="3" s="1"/>
  <c r="AM22" i="2"/>
  <c r="Q22" i="2" s="1"/>
  <c r="L22" i="2" s="1"/>
  <c r="Q13" i="5"/>
  <c r="L13" i="5" s="1"/>
  <c r="AN12" i="5"/>
  <c r="K12" i="5" s="1"/>
  <c r="AN11" i="5"/>
  <c r="K11" i="5" s="1"/>
  <c r="AN13" i="3"/>
  <c r="Q17" i="3"/>
  <c r="L17" i="3" s="1"/>
  <c r="Q14" i="3"/>
  <c r="L14" i="3" s="1"/>
  <c r="AN11" i="3"/>
  <c r="K11" i="3" s="1"/>
  <c r="AM21" i="2"/>
  <c r="Q21" i="2" s="1"/>
  <c r="L21" i="2" s="1"/>
  <c r="AM23" i="2"/>
  <c r="Q23" i="2" s="1"/>
  <c r="AM27" i="2"/>
  <c r="Q27" i="2" s="1"/>
  <c r="AM29" i="2"/>
  <c r="Q29" i="2" s="1"/>
  <c r="AM19" i="2"/>
  <c r="AM20" i="2"/>
  <c r="AM28" i="2"/>
  <c r="Q28" i="2" s="1"/>
  <c r="AM30" i="2"/>
  <c r="Q30" i="2" s="1"/>
  <c r="AM24" i="2"/>
  <c r="Q24" i="2" s="1"/>
  <c r="L24" i="2" s="1"/>
  <c r="AM18" i="2"/>
  <c r="Q18" i="2" s="1"/>
  <c r="L18" i="2" s="1"/>
  <c r="AM17" i="2"/>
  <c r="AM16" i="2"/>
  <c r="Q16" i="2" s="1"/>
  <c r="L16" i="2" s="1"/>
  <c r="AN16" i="2"/>
  <c r="K16" i="2" s="1"/>
  <c r="AM15" i="2"/>
  <c r="Q15" i="2" s="1"/>
  <c r="L15" i="2" s="1"/>
  <c r="AM14" i="2"/>
  <c r="AM13" i="2"/>
  <c r="Q13" i="2" s="1"/>
  <c r="L13" i="2" s="1"/>
  <c r="AM12" i="2"/>
  <c r="AM11" i="2"/>
  <c r="AO30" i="1"/>
  <c r="AN30" i="1"/>
  <c r="AL30" i="1"/>
  <c r="AI30" i="1"/>
  <c r="AF30" i="1"/>
  <c r="AC30" i="1"/>
  <c r="Z30" i="1"/>
  <c r="W30" i="1"/>
  <c r="T30" i="1"/>
  <c r="P30" i="1"/>
  <c r="O30" i="1"/>
  <c r="L30" i="1"/>
  <c r="K30" i="1"/>
  <c r="E30" i="1"/>
  <c r="AO29" i="1"/>
  <c r="AN29" i="1"/>
  <c r="AL29" i="1"/>
  <c r="AI29" i="1"/>
  <c r="AF29" i="1"/>
  <c r="AC29" i="1"/>
  <c r="Z29" i="1"/>
  <c r="W29" i="1"/>
  <c r="T29" i="1"/>
  <c r="P29" i="1"/>
  <c r="O29" i="1"/>
  <c r="L29" i="1"/>
  <c r="K29" i="1"/>
  <c r="E29" i="1"/>
  <c r="AO28" i="1"/>
  <c r="AN28" i="1"/>
  <c r="AL28" i="1"/>
  <c r="AI28" i="1"/>
  <c r="AF28" i="1"/>
  <c r="AC28" i="1"/>
  <c r="Z28" i="1"/>
  <c r="W28" i="1"/>
  <c r="T28" i="1"/>
  <c r="P28" i="1"/>
  <c r="O28" i="1"/>
  <c r="L28" i="1"/>
  <c r="K28" i="1"/>
  <c r="E28" i="1"/>
  <c r="AO27" i="1"/>
  <c r="AN27" i="1"/>
  <c r="AL27" i="1"/>
  <c r="AI27" i="1"/>
  <c r="AF27" i="1"/>
  <c r="AC27" i="1"/>
  <c r="Z27" i="1"/>
  <c r="W27" i="1"/>
  <c r="T27" i="1"/>
  <c r="P27" i="1"/>
  <c r="O27" i="1"/>
  <c r="L27" i="1"/>
  <c r="K27" i="1"/>
  <c r="E27" i="1"/>
  <c r="AO26" i="1"/>
  <c r="AN26" i="1"/>
  <c r="AL26" i="1"/>
  <c r="AI26" i="1"/>
  <c r="AF26" i="1"/>
  <c r="AC26" i="1"/>
  <c r="Z26" i="1"/>
  <c r="W26" i="1"/>
  <c r="T26" i="1"/>
  <c r="O26" i="1"/>
  <c r="L26" i="1"/>
  <c r="K26" i="1"/>
  <c r="E26" i="1"/>
  <c r="AO25" i="1"/>
  <c r="AN25" i="1"/>
  <c r="AL25" i="1"/>
  <c r="AI25" i="1"/>
  <c r="AF25" i="1"/>
  <c r="AC25" i="1"/>
  <c r="Z25" i="1"/>
  <c r="W25" i="1"/>
  <c r="T25" i="1"/>
  <c r="AM25" i="1" s="1"/>
  <c r="Q25" i="1" s="1"/>
  <c r="P25" i="1"/>
  <c r="O25" i="1"/>
  <c r="L25" i="1"/>
  <c r="K25" i="1"/>
  <c r="E25" i="1"/>
  <c r="AO24" i="1"/>
  <c r="AN24" i="1"/>
  <c r="K24" i="1" s="1"/>
  <c r="AL24" i="1"/>
  <c r="AI24" i="1"/>
  <c r="AF24" i="1"/>
  <c r="AC24" i="1"/>
  <c r="Z24" i="1"/>
  <c r="W24" i="1"/>
  <c r="T24" i="1"/>
  <c r="P24" i="1"/>
  <c r="O24" i="1"/>
  <c r="L24" i="1"/>
  <c r="E24" i="1"/>
  <c r="AO23" i="1"/>
  <c r="AN23" i="1"/>
  <c r="AL23" i="1"/>
  <c r="AI23" i="1"/>
  <c r="AF23" i="1"/>
  <c r="AC23" i="1"/>
  <c r="Z23" i="1"/>
  <c r="W23" i="1"/>
  <c r="T23" i="1"/>
  <c r="P23" i="1"/>
  <c r="O23" i="1"/>
  <c r="L23" i="1"/>
  <c r="K23" i="1"/>
  <c r="E23" i="1"/>
  <c r="AO22" i="1"/>
  <c r="AL22" i="1"/>
  <c r="AI22" i="1"/>
  <c r="AF22" i="1"/>
  <c r="AC22" i="1"/>
  <c r="Z22" i="1"/>
  <c r="W22" i="1"/>
  <c r="T22" i="1"/>
  <c r="P22" i="1"/>
  <c r="E22" i="1" s="1"/>
  <c r="O22" i="1"/>
  <c r="AO21" i="1"/>
  <c r="AL21" i="1"/>
  <c r="AI21" i="1"/>
  <c r="AF21" i="1"/>
  <c r="AC21" i="1"/>
  <c r="Z21" i="1"/>
  <c r="W21" i="1"/>
  <c r="T21" i="1"/>
  <c r="P21" i="1"/>
  <c r="E21" i="1" s="1"/>
  <c r="O21" i="1"/>
  <c r="AO20" i="1"/>
  <c r="AL20" i="1"/>
  <c r="AI20" i="1"/>
  <c r="AF20" i="1"/>
  <c r="AC20" i="1"/>
  <c r="Z20" i="1"/>
  <c r="W20" i="1"/>
  <c r="T20" i="1"/>
  <c r="P20" i="1"/>
  <c r="E20" i="1" s="1"/>
  <c r="O20" i="1"/>
  <c r="AO19" i="1"/>
  <c r="AL19" i="1"/>
  <c r="AI19" i="1"/>
  <c r="AF19" i="1"/>
  <c r="AC19" i="1"/>
  <c r="Z19" i="1"/>
  <c r="W19" i="1"/>
  <c r="T19" i="1"/>
  <c r="P19" i="1"/>
  <c r="E19" i="1" s="1"/>
  <c r="O19" i="1"/>
  <c r="AO18" i="1"/>
  <c r="AL18" i="1"/>
  <c r="AI18" i="1"/>
  <c r="AF18" i="1"/>
  <c r="AC18" i="1"/>
  <c r="Z18" i="1"/>
  <c r="W18" i="1"/>
  <c r="T18" i="1"/>
  <c r="P18" i="1"/>
  <c r="E18" i="1" s="1"/>
  <c r="O18" i="1"/>
  <c r="AO17" i="1"/>
  <c r="AL17" i="1"/>
  <c r="AI17" i="1"/>
  <c r="AF17" i="1"/>
  <c r="AC17" i="1"/>
  <c r="Z17" i="1"/>
  <c r="W17" i="1"/>
  <c r="T17" i="1"/>
  <c r="P17" i="1"/>
  <c r="E17" i="1" s="1"/>
  <c r="O17" i="1"/>
  <c r="AO16" i="1"/>
  <c r="AL16" i="1"/>
  <c r="AI16" i="1"/>
  <c r="AF16" i="1"/>
  <c r="AC16" i="1"/>
  <c r="Z16" i="1"/>
  <c r="W16" i="1"/>
  <c r="T16" i="1"/>
  <c r="P16" i="1"/>
  <c r="E16" i="1" s="1"/>
  <c r="O16" i="1"/>
  <c r="AO15" i="1"/>
  <c r="AL15" i="1"/>
  <c r="AI15" i="1"/>
  <c r="AF15" i="1"/>
  <c r="AC15" i="1"/>
  <c r="Z15" i="1"/>
  <c r="W15" i="1"/>
  <c r="T15" i="1"/>
  <c r="P15" i="1"/>
  <c r="E15" i="1" s="1"/>
  <c r="O15" i="1"/>
  <c r="AO14" i="1"/>
  <c r="AL14" i="1"/>
  <c r="AI14" i="1"/>
  <c r="AF14" i="1"/>
  <c r="AC14" i="1"/>
  <c r="Z14" i="1"/>
  <c r="W14" i="1"/>
  <c r="T14" i="1"/>
  <c r="P14" i="1"/>
  <c r="E14" i="1" s="1"/>
  <c r="O14" i="1"/>
  <c r="AO13" i="1"/>
  <c r="AL13" i="1"/>
  <c r="AI13" i="1"/>
  <c r="AF13" i="1"/>
  <c r="AC13" i="1"/>
  <c r="Z13" i="1"/>
  <c r="W13" i="1"/>
  <c r="T13" i="1"/>
  <c r="P13" i="1"/>
  <c r="E13" i="1" s="1"/>
  <c r="O13" i="1"/>
  <c r="AO12" i="1"/>
  <c r="AL12" i="1"/>
  <c r="AI12" i="1"/>
  <c r="AF12" i="1"/>
  <c r="AC12" i="1"/>
  <c r="Z12" i="1"/>
  <c r="W12" i="1"/>
  <c r="T12" i="1"/>
  <c r="P12" i="1"/>
  <c r="E12" i="1" s="1"/>
  <c r="O12" i="1"/>
  <c r="AO11" i="1"/>
  <c r="AL11" i="1"/>
  <c r="AI11" i="1"/>
  <c r="AF11" i="1"/>
  <c r="AC11" i="1"/>
  <c r="Z11" i="1"/>
  <c r="W11" i="1"/>
  <c r="T11" i="1"/>
  <c r="P11" i="1"/>
  <c r="E11" i="1" s="1"/>
  <c r="O11" i="1"/>
  <c r="AN14" i="3" l="1"/>
  <c r="K14" i="3" s="1"/>
  <c r="AM23" i="1"/>
  <c r="Q23" i="1" s="1"/>
  <c r="AM24" i="1"/>
  <c r="AM27" i="1"/>
  <c r="Q27" i="1" s="1"/>
  <c r="AM29" i="1"/>
  <c r="Q29" i="1" s="1"/>
  <c r="AM26" i="1"/>
  <c r="Q26" i="1" s="1"/>
  <c r="AM28" i="1"/>
  <c r="Q28" i="1" s="1"/>
  <c r="AM30" i="1"/>
  <c r="Q30" i="1" s="1"/>
  <c r="AN18" i="2"/>
  <c r="K18" i="2" s="1"/>
  <c r="Q24" i="1"/>
  <c r="AN22" i="2"/>
  <c r="AN17" i="3"/>
  <c r="AN21" i="2"/>
  <c r="K21" i="2" s="1"/>
  <c r="Q20" i="2"/>
  <c r="L20" i="2" s="1"/>
  <c r="Q19" i="2"/>
  <c r="L19" i="2" s="1"/>
  <c r="Q17" i="2"/>
  <c r="L17" i="2" s="1"/>
  <c r="AN17" i="2"/>
  <c r="K17" i="2" s="1"/>
  <c r="AN15" i="2"/>
  <c r="K15" i="2" s="1"/>
  <c r="Q14" i="2"/>
  <c r="L14" i="2" s="1"/>
  <c r="AN13" i="2"/>
  <c r="K13" i="2" s="1"/>
  <c r="Q12" i="2"/>
  <c r="L12" i="2" s="1"/>
  <c r="Q11" i="2"/>
  <c r="L11" i="2" s="1"/>
  <c r="AM22" i="1"/>
  <c r="Q22" i="1" s="1"/>
  <c r="L22" i="1" s="1"/>
  <c r="AM21" i="1"/>
  <c r="AN21" i="1" s="1"/>
  <c r="AM20" i="1"/>
  <c r="AM19" i="1"/>
  <c r="AM18" i="1"/>
  <c r="Q18" i="1" s="1"/>
  <c r="L18" i="1" s="1"/>
  <c r="AM17" i="1"/>
  <c r="Q17" i="1" s="1"/>
  <c r="L17" i="1" s="1"/>
  <c r="AM16" i="1"/>
  <c r="AM15" i="1"/>
  <c r="AM14" i="1"/>
  <c r="Q14" i="1" s="1"/>
  <c r="L14" i="1" s="1"/>
  <c r="AM13" i="1"/>
  <c r="AM12" i="1"/>
  <c r="Q12" i="1" s="1"/>
  <c r="L12" i="1" s="1"/>
  <c r="AM11" i="1"/>
  <c r="Q11" i="1" s="1"/>
  <c r="L11" i="1" s="1"/>
  <c r="AN19" i="2" l="1"/>
  <c r="K19" i="2" s="1"/>
  <c r="AN20" i="2"/>
  <c r="K20" i="2" s="1"/>
  <c r="AN14" i="2"/>
  <c r="K14" i="2" s="1"/>
  <c r="AN12" i="2"/>
  <c r="K12" i="2" s="1"/>
  <c r="AN11" i="2"/>
  <c r="K11" i="2" s="1"/>
  <c r="AN22" i="1"/>
  <c r="K22" i="1" s="1"/>
  <c r="Q21" i="1"/>
  <c r="L21" i="1" s="1"/>
  <c r="Q20" i="1"/>
  <c r="L20" i="1" s="1"/>
  <c r="Q19" i="1"/>
  <c r="L19" i="1" s="1"/>
  <c r="AN19" i="1"/>
  <c r="K19" i="1" s="1"/>
  <c r="AN18" i="1"/>
  <c r="K18" i="1" s="1"/>
  <c r="AN17" i="1"/>
  <c r="K17" i="1" s="1"/>
  <c r="Q16" i="1"/>
  <c r="L16" i="1" s="1"/>
  <c r="Q15" i="1"/>
  <c r="L15" i="1" s="1"/>
  <c r="AN14" i="1"/>
  <c r="K14" i="1" s="1"/>
  <c r="Q13" i="1"/>
  <c r="L13" i="1" s="1"/>
  <c r="AN12" i="1"/>
  <c r="K12" i="1" s="1"/>
  <c r="AN11" i="1"/>
  <c r="K11" i="1" s="1"/>
  <c r="AN13" i="1" l="1"/>
  <c r="K13" i="1" s="1"/>
  <c r="AN20" i="1"/>
  <c r="K20" i="1" s="1"/>
  <c r="AN16" i="1"/>
  <c r="AN15" i="1"/>
  <c r="K15" i="1" s="1"/>
</calcChain>
</file>

<file path=xl/sharedStrings.xml><?xml version="1.0" encoding="utf-8"?>
<sst xmlns="http://schemas.openxmlformats.org/spreadsheetml/2006/main" count="1831" uniqueCount="167">
  <si>
    <t>T.C.</t>
  </si>
  <si>
    <t>SAKARYA ÜNİVERSİTESİ</t>
  </si>
  <si>
    <t>SOSYAL BİLİMLER ENSTİTÜSÜ</t>
  </si>
  <si>
    <t xml:space="preserve"> 1. GRUP</t>
  </si>
  <si>
    <t>NUMARASI</t>
  </si>
  <si>
    <t>ADI SOYADI</t>
  </si>
  <si>
    <t>MEVCUT KREDİSİ</t>
  </si>
  <si>
    <t>PROJE DAHİL KREDİ</t>
  </si>
  <si>
    <t>AĞIRLIKLI NOT ORT.</t>
  </si>
  <si>
    <t>DANIŞMANI</t>
  </si>
  <si>
    <t>PROJE</t>
  </si>
  <si>
    <t>YETERLİK</t>
  </si>
  <si>
    <t>G.A. NOT ORTALAMA</t>
  </si>
  <si>
    <t>toplam</t>
  </si>
  <si>
    <t xml:space="preserve"> </t>
  </si>
  <si>
    <t>90-100</t>
  </si>
  <si>
    <t>85-89</t>
  </si>
  <si>
    <t>80-84</t>
  </si>
  <si>
    <t>75-79</t>
  </si>
  <si>
    <t>65-74</t>
  </si>
  <si>
    <t>58-64</t>
  </si>
  <si>
    <t>50-57</t>
  </si>
  <si>
    <t>49 -</t>
  </si>
  <si>
    <t>GİRMEDİ</t>
  </si>
  <si>
    <t>JÜRİ</t>
  </si>
  <si>
    <t>YEDEK JÜRİ</t>
  </si>
  <si>
    <t>Prof. Dr. Erman COŞKUN</t>
  </si>
  <si>
    <t>Doç. Dr. Hayrettin ZENGİN</t>
  </si>
  <si>
    <t>GİREMEZ(AKTS)</t>
  </si>
  <si>
    <t>Doç. Dr. Bayram TOPAL</t>
  </si>
  <si>
    <t>Prof. Dr. Remzi ALTUNIŞIK</t>
  </si>
  <si>
    <t>Doç. Dr. Sima NART</t>
  </si>
  <si>
    <t>Prof. Dr. Kadir ARDIÇ</t>
  </si>
  <si>
    <t>Yrd. Doç. Dr. Özlem BALABAN</t>
  </si>
  <si>
    <t>Doç. Dr. Ali TAŞ</t>
  </si>
  <si>
    <t>GİREMEZ(DERSTEN BAŞARISIZ)</t>
  </si>
  <si>
    <t>Prof. Dr. Hilmi KIRLIOĞLU</t>
  </si>
  <si>
    <t>Yrd. Doç. Dr. Şule YILDIZ</t>
  </si>
  <si>
    <t>Yrd. Doç. Dr. Recep YILMAZ</t>
  </si>
  <si>
    <t>Prof. Dr. Ahmet Vecdi CAN</t>
  </si>
  <si>
    <t>Yrd. Doç. Dr. Nevran KARACA</t>
  </si>
  <si>
    <t>YETERLİ</t>
  </si>
  <si>
    <t>2014-2015 / BAHAR YARIYILI SONU</t>
  </si>
  <si>
    <t>PROJE SAVUNMA SINAVI BAŞARI LİSTESİ</t>
  </si>
  <si>
    <t xml:space="preserve">JÜRİ </t>
  </si>
  <si>
    <t xml:space="preserve">                   JÜRİ</t>
  </si>
  <si>
    <t xml:space="preserve">                     JÜRİ</t>
  </si>
  <si>
    <t xml:space="preserve">                                 JÜRİ</t>
  </si>
  <si>
    <t xml:space="preserve">                          JÜRİ</t>
  </si>
  <si>
    <t xml:space="preserve">                        JÜRİ</t>
  </si>
  <si>
    <t xml:space="preserve">(2) Proje Savunma sınavı aşağıdaki esaslara göre yürütülür:
a) EABD başkanlığı teklifi ile EYK tarafından oluşturulmuş, biri öğrencinin proje danışmanı olmak üzere üç kişilik jüri önünde akademik takvimde belirtilen proje savunma sınavı tarihinde yapılır.
b) Proje savunma sınavının tamamlanmasından sonra jüri üyeleri, salt çoğunlukla projeyi başarı notu ile başarılı veya başarısız olarak değerlendirir. Bu karar jüri başkanı tarafından proje savunma sınavını izleyen üç gün içinde ilgili enstitüye tutanakla bildirilir.
c) Projesi jüri tarafından başarısız bulunan öğrenci için, EYK kararı ile ilgili EABD başkanlığından yeni bir proje danışmanı önerisi istenir. EYK kararı ile proje danışmanı atama işlemi yapılan öğrenci yeni proje danışmanı öğretim üyesi ile yeni bir proje konusunu belirler. Azami süreyi dolduran öğrencilerin, öğrencilik haklarından yararlandırılmaksızın, proje hazırlama hakkı verilerek öğrencilik statüsü devam eder.
</t>
  </si>
  <si>
    <t xml:space="preserve">Not:1) Öğrencinin danışmanı Proje Savunma Sınavına girmek zorundadır.          
</t>
  </si>
  <si>
    <t>Yrd. Doç. Dr. Murat AYANOĞLU</t>
  </si>
  <si>
    <t>AÇIKLAMA</t>
  </si>
  <si>
    <t>Doç. Dr. Nilgün SARIKAYA</t>
  </si>
  <si>
    <t>Not:2) PROJE SAVUNMA SINAVINDA EN AZ GEÇER NOT 65 (CC) DİR.</t>
  </si>
  <si>
    <t xml:space="preserve">                  Doç. Dr. Bayram TOPAL</t>
  </si>
  <si>
    <t>Prof. Dr.  Serkan BAYRAKTAROĞLU</t>
  </si>
  <si>
    <t>Prof. Dr. Serkan BAYRAKTAROĞLU</t>
  </si>
  <si>
    <r>
      <t xml:space="preserve">                                </t>
    </r>
    <r>
      <rPr>
        <b/>
        <sz val="12"/>
        <color theme="1"/>
        <rFont val="Times New Roman"/>
        <family val="1"/>
        <charset val="162"/>
      </rPr>
      <t xml:space="preserve"> 1. GRUP</t>
    </r>
  </si>
  <si>
    <t>UZAKTAN EĞİTİM İŞLETME TEZSİZ YÜKSEK LİSANS</t>
  </si>
  <si>
    <r>
      <t xml:space="preserve">                                          </t>
    </r>
    <r>
      <rPr>
        <b/>
        <sz val="12"/>
        <color theme="1"/>
        <rFont val="Times New Roman"/>
        <family val="1"/>
        <charset val="162"/>
      </rPr>
      <t xml:space="preserve"> 2. GRUP</t>
    </r>
  </si>
  <si>
    <r>
      <t xml:space="preserve">                              </t>
    </r>
    <r>
      <rPr>
        <b/>
        <sz val="12"/>
        <color theme="1"/>
        <rFont val="Times New Roman"/>
        <family val="1"/>
        <charset val="162"/>
      </rPr>
      <t xml:space="preserve"> 3. GRUP</t>
    </r>
  </si>
  <si>
    <t xml:space="preserve">             Doç. Dr. Nilgün SARIKAYA</t>
  </si>
  <si>
    <t xml:space="preserve">                                                      JÜRİ</t>
  </si>
  <si>
    <t xml:space="preserve">                                                       JÜRİ</t>
  </si>
  <si>
    <t>2015-2016 / GÜZ YARIYILI SONU</t>
  </si>
  <si>
    <t>Doç. Dr. Mustafa Cahid ÜNĞAN</t>
  </si>
  <si>
    <t>Yrd. Doç. Dr. Samet GÜNER</t>
  </si>
  <si>
    <t>Ahmet Kerem LEBLEBİCİ</t>
  </si>
  <si>
    <t xml:space="preserve">                              JÜRİ</t>
  </si>
  <si>
    <t>YrD. Doç. Dr. Samet GÜNER</t>
  </si>
  <si>
    <t>1460E36010</t>
  </si>
  <si>
    <t>Uğur GÜROL</t>
  </si>
  <si>
    <t>1460E36053</t>
  </si>
  <si>
    <t>Onur KILINÇ</t>
  </si>
  <si>
    <t>1460E36003</t>
  </si>
  <si>
    <t>Tuğba KARAGÖZ KANAT</t>
  </si>
  <si>
    <t>1460E36024</t>
  </si>
  <si>
    <t>Serkan ALTUNÖZ</t>
  </si>
  <si>
    <t>1360E36530</t>
  </si>
  <si>
    <t>Necmi CÜHEYLAN</t>
  </si>
  <si>
    <t>1460E36036</t>
  </si>
  <si>
    <t>Turan GÜNGÖR</t>
  </si>
  <si>
    <t>1460E36025</t>
  </si>
  <si>
    <t>Nihat ÇEVİK</t>
  </si>
  <si>
    <t>1260E36500</t>
  </si>
  <si>
    <t>Fatih SİVRİ</t>
  </si>
  <si>
    <t>1460E36027</t>
  </si>
  <si>
    <t xml:space="preserve"> YEDEK JÜRİ</t>
  </si>
  <si>
    <t>Prof. Dr. Recai COŞKUN</t>
  </si>
  <si>
    <t>Emine CESUR</t>
  </si>
  <si>
    <t>1460E36031</t>
  </si>
  <si>
    <t>Nurullah KALAY</t>
  </si>
  <si>
    <t>1460E36034</t>
  </si>
  <si>
    <t>Şule DENİZER</t>
  </si>
  <si>
    <t>1460E36052</t>
  </si>
  <si>
    <t>Cihat ÇETİN</t>
  </si>
  <si>
    <t>1460E36009</t>
  </si>
  <si>
    <t>Gülsün TÜRKDİL</t>
  </si>
  <si>
    <t>1360E36543</t>
  </si>
  <si>
    <r>
      <t xml:space="preserve">                                      </t>
    </r>
    <r>
      <rPr>
        <b/>
        <sz val="12"/>
        <color theme="1"/>
        <rFont val="Times New Roman"/>
        <family val="1"/>
        <charset val="162"/>
      </rPr>
      <t xml:space="preserve"> 4. GRUP</t>
    </r>
  </si>
  <si>
    <t>Ahmet Osman YÜCE</t>
  </si>
  <si>
    <t>1460E36041</t>
  </si>
  <si>
    <t>Selma YILMAZ ARISÜT</t>
  </si>
  <si>
    <t>1360E36535</t>
  </si>
  <si>
    <t>Serap GENCAN</t>
  </si>
  <si>
    <t>1360E36522</t>
  </si>
  <si>
    <t>Sinan ACIKILINÇ</t>
  </si>
  <si>
    <t>Volkan TÜR</t>
  </si>
  <si>
    <t>1460M35013</t>
  </si>
  <si>
    <t>1460M35011</t>
  </si>
  <si>
    <t>Anıl GÜR</t>
  </si>
  <si>
    <t>1360M35025</t>
  </si>
  <si>
    <t>1460M35007</t>
  </si>
  <si>
    <t>Şahin ÖZGÜR</t>
  </si>
  <si>
    <t>Ömer Cem ÇALIŞ</t>
  </si>
  <si>
    <t>İnanç KARACASU</t>
  </si>
  <si>
    <t>1460M35026</t>
  </si>
  <si>
    <t>Yrd. Doç. Dr.Samet GÜNER</t>
  </si>
  <si>
    <t>1460M35046</t>
  </si>
  <si>
    <t>2015-2016 / BAHAR YARIYILI SONU</t>
  </si>
  <si>
    <t>İŞLETME TEZSİZ YÜKSEK LİSANS / II. ÖĞRETİM PROGRAMI</t>
  </si>
  <si>
    <t>Yavuz GEÇTİ</t>
  </si>
  <si>
    <t>1460M35044</t>
  </si>
  <si>
    <t xml:space="preserve">                             JÜRİ</t>
  </si>
  <si>
    <r>
      <t xml:space="preserve">                                          </t>
    </r>
    <r>
      <rPr>
        <b/>
        <sz val="12"/>
        <color theme="1"/>
        <rFont val="Times New Roman"/>
        <family val="1"/>
        <charset val="162"/>
      </rPr>
      <t>1. GRUP</t>
    </r>
  </si>
  <si>
    <t>Vedat YERLİ</t>
  </si>
  <si>
    <t>Mustafa SUNMAZ</t>
  </si>
  <si>
    <t>1460M35022</t>
  </si>
  <si>
    <t>1360M35001</t>
  </si>
  <si>
    <t>Yrd. Doç. Dr. Fatih Burak GÜMÜŞ</t>
  </si>
  <si>
    <t>Ferit AK</t>
  </si>
  <si>
    <t>Cenk Ömer İNCE</t>
  </si>
  <si>
    <t>1460M35037</t>
  </si>
  <si>
    <t>Mustafa Refik BOLATOĞLU</t>
  </si>
  <si>
    <t>1260M35009</t>
  </si>
  <si>
    <t>Ali Çağrı ERASLAN</t>
  </si>
  <si>
    <t>1460M35020</t>
  </si>
  <si>
    <r>
      <t xml:space="preserve">                                    </t>
    </r>
    <r>
      <rPr>
        <b/>
        <sz val="12"/>
        <color theme="1"/>
        <rFont val="Times New Roman"/>
        <family val="1"/>
        <charset val="162"/>
      </rPr>
      <t>2. GRUP</t>
    </r>
  </si>
  <si>
    <t xml:space="preserve">                           Doç. Dr. Mahmut HIZIROĞLU</t>
  </si>
  <si>
    <t>Betül KARAASLAN</t>
  </si>
  <si>
    <t>1460M35032</t>
  </si>
  <si>
    <t>Ayşe ÇAKAR</t>
  </si>
  <si>
    <t>1460M35038</t>
  </si>
  <si>
    <t>Erkan GÜZEL</t>
  </si>
  <si>
    <t>0460M35072</t>
  </si>
  <si>
    <t>Zuhal KARATAŞ</t>
  </si>
  <si>
    <t>1460M35001</t>
  </si>
  <si>
    <t>Yunus DOĞAN</t>
  </si>
  <si>
    <t>1460M35023</t>
  </si>
  <si>
    <t>Gürsel DURDU</t>
  </si>
  <si>
    <t>1460M35025</t>
  </si>
  <si>
    <t>Zeki KOÇ</t>
  </si>
  <si>
    <t>1260M35022</t>
  </si>
  <si>
    <t>Doç. Dr. Mahmut HIZIROĞLU</t>
  </si>
  <si>
    <t>Burcu MUTLU</t>
  </si>
  <si>
    <t>1460M35010</t>
  </si>
  <si>
    <t>Hüseyin GİLİT</t>
  </si>
  <si>
    <t>1460M35040</t>
  </si>
  <si>
    <r>
      <t xml:space="preserve">                                         </t>
    </r>
    <r>
      <rPr>
        <b/>
        <sz val="12"/>
        <color theme="1"/>
        <rFont val="Times New Roman"/>
        <family val="1"/>
        <charset val="162"/>
      </rPr>
      <t>3. GRUP</t>
    </r>
  </si>
  <si>
    <t>DERSTEN BAŞARISIZ</t>
  </si>
  <si>
    <t>AKTS EKSİK</t>
  </si>
  <si>
    <t>1260M35029</t>
  </si>
  <si>
    <t>BAŞARILI</t>
  </si>
  <si>
    <t>BAŞARISIZ</t>
  </si>
  <si>
    <t>GR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</si>
</sst>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5" x14ac:knownFonts="1">
    <font>
      <sz val="11"/>
      <color theme="1"/>
      <name val="Calibri"/>
      <family val="2"/>
      <charset val="162"/>
      <scheme val="minor"/>
    </font>
    <font>
      <b/>
      <sz val="11"/>
      <color theme="1"/>
      <name val="Calibri"/>
      <family val="2"/>
      <charset val="162"/>
      <scheme val="minor"/>
    </font>
    <font>
      <b/>
      <sz val="12"/>
      <color theme="1"/>
      <name val="Times New Roman"/>
      <family val="1"/>
      <charset val="162"/>
    </font>
    <font>
      <sz val="12"/>
      <color theme="1"/>
      <name val="Times New Roman"/>
      <family val="1"/>
      <charset val="162"/>
    </font>
    <font>
      <sz val="12"/>
      <name val="Times New Roman"/>
      <family val="1"/>
      <charset val="162"/>
    </font>
    <font>
      <b/>
      <sz val="10"/>
      <color rgb="FF000000"/>
      <name val="Times New Roman"/>
      <family val="1"/>
      <charset val="162"/>
    </font>
    <font>
      <sz val="10"/>
      <name val="Times New Roman"/>
      <family val="1"/>
      <charset val="162"/>
    </font>
    <font>
      <i/>
      <sz val="12"/>
      <name val="Times New Roman"/>
      <family val="1"/>
      <charset val="162"/>
    </font>
    <font>
      <sz val="12"/>
      <color theme="0"/>
      <name val="Times New Roman"/>
      <family val="1"/>
      <charset val="162"/>
    </font>
    <font>
      <b/>
      <sz val="10"/>
      <color theme="1"/>
      <name val="Times New Roman"/>
      <family val="1"/>
      <charset val="162"/>
    </font>
    <font>
      <b/>
      <sz val="11"/>
      <color theme="1"/>
      <name val="Times New Roman"/>
      <family val="1"/>
      <charset val="162"/>
    </font>
    <font>
      <sz val="9"/>
      <color theme="1"/>
      <name val="Times New Roman"/>
      <family val="1"/>
      <charset val="162"/>
    </font>
    <font>
      <sz val="10"/>
      <color theme="1"/>
      <name val="Times New Roman"/>
      <family val="1"/>
      <charset val="162"/>
    </font>
    <font>
      <sz val="10"/>
      <color rgb="FFFF0000"/>
      <name val="Times New Roman"/>
      <family val="1"/>
      <charset val="162"/>
    </font>
    <font>
      <sz val="9"/>
      <name val="Times New Roman"/>
      <family val="1"/>
      <charset val="162"/>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FFFFCC"/>
        <bgColor indexed="64"/>
      </patternFill>
    </fill>
    <fill>
      <patternFill patternType="solid">
        <fgColor rgb="FF00B0F0"/>
        <bgColor indexed="64"/>
      </patternFill>
    </fill>
    <fill>
      <patternFill patternType="solid">
        <fgColor theme="2" tint="-9.9978637043366805E-2"/>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1"/>
      </left>
      <right style="thin">
        <color theme="1"/>
      </right>
      <top/>
      <bottom style="thin">
        <color theme="1"/>
      </bottom>
      <diagonal/>
    </border>
    <border>
      <left style="thin">
        <color theme="1"/>
      </left>
      <right style="thin">
        <color theme="1"/>
      </right>
      <top/>
      <bottom/>
      <diagonal/>
    </border>
    <border>
      <left style="thin">
        <color indexed="64"/>
      </left>
      <right style="thin">
        <color indexed="64"/>
      </right>
      <top style="thin">
        <color indexed="64"/>
      </top>
      <bottom style="thin">
        <color theme="1"/>
      </bottom>
      <diagonal/>
    </border>
  </borders>
  <cellStyleXfs count="1">
    <xf numFmtId="0" fontId="0" fillId="0" borderId="0"/>
  </cellStyleXfs>
  <cellXfs count="174">
    <xf numFmtId="0" fontId="0" fillId="0" borderId="0" xfId="0"/>
    <xf numFmtId="0" fontId="3" fillId="0" borderId="0" xfId="0" applyFont="1" applyProtection="1">
      <protection hidden="1"/>
    </xf>
    <xf numFmtId="0" fontId="3" fillId="0" borderId="0" xfId="0" applyFont="1"/>
    <xf numFmtId="0" fontId="4" fillId="0" borderId="0" xfId="0" applyFont="1" applyProtection="1">
      <protection hidden="1"/>
    </xf>
    <xf numFmtId="0" fontId="3" fillId="0" borderId="4" xfId="0" applyFont="1" applyBorder="1" applyAlignment="1" applyProtection="1">
      <alignment horizontal="center"/>
      <protection hidden="1"/>
    </xf>
    <xf numFmtId="0" fontId="3" fillId="0" borderId="0" xfId="0" applyFont="1" applyBorder="1" applyProtection="1">
      <protection hidden="1"/>
    </xf>
    <xf numFmtId="0" fontId="3" fillId="0" borderId="0" xfId="0" applyFont="1" applyBorder="1" applyAlignment="1" applyProtection="1">
      <alignment horizontal="center"/>
      <protection hidden="1"/>
    </xf>
    <xf numFmtId="0" fontId="3" fillId="0" borderId="0" xfId="0" applyFont="1" applyBorder="1" applyAlignment="1" applyProtection="1">
      <alignment horizontal="center" vertical="center"/>
      <protection hidden="1"/>
    </xf>
    <xf numFmtId="0" fontId="3" fillId="0" borderId="5" xfId="0" applyFont="1" applyBorder="1" applyAlignment="1" applyProtection="1">
      <alignment horizontal="center"/>
      <protection hidden="1"/>
    </xf>
    <xf numFmtId="0" fontId="4" fillId="0" borderId="0" xfId="0" applyFont="1" applyBorder="1" applyProtection="1">
      <protection hidden="1"/>
    </xf>
    <xf numFmtId="164" fontId="6" fillId="2" borderId="6" xfId="0" applyNumberFormat="1" applyFont="1" applyFill="1" applyBorder="1" applyAlignment="1" applyProtection="1">
      <alignment horizontal="center"/>
      <protection hidden="1"/>
    </xf>
    <xf numFmtId="0" fontId="7" fillId="2" borderId="0" xfId="0" applyFont="1" applyFill="1" applyBorder="1" applyAlignment="1" applyProtection="1">
      <alignment horizontal="center" vertical="center" wrapText="1"/>
      <protection hidden="1"/>
    </xf>
    <xf numFmtId="0" fontId="4" fillId="2" borderId="0" xfId="0" applyFont="1" applyFill="1" applyBorder="1" applyProtection="1">
      <protection hidden="1"/>
    </xf>
    <xf numFmtId="0" fontId="4" fillId="3" borderId="0" xfId="0" applyFont="1" applyFill="1" applyBorder="1" applyProtection="1">
      <protection hidden="1"/>
    </xf>
    <xf numFmtId="0" fontId="7" fillId="0" borderId="0" xfId="0" applyFont="1" applyFill="1" applyBorder="1" applyAlignment="1" applyProtection="1">
      <alignment horizontal="center" vertical="center" wrapText="1"/>
      <protection hidden="1"/>
    </xf>
    <xf numFmtId="0" fontId="4" fillId="0" borderId="0" xfId="0" applyFont="1" applyFill="1" applyBorder="1" applyProtection="1">
      <protection hidden="1"/>
    </xf>
    <xf numFmtId="164" fontId="4" fillId="4" borderId="0" xfId="0" applyNumberFormat="1" applyFont="1" applyFill="1" applyBorder="1" applyProtection="1">
      <protection hidden="1"/>
    </xf>
    <xf numFmtId="0" fontId="4" fillId="0" borderId="0" xfId="0" applyFont="1" applyFill="1" applyProtection="1">
      <protection hidden="1"/>
    </xf>
    <xf numFmtId="0" fontId="8" fillId="0" borderId="0" xfId="0" applyFont="1" applyFill="1" applyProtection="1">
      <protection hidden="1"/>
    </xf>
    <xf numFmtId="0" fontId="1" fillId="0" borderId="2" xfId="0" applyFont="1" applyFill="1" applyBorder="1" applyAlignment="1" applyProtection="1">
      <alignment horizontal="center"/>
      <protection hidden="1"/>
    </xf>
    <xf numFmtId="0" fontId="10" fillId="0" borderId="0" xfId="0" applyFont="1" applyFill="1" applyBorder="1" applyAlignment="1" applyProtection="1">
      <alignment horizontal="center" vertical="center"/>
      <protection hidden="1"/>
    </xf>
    <xf numFmtId="0" fontId="1" fillId="2" borderId="0" xfId="0" applyFont="1" applyFill="1" applyBorder="1" applyAlignment="1" applyProtection="1">
      <alignment horizontal="center"/>
      <protection hidden="1"/>
    </xf>
    <xf numFmtId="0" fontId="10" fillId="0" borderId="4" xfId="0" applyFont="1" applyBorder="1" applyAlignment="1" applyProtection="1">
      <alignment horizontal="center" vertical="center"/>
      <protection hidden="1"/>
    </xf>
    <xf numFmtId="0" fontId="1" fillId="0" borderId="0" xfId="0" applyFont="1" applyBorder="1" applyAlignment="1" applyProtection="1">
      <alignment horizontal="center" vertical="center"/>
      <protection hidden="1"/>
    </xf>
    <xf numFmtId="0" fontId="1" fillId="2" borderId="0" xfId="0" applyFont="1" applyFill="1" applyBorder="1" applyAlignment="1" applyProtection="1">
      <alignment horizontal="center"/>
      <protection locked="0"/>
    </xf>
    <xf numFmtId="0" fontId="1" fillId="2" borderId="5" xfId="0" applyFont="1" applyFill="1" applyBorder="1" applyAlignment="1" applyProtection="1">
      <alignment horizontal="center"/>
      <protection locked="0"/>
    </xf>
    <xf numFmtId="0" fontId="1" fillId="0" borderId="0" xfId="0" applyFont="1" applyBorder="1" applyAlignment="1" applyProtection="1">
      <alignment horizontal="center"/>
      <protection hidden="1"/>
    </xf>
    <xf numFmtId="0" fontId="1" fillId="0" borderId="5" xfId="0" applyFont="1" applyBorder="1" applyAlignment="1" applyProtection="1">
      <alignment horizontal="center"/>
      <protection hidden="1"/>
    </xf>
    <xf numFmtId="0" fontId="5" fillId="0" borderId="11" xfId="0" applyFont="1" applyBorder="1" applyAlignment="1" applyProtection="1">
      <alignment horizontal="center" vertical="center" wrapText="1"/>
      <protection hidden="1"/>
    </xf>
    <xf numFmtId="0" fontId="5" fillId="0" borderId="11" xfId="0" applyFont="1" applyFill="1" applyBorder="1" applyAlignment="1" applyProtection="1">
      <alignment horizontal="center" vertical="center" wrapText="1"/>
      <protection hidden="1"/>
    </xf>
    <xf numFmtId="11" fontId="12" fillId="2" borderId="6" xfId="0" applyNumberFormat="1" applyFont="1" applyFill="1" applyBorder="1" applyAlignment="1">
      <alignment horizontal="center" vertical="center"/>
    </xf>
    <xf numFmtId="0" fontId="12" fillId="2" borderId="6" xfId="0" applyFont="1" applyFill="1" applyBorder="1" applyAlignment="1">
      <alignment horizontal="left" vertical="center"/>
    </xf>
    <xf numFmtId="0" fontId="12" fillId="2" borderId="6" xfId="0" applyFont="1" applyFill="1" applyBorder="1" applyAlignment="1" applyProtection="1">
      <alignment horizontal="center" vertical="center"/>
      <protection hidden="1"/>
    </xf>
    <xf numFmtId="0" fontId="6" fillId="2" borderId="6" xfId="0" applyFont="1" applyFill="1" applyBorder="1" applyAlignment="1" applyProtection="1">
      <alignment horizontal="center" vertical="center" wrapText="1"/>
      <protection hidden="1"/>
    </xf>
    <xf numFmtId="0" fontId="6" fillId="2" borderId="12" xfId="0" applyNumberFormat="1" applyFont="1" applyFill="1" applyBorder="1" applyAlignment="1" applyProtection="1">
      <alignment horizontal="center" vertical="center" wrapText="1"/>
      <protection hidden="1"/>
    </xf>
    <xf numFmtId="0" fontId="6" fillId="2" borderId="12" xfId="0" applyFont="1" applyFill="1" applyBorder="1" applyAlignment="1" applyProtection="1">
      <alignment horizontal="center" vertical="center" wrapText="1"/>
      <protection hidden="1"/>
    </xf>
    <xf numFmtId="164" fontId="6" fillId="2" borderId="7" xfId="0" applyNumberFormat="1" applyFont="1" applyFill="1" applyBorder="1" applyAlignment="1" applyProtection="1">
      <alignment horizontal="center" vertical="center"/>
      <protection hidden="1"/>
    </xf>
    <xf numFmtId="0" fontId="6" fillId="2" borderId="6" xfId="0" applyNumberFormat="1" applyFont="1" applyFill="1" applyBorder="1" applyAlignment="1" applyProtection="1">
      <alignment horizontal="center" vertical="center" wrapText="1"/>
      <protection hidden="1"/>
    </xf>
    <xf numFmtId="0" fontId="6" fillId="2" borderId="13" xfId="0" applyNumberFormat="1" applyFont="1" applyFill="1" applyBorder="1" applyAlignment="1" applyProtection="1">
      <alignment horizontal="center" vertical="center" wrapText="1"/>
      <protection hidden="1"/>
    </xf>
    <xf numFmtId="0" fontId="6" fillId="2" borderId="13" xfId="0" applyFont="1" applyFill="1" applyBorder="1" applyAlignment="1" applyProtection="1">
      <alignment horizontal="center" vertical="center" wrapText="1"/>
      <protection hidden="1"/>
    </xf>
    <xf numFmtId="0" fontId="1" fillId="0" borderId="0" xfId="0" applyFont="1" applyBorder="1" applyAlignment="1" applyProtection="1">
      <protection hidden="1"/>
    </xf>
    <xf numFmtId="0" fontId="1" fillId="2" borderId="0" xfId="0" applyFont="1" applyFill="1" applyBorder="1" applyAlignment="1" applyProtection="1">
      <protection hidden="1"/>
    </xf>
    <xf numFmtId="0" fontId="10" fillId="0" borderId="4" xfId="0" applyFont="1" applyBorder="1" applyAlignment="1" applyProtection="1">
      <alignment vertical="center"/>
      <protection hidden="1"/>
    </xf>
    <xf numFmtId="0" fontId="1" fillId="0" borderId="0" xfId="0" applyFont="1" applyBorder="1" applyAlignment="1" applyProtection="1">
      <alignment vertical="center"/>
      <protection hidden="1"/>
    </xf>
    <xf numFmtId="0" fontId="1" fillId="0" borderId="5" xfId="0" applyFont="1" applyBorder="1" applyAlignment="1" applyProtection="1">
      <protection hidden="1"/>
    </xf>
    <xf numFmtId="0" fontId="1" fillId="2" borderId="0" xfId="0" applyFont="1" applyFill="1" applyBorder="1" applyAlignment="1" applyProtection="1">
      <protection locked="0"/>
    </xf>
    <xf numFmtId="0" fontId="1" fillId="2" borderId="5" xfId="0" applyFont="1" applyFill="1" applyBorder="1" applyAlignment="1" applyProtection="1">
      <protection locked="0"/>
    </xf>
    <xf numFmtId="0" fontId="9" fillId="0" borderId="0" xfId="0" applyFont="1" applyFill="1" applyBorder="1" applyAlignment="1" applyProtection="1">
      <alignment vertical="center"/>
      <protection hidden="1"/>
    </xf>
    <xf numFmtId="0" fontId="1" fillId="0" borderId="2" xfId="0" applyFont="1" applyFill="1" applyBorder="1" applyAlignment="1" applyProtection="1">
      <protection hidden="1"/>
    </xf>
    <xf numFmtId="0" fontId="10" fillId="0" borderId="0" xfId="0" applyFont="1" applyFill="1" applyBorder="1" applyAlignment="1" applyProtection="1">
      <alignment vertical="center"/>
      <protection hidden="1"/>
    </xf>
    <xf numFmtId="0" fontId="3" fillId="0" borderId="9" xfId="0" applyFont="1" applyBorder="1" applyAlignment="1" applyProtection="1">
      <protection hidden="1"/>
    </xf>
    <xf numFmtId="0" fontId="12" fillId="2" borderId="6" xfId="0" applyFont="1" applyFill="1" applyBorder="1" applyAlignment="1">
      <alignment horizontal="left" vertical="center"/>
    </xf>
    <xf numFmtId="0" fontId="12" fillId="2" borderId="13" xfId="0" applyFont="1" applyFill="1" applyBorder="1" applyAlignment="1">
      <alignment horizontal="left" vertical="center"/>
    </xf>
    <xf numFmtId="0" fontId="12" fillId="2" borderId="12" xfId="0" applyFont="1" applyFill="1" applyBorder="1" applyAlignment="1">
      <alignment horizontal="left" vertical="center"/>
    </xf>
    <xf numFmtId="0" fontId="10" fillId="0" borderId="0" xfId="0" applyFont="1" applyFill="1" applyBorder="1" applyAlignment="1" applyProtection="1">
      <alignment horizontal="center" vertical="center"/>
      <protection hidden="1"/>
    </xf>
    <xf numFmtId="0" fontId="5" fillId="0" borderId="11" xfId="0" applyFont="1" applyBorder="1" applyAlignment="1" applyProtection="1">
      <alignment horizontal="center" vertical="center" wrapText="1"/>
      <protection hidden="1"/>
    </xf>
    <xf numFmtId="0" fontId="12" fillId="0" borderId="6" xfId="0" applyFont="1" applyFill="1" applyBorder="1" applyAlignment="1">
      <alignment horizontal="center" vertical="center"/>
    </xf>
    <xf numFmtId="49" fontId="12" fillId="0" borderId="6" xfId="0" applyNumberFormat="1" applyFont="1" applyFill="1" applyBorder="1" applyAlignment="1">
      <alignment vertical="center"/>
    </xf>
    <xf numFmtId="49" fontId="12" fillId="0" borderId="6" xfId="0" applyNumberFormat="1" applyFont="1" applyFill="1" applyBorder="1" applyAlignment="1">
      <alignment horizontal="center" vertical="center"/>
    </xf>
    <xf numFmtId="164" fontId="13" fillId="2" borderId="6" xfId="0" applyNumberFormat="1" applyFont="1" applyFill="1" applyBorder="1" applyAlignment="1" applyProtection="1">
      <alignment horizontal="center"/>
      <protection hidden="1"/>
    </xf>
    <xf numFmtId="0" fontId="12" fillId="2" borderId="16" xfId="0" applyFont="1" applyFill="1" applyBorder="1"/>
    <xf numFmtId="11" fontId="12" fillId="2" borderId="17" xfId="0" applyNumberFormat="1" applyFont="1" applyFill="1" applyBorder="1" applyAlignment="1">
      <alignment horizontal="center"/>
    </xf>
    <xf numFmtId="0" fontId="12" fillId="2" borderId="17" xfId="0" applyFont="1" applyFill="1" applyBorder="1"/>
    <xf numFmtId="11" fontId="12" fillId="0" borderId="6" xfId="0" applyNumberFormat="1" applyFont="1" applyFill="1" applyBorder="1" applyAlignment="1">
      <alignment horizontal="center" vertical="center"/>
    </xf>
    <xf numFmtId="0" fontId="11" fillId="6" borderId="5" xfId="0" applyFont="1" applyFill="1" applyBorder="1" applyAlignment="1">
      <alignment horizontal="left" vertical="top" wrapText="1"/>
    </xf>
    <xf numFmtId="0" fontId="12" fillId="2" borderId="18" xfId="0" applyFont="1" applyFill="1" applyBorder="1" applyAlignment="1">
      <alignment horizontal="left"/>
    </xf>
    <xf numFmtId="0" fontId="12" fillId="2" borderId="6" xfId="0" applyFont="1" applyFill="1" applyBorder="1" applyAlignment="1">
      <alignment horizontal="left"/>
    </xf>
    <xf numFmtId="0" fontId="0" fillId="0" borderId="4" xfId="0" applyBorder="1"/>
    <xf numFmtId="0" fontId="12" fillId="2" borderId="6" xfId="0" applyFont="1" applyFill="1" applyBorder="1" applyAlignment="1">
      <alignment horizontal="center"/>
    </xf>
    <xf numFmtId="0" fontId="12" fillId="2" borderId="18" xfId="0" applyFont="1" applyFill="1" applyBorder="1" applyAlignment="1">
      <alignment horizontal="center"/>
    </xf>
    <xf numFmtId="0" fontId="12" fillId="2" borderId="6" xfId="0" applyFont="1" applyFill="1" applyBorder="1" applyAlignment="1">
      <alignment horizontal="left" vertical="center"/>
    </xf>
    <xf numFmtId="0" fontId="12" fillId="2" borderId="12" xfId="0" applyFont="1" applyFill="1" applyBorder="1" applyAlignment="1">
      <alignment horizontal="left" vertical="center"/>
    </xf>
    <xf numFmtId="0" fontId="1" fillId="2" borderId="0" xfId="0" applyFont="1" applyFill="1" applyBorder="1" applyAlignment="1" applyProtection="1">
      <alignment horizontal="center"/>
      <protection locked="0"/>
    </xf>
    <xf numFmtId="0" fontId="1" fillId="2" borderId="5" xfId="0" applyFont="1" applyFill="1" applyBorder="1" applyAlignment="1" applyProtection="1">
      <alignment horizontal="center"/>
      <protection locked="0"/>
    </xf>
    <xf numFmtId="0" fontId="1" fillId="0" borderId="0" xfId="0" applyFont="1" applyBorder="1" applyAlignment="1" applyProtection="1">
      <alignment horizontal="center"/>
      <protection hidden="1"/>
    </xf>
    <xf numFmtId="0" fontId="1" fillId="0" borderId="5" xfId="0" applyFont="1" applyBorder="1" applyAlignment="1" applyProtection="1">
      <alignment horizontal="center"/>
      <protection hidden="1"/>
    </xf>
    <xf numFmtId="0" fontId="1" fillId="2" borderId="0" xfId="0" applyFont="1" applyFill="1" applyBorder="1" applyAlignment="1" applyProtection="1">
      <protection locked="0"/>
    </xf>
    <xf numFmtId="0" fontId="12" fillId="2" borderId="12" xfId="0" applyFont="1" applyFill="1" applyBorder="1" applyAlignment="1">
      <alignment horizontal="left" vertical="center"/>
    </xf>
    <xf numFmtId="0" fontId="1" fillId="2" borderId="0" xfId="0" applyFont="1" applyFill="1" applyBorder="1" applyAlignment="1" applyProtection="1">
      <alignment horizontal="center"/>
      <protection locked="0"/>
    </xf>
    <xf numFmtId="0" fontId="1" fillId="0" borderId="0" xfId="0" applyFont="1" applyBorder="1" applyAlignment="1" applyProtection="1">
      <alignment horizontal="center"/>
      <protection hidden="1"/>
    </xf>
    <xf numFmtId="49" fontId="12" fillId="2" borderId="6" xfId="0" applyNumberFormat="1" applyFont="1" applyFill="1" applyBorder="1" applyAlignment="1">
      <alignment vertical="center"/>
    </xf>
    <xf numFmtId="11" fontId="12" fillId="2" borderId="16" xfId="0" applyNumberFormat="1" applyFont="1" applyFill="1" applyBorder="1" applyAlignment="1">
      <alignment horizontal="center"/>
    </xf>
    <xf numFmtId="0" fontId="10" fillId="0" borderId="2" xfId="0" applyFont="1" applyFill="1" applyBorder="1" applyAlignment="1" applyProtection="1">
      <alignment horizontal="center" vertical="center"/>
      <protection hidden="1"/>
    </xf>
    <xf numFmtId="0" fontId="1" fillId="2" borderId="4" xfId="0" applyFont="1" applyFill="1" applyBorder="1" applyAlignment="1" applyProtection="1">
      <alignment horizontal="center"/>
      <protection locked="0"/>
    </xf>
    <xf numFmtId="0" fontId="12" fillId="2" borderId="12" xfId="0" applyFont="1" applyFill="1" applyBorder="1" applyAlignment="1">
      <alignment horizontal="left" vertical="center"/>
    </xf>
    <xf numFmtId="0" fontId="12" fillId="2" borderId="6" xfId="0" applyFont="1" applyFill="1" applyBorder="1" applyAlignment="1">
      <alignment horizontal="left" vertical="center"/>
    </xf>
    <xf numFmtId="0" fontId="1" fillId="2" borderId="0" xfId="0" applyFont="1" applyFill="1" applyBorder="1" applyAlignment="1" applyProtection="1">
      <alignment horizontal="center"/>
      <protection locked="0"/>
    </xf>
    <xf numFmtId="0" fontId="1" fillId="2" borderId="5" xfId="0" applyFont="1" applyFill="1" applyBorder="1" applyAlignment="1" applyProtection="1">
      <alignment horizontal="center"/>
      <protection locked="0"/>
    </xf>
    <xf numFmtId="11" fontId="12" fillId="0" borderId="6" xfId="0" applyNumberFormat="1" applyFont="1" applyFill="1" applyBorder="1" applyAlignment="1">
      <alignment horizontal="center" vertical="center" wrapText="1"/>
    </xf>
    <xf numFmtId="0" fontId="1" fillId="2" borderId="4" xfId="0" applyFont="1" applyFill="1" applyBorder="1" applyAlignment="1" applyProtection="1">
      <protection locked="0"/>
    </xf>
    <xf numFmtId="0" fontId="1" fillId="2" borderId="4" xfId="0" applyFont="1" applyFill="1" applyBorder="1" applyAlignment="1" applyProtection="1">
      <alignment horizontal="center"/>
      <protection locked="0"/>
    </xf>
    <xf numFmtId="0" fontId="1" fillId="2" borderId="0" xfId="0" applyFont="1" applyFill="1" applyBorder="1" applyAlignment="1" applyProtection="1">
      <protection locked="0"/>
    </xf>
    <xf numFmtId="0" fontId="1" fillId="2" borderId="0" xfId="0" applyFont="1" applyFill="1" applyBorder="1" applyAlignment="1" applyProtection="1">
      <alignment horizontal="center"/>
      <protection locked="0"/>
    </xf>
    <xf numFmtId="0" fontId="1" fillId="2" borderId="5" xfId="0" applyFont="1" applyFill="1" applyBorder="1" applyAlignment="1" applyProtection="1">
      <alignment horizontal="center"/>
      <protection locked="0"/>
    </xf>
    <xf numFmtId="0" fontId="9" fillId="0" borderId="2" xfId="0" applyFont="1" applyFill="1" applyBorder="1" applyAlignment="1" applyProtection="1">
      <alignment vertical="center"/>
      <protection hidden="1"/>
    </xf>
    <xf numFmtId="0" fontId="9" fillId="0" borderId="0" xfId="0" applyFont="1" applyFill="1" applyBorder="1" applyAlignment="1" applyProtection="1">
      <alignment vertical="center"/>
      <protection hidden="1"/>
    </xf>
    <xf numFmtId="0" fontId="1" fillId="2" borderId="4" xfId="0" applyFont="1" applyFill="1" applyBorder="1" applyAlignment="1" applyProtection="1">
      <protection locked="0"/>
    </xf>
    <xf numFmtId="0" fontId="1" fillId="2" borderId="5" xfId="0" applyFont="1" applyFill="1" applyBorder="1" applyAlignment="1" applyProtection="1">
      <protection locked="0"/>
    </xf>
    <xf numFmtId="0" fontId="1" fillId="2" borderId="4" xfId="0" applyFont="1" applyFill="1" applyBorder="1" applyAlignment="1" applyProtection="1">
      <alignment horizontal="center"/>
      <protection locked="0"/>
    </xf>
    <xf numFmtId="0" fontId="12" fillId="2" borderId="12" xfId="0" applyFont="1" applyFill="1" applyBorder="1" applyAlignment="1">
      <alignment horizontal="left" vertical="center"/>
    </xf>
    <xf numFmtId="0" fontId="1" fillId="5" borderId="4" xfId="0" applyFont="1" applyFill="1" applyBorder="1" applyAlignment="1" applyProtection="1">
      <alignment vertical="center"/>
      <protection locked="0"/>
    </xf>
    <xf numFmtId="0" fontId="1" fillId="5" borderId="0" xfId="0" applyFont="1" applyFill="1" applyBorder="1" applyAlignment="1" applyProtection="1">
      <alignment vertical="center"/>
      <protection locked="0"/>
    </xf>
    <xf numFmtId="0" fontId="1" fillId="5" borderId="0" xfId="0" applyFont="1" applyFill="1" applyBorder="1" applyAlignment="1" applyProtection="1">
      <protection locked="0"/>
    </xf>
    <xf numFmtId="0" fontId="1" fillId="5" borderId="5" xfId="0" applyFont="1" applyFill="1" applyBorder="1" applyAlignment="1" applyProtection="1">
      <protection locked="0"/>
    </xf>
    <xf numFmtId="0" fontId="11" fillId="0" borderId="4" xfId="0" applyFont="1" applyBorder="1" applyAlignment="1">
      <alignment horizontal="left" vertical="top" wrapText="1"/>
    </xf>
    <xf numFmtId="0" fontId="11" fillId="0" borderId="0" xfId="0" applyFont="1" applyBorder="1" applyAlignment="1">
      <alignment horizontal="left" vertical="top" wrapText="1"/>
    </xf>
    <xf numFmtId="0" fontId="11" fillId="0" borderId="5" xfId="0" applyFont="1" applyBorder="1" applyAlignment="1">
      <alignment horizontal="left" vertical="top" wrapText="1"/>
    </xf>
    <xf numFmtId="0" fontId="14" fillId="6" borderId="4" xfId="0" applyFont="1" applyFill="1" applyBorder="1" applyAlignment="1">
      <alignment horizontal="left" vertical="top" wrapText="1"/>
    </xf>
    <xf numFmtId="0" fontId="14" fillId="6" borderId="0" xfId="0" applyFont="1" applyFill="1" applyBorder="1" applyAlignment="1">
      <alignment horizontal="left" vertical="top" wrapText="1"/>
    </xf>
    <xf numFmtId="0" fontId="14" fillId="6" borderId="5" xfId="0" applyFont="1" applyFill="1" applyBorder="1" applyAlignment="1">
      <alignment horizontal="left" vertical="top"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2" fillId="2" borderId="6" xfId="0" applyFont="1" applyFill="1" applyBorder="1" applyAlignment="1">
      <alignment horizontal="left" vertical="center"/>
    </xf>
    <xf numFmtId="0" fontId="9" fillId="0" borderId="1" xfId="0" applyFont="1" applyFill="1" applyBorder="1" applyAlignment="1" applyProtection="1">
      <alignment horizontal="center" vertical="center"/>
      <protection hidden="1"/>
    </xf>
    <xf numFmtId="0" fontId="9" fillId="0" borderId="2" xfId="0" applyFont="1" applyFill="1" applyBorder="1" applyAlignment="1" applyProtection="1">
      <alignment horizontal="center" vertical="center"/>
      <protection hidden="1"/>
    </xf>
    <xf numFmtId="0" fontId="9" fillId="0" borderId="3" xfId="0" applyFont="1" applyFill="1" applyBorder="1" applyAlignment="1" applyProtection="1">
      <alignment horizontal="center" vertical="center"/>
      <protection hidden="1"/>
    </xf>
    <xf numFmtId="0" fontId="1" fillId="2" borderId="4" xfId="0" applyFont="1" applyFill="1" applyBorder="1" applyAlignment="1" applyProtection="1">
      <protection locked="0"/>
    </xf>
    <xf numFmtId="0" fontId="1" fillId="2" borderId="0" xfId="0" applyFont="1" applyFill="1" applyBorder="1" applyAlignment="1" applyProtection="1">
      <protection locked="0"/>
    </xf>
    <xf numFmtId="0" fontId="9" fillId="0" borderId="0" xfId="0" applyFont="1" applyFill="1" applyBorder="1" applyAlignment="1" applyProtection="1">
      <alignment horizontal="center" vertical="center"/>
      <protection hidden="1"/>
    </xf>
    <xf numFmtId="0" fontId="9" fillId="0" borderId="5" xfId="0" applyFont="1" applyFill="1" applyBorder="1" applyAlignment="1" applyProtection="1">
      <alignment horizontal="center" vertical="center"/>
      <protection hidden="1"/>
    </xf>
    <xf numFmtId="0" fontId="12" fillId="2" borderId="13" xfId="0" applyFont="1" applyFill="1" applyBorder="1" applyAlignment="1">
      <alignment horizontal="left" vertical="center"/>
    </xf>
    <xf numFmtId="0" fontId="12" fillId="2" borderId="12" xfId="0" applyFont="1" applyFill="1" applyBorder="1" applyAlignment="1">
      <alignment horizontal="left" vertical="center"/>
    </xf>
    <xf numFmtId="0" fontId="10" fillId="0" borderId="1" xfId="0" applyFont="1" applyBorder="1" applyAlignment="1" applyProtection="1">
      <alignment horizontal="center" vertical="center"/>
      <protection hidden="1"/>
    </xf>
    <xf numFmtId="0" fontId="10" fillId="0" borderId="2" xfId="0" applyFont="1" applyBorder="1" applyAlignment="1" applyProtection="1">
      <alignment horizontal="center" vertical="center"/>
      <protection hidden="1"/>
    </xf>
    <xf numFmtId="0" fontId="10" fillId="0" borderId="3" xfId="0" applyFont="1" applyBorder="1" applyAlignment="1" applyProtection="1">
      <alignment horizontal="center" vertical="center"/>
      <protection hidden="1"/>
    </xf>
    <xf numFmtId="0" fontId="10" fillId="0" borderId="4" xfId="0" applyFont="1" applyFill="1" applyBorder="1" applyAlignment="1" applyProtection="1">
      <alignment horizontal="center" vertical="center"/>
      <protection hidden="1"/>
    </xf>
    <xf numFmtId="0" fontId="10" fillId="0" borderId="0" xfId="0" applyFont="1" applyFill="1" applyBorder="1" applyAlignment="1" applyProtection="1">
      <alignment horizontal="center" vertical="center"/>
      <protection hidden="1"/>
    </xf>
    <xf numFmtId="0" fontId="10" fillId="0" borderId="5" xfId="0" applyFont="1" applyFill="1" applyBorder="1" applyAlignment="1" applyProtection="1">
      <alignment horizontal="center" vertical="center"/>
      <protection hidden="1"/>
    </xf>
    <xf numFmtId="0" fontId="10" fillId="0" borderId="4" xfId="0"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center"/>
      <protection locked="0"/>
    </xf>
    <xf numFmtId="0" fontId="10" fillId="0" borderId="5" xfId="0" applyFont="1" applyFill="1" applyBorder="1" applyAlignment="1" applyProtection="1">
      <alignment horizontal="center" vertical="center"/>
      <protection locked="0"/>
    </xf>
    <xf numFmtId="14" fontId="10" fillId="0" borderId="4" xfId="0" applyNumberFormat="1" applyFont="1" applyFill="1" applyBorder="1" applyAlignment="1" applyProtection="1">
      <alignment horizontal="center" vertical="center"/>
      <protection locked="0"/>
    </xf>
    <xf numFmtId="14" fontId="10" fillId="0" borderId="0" xfId="0" applyNumberFormat="1" applyFont="1" applyFill="1" applyBorder="1" applyAlignment="1" applyProtection="1">
      <alignment horizontal="center" vertical="center"/>
      <protection locked="0"/>
    </xf>
    <xf numFmtId="14" fontId="10" fillId="0" borderId="5" xfId="0" applyNumberFormat="1" applyFont="1" applyFill="1" applyBorder="1" applyAlignment="1" applyProtection="1">
      <alignment horizontal="center" vertical="center"/>
      <protection locked="0"/>
    </xf>
    <xf numFmtId="0" fontId="5" fillId="0" borderId="11" xfId="0" applyFont="1" applyBorder="1" applyAlignment="1" applyProtection="1">
      <alignment horizontal="center" vertical="center" wrapText="1"/>
      <protection hidden="1"/>
    </xf>
    <xf numFmtId="0" fontId="0" fillId="0" borderId="11" xfId="0" applyBorder="1"/>
    <xf numFmtId="0" fontId="1" fillId="2" borderId="4" xfId="0" applyFont="1" applyFill="1" applyBorder="1" applyAlignment="1" applyProtection="1">
      <alignment horizontal="left"/>
      <protection locked="0"/>
    </xf>
    <xf numFmtId="0" fontId="1" fillId="2" borderId="0" xfId="0" applyFont="1" applyFill="1" applyBorder="1" applyAlignment="1" applyProtection="1">
      <alignment horizontal="left"/>
      <protection locked="0"/>
    </xf>
    <xf numFmtId="0" fontId="1" fillId="5" borderId="0" xfId="0" applyFont="1" applyFill="1" applyBorder="1" applyAlignment="1" applyProtection="1">
      <alignment horizontal="center"/>
      <protection locked="0"/>
    </xf>
    <xf numFmtId="0" fontId="1" fillId="2" borderId="0" xfId="0" applyFont="1" applyFill="1" applyBorder="1" applyAlignment="1" applyProtection="1">
      <alignment horizontal="center"/>
      <protection locked="0"/>
    </xf>
    <xf numFmtId="0" fontId="1" fillId="2" borderId="5" xfId="0" applyFont="1" applyFill="1" applyBorder="1" applyAlignment="1" applyProtection="1">
      <alignment horizontal="center"/>
      <protection locked="0"/>
    </xf>
    <xf numFmtId="0" fontId="9" fillId="0" borderId="4" xfId="0" applyFont="1" applyFill="1" applyBorder="1" applyAlignment="1" applyProtection="1">
      <alignment horizontal="left" vertical="center"/>
      <protection hidden="1"/>
    </xf>
    <xf numFmtId="0" fontId="9" fillId="0" borderId="0" xfId="0" applyFont="1" applyFill="1" applyBorder="1" applyAlignment="1" applyProtection="1">
      <alignment horizontal="left" vertical="center"/>
      <protection hidden="1"/>
    </xf>
    <xf numFmtId="0" fontId="1" fillId="5" borderId="4" xfId="0" applyFont="1" applyFill="1" applyBorder="1" applyAlignment="1" applyProtection="1">
      <alignment horizontal="center" vertical="center"/>
      <protection locked="0"/>
    </xf>
    <xf numFmtId="0" fontId="1" fillId="5" borderId="0" xfId="0" applyFont="1" applyFill="1" applyBorder="1" applyAlignment="1" applyProtection="1">
      <alignment horizontal="center" vertical="center"/>
      <protection locked="0"/>
    </xf>
    <xf numFmtId="0" fontId="1" fillId="5" borderId="0" xfId="0" applyFont="1" applyFill="1" applyBorder="1" applyAlignment="1" applyProtection="1">
      <alignment horizontal="left"/>
      <protection locked="0"/>
    </xf>
    <xf numFmtId="0" fontId="1" fillId="5" borderId="5" xfId="0" applyFont="1" applyFill="1" applyBorder="1" applyAlignment="1" applyProtection="1">
      <alignment horizontal="center"/>
      <protection locked="0"/>
    </xf>
    <xf numFmtId="0" fontId="12" fillId="2" borderId="14" xfId="0" applyFont="1" applyFill="1" applyBorder="1" applyAlignment="1">
      <alignment horizontal="left" vertical="center"/>
    </xf>
    <xf numFmtId="0" fontId="12" fillId="2" borderId="15" xfId="0" applyFont="1" applyFill="1" applyBorder="1" applyAlignment="1">
      <alignment horizontal="left" vertical="center"/>
    </xf>
    <xf numFmtId="0" fontId="1" fillId="2" borderId="5" xfId="0" applyFont="1" applyFill="1" applyBorder="1" applyAlignment="1" applyProtection="1">
      <protection locked="0"/>
    </xf>
    <xf numFmtId="0" fontId="9" fillId="0" borderId="2" xfId="0" applyFont="1" applyFill="1" applyBorder="1" applyAlignment="1" applyProtection="1">
      <alignment vertical="center"/>
      <protection hidden="1"/>
    </xf>
    <xf numFmtId="0" fontId="9" fillId="0" borderId="0" xfId="0" applyFont="1" applyFill="1" applyBorder="1" applyAlignment="1" applyProtection="1">
      <alignment vertical="center"/>
      <protection hidden="1"/>
    </xf>
    <xf numFmtId="0" fontId="9" fillId="0" borderId="1" xfId="0" applyFont="1" applyFill="1" applyBorder="1" applyAlignment="1" applyProtection="1">
      <alignment horizontal="left" vertical="center"/>
      <protection hidden="1"/>
    </xf>
    <xf numFmtId="0" fontId="9" fillId="0" borderId="2" xfId="0" applyFont="1" applyFill="1" applyBorder="1" applyAlignment="1" applyProtection="1">
      <alignment horizontal="left" vertical="center"/>
      <protection hidden="1"/>
    </xf>
    <xf numFmtId="0" fontId="1" fillId="2" borderId="4" xfId="0" applyFont="1" applyFill="1" applyBorder="1" applyAlignment="1" applyProtection="1">
      <alignment horizontal="center"/>
      <protection locked="0"/>
    </xf>
    <xf numFmtId="0" fontId="9" fillId="2" borderId="0" xfId="0" applyFont="1" applyFill="1" applyBorder="1" applyAlignment="1" applyProtection="1">
      <alignment horizontal="center" vertical="center"/>
      <protection hidden="1"/>
    </xf>
    <xf numFmtId="0" fontId="1" fillId="7" borderId="4" xfId="0" applyFont="1" applyFill="1" applyBorder="1" applyAlignment="1" applyProtection="1">
      <alignment horizontal="left"/>
      <protection locked="0"/>
    </xf>
    <xf numFmtId="0" fontId="1" fillId="7" borderId="0" xfId="0" applyFont="1" applyFill="1" applyBorder="1" applyAlignment="1" applyProtection="1">
      <alignment horizontal="left"/>
      <protection locked="0"/>
    </xf>
    <xf numFmtId="0" fontId="1" fillId="7" borderId="0" xfId="0" applyFont="1" applyFill="1" applyBorder="1" applyAlignment="1" applyProtection="1">
      <protection locked="0"/>
    </xf>
    <xf numFmtId="0" fontId="1" fillId="7" borderId="0" xfId="0" applyFont="1" applyFill="1" applyBorder="1" applyAlignment="1" applyProtection="1">
      <alignment horizontal="center"/>
      <protection locked="0"/>
    </xf>
    <xf numFmtId="0" fontId="1" fillId="7" borderId="5" xfId="0" applyFont="1" applyFill="1" applyBorder="1" applyAlignment="1" applyProtection="1">
      <alignment horizontal="center"/>
      <protection locked="0"/>
    </xf>
    <xf numFmtId="0" fontId="9" fillId="2" borderId="5" xfId="0" applyFont="1" applyFill="1" applyBorder="1" applyAlignment="1" applyProtection="1">
      <alignment horizontal="center" vertical="center"/>
      <protection hidden="1"/>
    </xf>
    <xf numFmtId="0" fontId="9" fillId="2" borderId="2" xfId="0" applyFont="1" applyFill="1" applyBorder="1" applyAlignment="1" applyProtection="1">
      <alignment horizontal="left" vertical="center"/>
      <protection hidden="1"/>
    </xf>
    <xf numFmtId="0" fontId="9" fillId="2" borderId="0" xfId="0" applyFont="1" applyFill="1" applyBorder="1" applyAlignment="1" applyProtection="1">
      <alignment horizontal="left" vertical="center"/>
      <protection hidden="1"/>
    </xf>
    <xf numFmtId="0" fontId="9" fillId="2" borderId="2" xfId="0" applyFont="1" applyFill="1" applyBorder="1" applyAlignment="1" applyProtection="1">
      <alignment horizontal="center" vertical="center"/>
      <protection hidden="1"/>
    </xf>
    <xf numFmtId="0" fontId="9" fillId="2" borderId="3" xfId="0" applyFont="1" applyFill="1" applyBorder="1" applyAlignment="1" applyProtection="1">
      <alignment horizontal="center" vertical="center"/>
      <protection hidden="1"/>
    </xf>
    <xf numFmtId="0" fontId="9" fillId="2" borderId="1" xfId="0" applyFont="1" applyFill="1" applyBorder="1" applyAlignment="1" applyProtection="1">
      <alignment horizontal="left" vertical="center"/>
      <protection hidden="1"/>
    </xf>
    <xf numFmtId="0" fontId="1" fillId="7" borderId="4" xfId="0" applyFont="1" applyFill="1" applyBorder="1" applyAlignment="1" applyProtection="1">
      <alignment horizontal="center"/>
      <protection locked="0"/>
    </xf>
    <xf numFmtId="0" fontId="1" fillId="5" borderId="5" xfId="0" applyFont="1" applyFill="1" applyBorder="1" applyAlignment="1" applyProtection="1">
      <alignment horizontal="left"/>
      <protection locked="0"/>
    </xf>
    <xf numFmtId="0" fontId="1" fillId="5" borderId="4" xfId="0" applyFont="1" applyFill="1" applyBorder="1" applyAlignment="1" applyProtection="1">
      <alignment horizontal="left" vertical="center"/>
      <protection locked="0"/>
    </xf>
    <xf numFmtId="0" fontId="1" fillId="5" borderId="0" xfId="0" applyFont="1" applyFill="1" applyBorder="1" applyAlignment="1" applyProtection="1">
      <alignment horizontal="left" vertical="center"/>
      <protection locked="0"/>
    </xf>
    <xf numFmtId="0" fontId="12" fillId="3" borderId="12" xfId="0" applyFont="1" applyFill="1" applyBorder="1" applyAlignment="1">
      <alignment horizontal="left" vertical="center"/>
    </xf>
    <xf numFmtId="0" fontId="12" fillId="3" borderId="6" xfId="0" applyFont="1" applyFill="1" applyBorder="1"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990600</xdr:colOff>
      <xdr:row>1</xdr:row>
      <xdr:rowOff>57150</xdr:rowOff>
    </xdr:from>
    <xdr:to>
      <xdr:col>11</xdr:col>
      <xdr:colOff>704850</xdr:colOff>
      <xdr:row>7</xdr:row>
      <xdr:rowOff>161925</xdr:rowOff>
    </xdr:to>
    <xdr:pic>
      <xdr:nvPicPr>
        <xdr:cNvPr id="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8"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648700"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648700"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648700"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8"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648700"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648700"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648700"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648700"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648700"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8"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648700"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3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648700"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3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648700"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3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648700"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3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648700"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38" name="Resim 3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648700"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4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648700"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4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1430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990600</xdr:colOff>
      <xdr:row>1</xdr:row>
      <xdr:rowOff>57150</xdr:rowOff>
    </xdr:from>
    <xdr:to>
      <xdr:col>11</xdr:col>
      <xdr:colOff>704850</xdr:colOff>
      <xdr:row>7</xdr:row>
      <xdr:rowOff>161925</xdr:rowOff>
    </xdr:to>
    <xdr:pic>
      <xdr:nvPicPr>
        <xdr:cNvPr id="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8"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886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886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886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8"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886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886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886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886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886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8"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886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3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886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3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886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3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886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3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886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38" name="Resim 3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886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4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886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4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4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886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4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4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886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4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4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886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4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48" name="Resim 4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886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4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5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886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5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1430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10</xdr:col>
      <xdr:colOff>990600</xdr:colOff>
      <xdr:row>1</xdr:row>
      <xdr:rowOff>57150</xdr:rowOff>
    </xdr:from>
    <xdr:to>
      <xdr:col>11</xdr:col>
      <xdr:colOff>704850</xdr:colOff>
      <xdr:row>7</xdr:row>
      <xdr:rowOff>161925</xdr:rowOff>
    </xdr:to>
    <xdr:pic>
      <xdr:nvPicPr>
        <xdr:cNvPr id="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8"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4677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4677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4677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8"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4677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4677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4677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4677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4677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8"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4677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3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4677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3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4677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3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4677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3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4677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38" name="Resim 3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4677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4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4677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4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4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4677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4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4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4677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4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4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4677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4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48" name="Resim 4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4677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4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5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4677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5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5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4677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5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5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4677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5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5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4677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5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58" name="Resim 5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4677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5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6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4677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6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10</xdr:col>
      <xdr:colOff>990600</xdr:colOff>
      <xdr:row>1</xdr:row>
      <xdr:rowOff>57150</xdr:rowOff>
    </xdr:from>
    <xdr:to>
      <xdr:col>11</xdr:col>
      <xdr:colOff>704850</xdr:colOff>
      <xdr:row>7</xdr:row>
      <xdr:rowOff>161925</xdr:rowOff>
    </xdr:to>
    <xdr:pic>
      <xdr:nvPicPr>
        <xdr:cNvPr id="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8"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8"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8"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3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3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3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3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38" name="Resim 3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4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4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4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4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4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4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4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4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48" name="Resim 4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4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5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5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5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5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5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5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5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5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58" name="Resim 5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5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6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6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6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6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6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6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6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6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68" name="Resim 6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6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7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7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10</xdr:col>
      <xdr:colOff>990600</xdr:colOff>
      <xdr:row>1</xdr:row>
      <xdr:rowOff>57150</xdr:rowOff>
    </xdr:from>
    <xdr:to>
      <xdr:col>11</xdr:col>
      <xdr:colOff>704850</xdr:colOff>
      <xdr:row>7</xdr:row>
      <xdr:rowOff>161925</xdr:rowOff>
    </xdr:to>
    <xdr:pic>
      <xdr:nvPicPr>
        <xdr:cNvPr id="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8"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420100"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572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420100"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572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420100"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572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8"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420100"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572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420100"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572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420100"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572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420100"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572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420100"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572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8"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420100"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572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3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420100"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572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3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420100"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572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3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420100"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572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3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420100"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572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38" name="Resim 3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420100"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572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4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420100"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4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572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4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420100"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4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572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4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420100"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4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572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4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420100"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4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572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48" name="Resim 4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420100"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4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572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5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420100"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5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57225" cy="114300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10</xdr:col>
      <xdr:colOff>990600</xdr:colOff>
      <xdr:row>1</xdr:row>
      <xdr:rowOff>57150</xdr:rowOff>
    </xdr:from>
    <xdr:to>
      <xdr:col>11</xdr:col>
      <xdr:colOff>704850</xdr:colOff>
      <xdr:row>7</xdr:row>
      <xdr:rowOff>161925</xdr:rowOff>
    </xdr:to>
    <xdr:pic>
      <xdr:nvPicPr>
        <xdr:cNvPr id="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8"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8"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8"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3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3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3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3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38" name="Resim 3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4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4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4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4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4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4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4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4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48" name="Resim 4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4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5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5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5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5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5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5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5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5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58" name="Resim 5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5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6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6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6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6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6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6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6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6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68" name="Resim 6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6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7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7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7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7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7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7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7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7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78" name="Resim 7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7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8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8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10</xdr:col>
      <xdr:colOff>990600</xdr:colOff>
      <xdr:row>1</xdr:row>
      <xdr:rowOff>57150</xdr:rowOff>
    </xdr:from>
    <xdr:to>
      <xdr:col>11</xdr:col>
      <xdr:colOff>704850</xdr:colOff>
      <xdr:row>7</xdr:row>
      <xdr:rowOff>161925</xdr:rowOff>
    </xdr:to>
    <xdr:pic>
      <xdr:nvPicPr>
        <xdr:cNvPr id="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8"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8"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8"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3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3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3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3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38" name="Resim 3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4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4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4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4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4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4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4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4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48" name="Resim 4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4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5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5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5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5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5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5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5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5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58" name="Resim 5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5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6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6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6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6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6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6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6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6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68" name="Resim 6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6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7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7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7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7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7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7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7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7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78" name="Resim 7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7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8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8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8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8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8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8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8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8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88" name="Resim 8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8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9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9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9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9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9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9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9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9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98" name="Resim 9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9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0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0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A43"/>
  <sheetViews>
    <sheetView tabSelected="1" workbookViewId="0">
      <selection activeCell="B1" sqref="B1:L1"/>
    </sheetView>
  </sheetViews>
  <sheetFormatPr defaultRowHeight="15" x14ac:dyDescent="0.25"/>
  <cols>
    <col min="1" max="1" width="0.42578125" customWidth="1"/>
    <col min="2" max="2" width="13" customWidth="1"/>
    <col min="3" max="3" width="23.7109375" customWidth="1"/>
    <col min="4" max="4" width="9.140625" customWidth="1"/>
    <col min="5" max="5" width="13.28515625" customWidth="1"/>
    <col min="6" max="6" width="12.85546875" customWidth="1"/>
    <col min="7" max="7" width="30.42578125" customWidth="1"/>
    <col min="8" max="8" width="0.85546875" hidden="1" customWidth="1"/>
    <col min="9" max="9" width="12.42578125" customWidth="1"/>
    <col min="10" max="10" width="10.42578125" customWidth="1"/>
    <col min="11" max="11" width="28.28515625" hidden="1" customWidth="1"/>
    <col min="12" max="12" width="15" customWidth="1"/>
    <col min="13" max="39" width="9.140625" hidden="1" customWidth="1"/>
    <col min="40" max="40" width="12.5703125" hidden="1" customWidth="1"/>
    <col min="41" max="52" width="9.140625" hidden="1" customWidth="1"/>
  </cols>
  <sheetData>
    <row r="1" spans="2:53" s="2" customFormat="1" ht="15.75" x14ac:dyDescent="0.25">
      <c r="B1" s="123" t="s">
        <v>0</v>
      </c>
      <c r="C1" s="124"/>
      <c r="D1" s="124"/>
      <c r="E1" s="124"/>
      <c r="F1" s="124"/>
      <c r="G1" s="124"/>
      <c r="H1" s="124"/>
      <c r="I1" s="124"/>
      <c r="J1" s="124"/>
      <c r="K1" s="124"/>
      <c r="L1" s="125"/>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row>
    <row r="2" spans="2:53" s="2" customFormat="1" ht="15.75" x14ac:dyDescent="0.25">
      <c r="B2" s="126" t="s">
        <v>1</v>
      </c>
      <c r="C2" s="127"/>
      <c r="D2" s="127"/>
      <c r="E2" s="127"/>
      <c r="F2" s="127"/>
      <c r="G2" s="127"/>
      <c r="H2" s="127"/>
      <c r="I2" s="127"/>
      <c r="J2" s="127"/>
      <c r="K2" s="127"/>
      <c r="L2" s="128"/>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row>
    <row r="3" spans="2:53" s="2" customFormat="1" ht="15.75" x14ac:dyDescent="0.25">
      <c r="B3" s="126" t="s">
        <v>2</v>
      </c>
      <c r="C3" s="127"/>
      <c r="D3" s="127"/>
      <c r="E3" s="127"/>
      <c r="F3" s="127"/>
      <c r="G3" s="127"/>
      <c r="H3" s="127"/>
      <c r="I3" s="127"/>
      <c r="J3" s="127"/>
      <c r="K3" s="127"/>
      <c r="L3" s="128"/>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1"/>
      <c r="AU3" s="1"/>
      <c r="AV3" s="1"/>
      <c r="AW3" s="1"/>
      <c r="AX3" s="1"/>
      <c r="AY3" s="1"/>
      <c r="AZ3" s="1"/>
      <c r="BA3" s="1"/>
    </row>
    <row r="4" spans="2:53" s="2" customFormat="1" ht="15.75" x14ac:dyDescent="0.25">
      <c r="B4" s="126" t="s">
        <v>66</v>
      </c>
      <c r="C4" s="127"/>
      <c r="D4" s="127"/>
      <c r="E4" s="127"/>
      <c r="F4" s="127"/>
      <c r="G4" s="127"/>
      <c r="H4" s="127"/>
      <c r="I4" s="127"/>
      <c r="J4" s="127"/>
      <c r="K4" s="127"/>
      <c r="L4" s="128"/>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1"/>
      <c r="AU4" s="1"/>
      <c r="AV4" s="1"/>
      <c r="AW4" s="1"/>
      <c r="AX4" s="1"/>
      <c r="AY4" s="1"/>
      <c r="AZ4" s="1"/>
      <c r="BA4" s="1"/>
    </row>
    <row r="5" spans="2:53" s="2" customFormat="1" ht="15.75" x14ac:dyDescent="0.25">
      <c r="B5" s="129" t="s">
        <v>60</v>
      </c>
      <c r="C5" s="130"/>
      <c r="D5" s="130"/>
      <c r="E5" s="130"/>
      <c r="F5" s="130"/>
      <c r="G5" s="130"/>
      <c r="H5" s="130"/>
      <c r="I5" s="130"/>
      <c r="J5" s="130"/>
      <c r="K5" s="130"/>
      <c r="L5" s="131"/>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1"/>
      <c r="AU5" s="1"/>
      <c r="AV5" s="1"/>
      <c r="AW5" s="1"/>
      <c r="AX5" s="1"/>
      <c r="AY5" s="1"/>
      <c r="AZ5" s="1"/>
      <c r="BA5" s="1"/>
    </row>
    <row r="6" spans="2:53" s="2" customFormat="1" ht="15.75" x14ac:dyDescent="0.25">
      <c r="B6" s="129" t="s">
        <v>43</v>
      </c>
      <c r="C6" s="130"/>
      <c r="D6" s="130"/>
      <c r="E6" s="130"/>
      <c r="F6" s="130"/>
      <c r="G6" s="130"/>
      <c r="H6" s="130"/>
      <c r="I6" s="130"/>
      <c r="J6" s="130"/>
      <c r="K6" s="130"/>
      <c r="L6" s="131"/>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1"/>
      <c r="AU6" s="1"/>
      <c r="AV6" s="1"/>
      <c r="AW6" s="1"/>
      <c r="AX6" s="1"/>
      <c r="AY6" s="1"/>
      <c r="AZ6" s="1"/>
      <c r="BA6" s="1"/>
    </row>
    <row r="7" spans="2:53" s="2" customFormat="1" ht="15.75" x14ac:dyDescent="0.25">
      <c r="B7" s="132">
        <v>42413</v>
      </c>
      <c r="C7" s="133"/>
      <c r="D7" s="133"/>
      <c r="E7" s="133"/>
      <c r="F7" s="133"/>
      <c r="G7" s="133"/>
      <c r="H7" s="133"/>
      <c r="I7" s="133"/>
      <c r="J7" s="133"/>
      <c r="K7" s="133"/>
      <c r="L7" s="134"/>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1"/>
      <c r="AU7" s="1"/>
      <c r="AV7" s="1"/>
      <c r="AW7" s="1"/>
      <c r="AX7" s="1"/>
      <c r="AY7" s="1"/>
      <c r="AZ7" s="1"/>
      <c r="BA7" s="1"/>
    </row>
    <row r="8" spans="2:53" s="2" customFormat="1" ht="15.75" hidden="1" x14ac:dyDescent="0.25">
      <c r="B8" s="129" t="s">
        <v>3</v>
      </c>
      <c r="C8" s="130"/>
      <c r="D8" s="130"/>
      <c r="E8" s="130"/>
      <c r="F8" s="130"/>
      <c r="G8" s="130"/>
      <c r="H8" s="130"/>
      <c r="I8" s="130"/>
      <c r="J8" s="130"/>
      <c r="K8" s="130"/>
      <c r="L8" s="131"/>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1"/>
      <c r="AU8" s="1"/>
      <c r="AV8" s="1"/>
      <c r="AW8" s="1"/>
      <c r="AX8" s="1"/>
      <c r="AY8" s="1"/>
      <c r="AZ8" s="1"/>
      <c r="BA8" s="1"/>
    </row>
    <row r="9" spans="2:53" s="2" customFormat="1" ht="16.5" thickBot="1" x14ac:dyDescent="0.3">
      <c r="B9" s="4"/>
      <c r="C9" s="5"/>
      <c r="D9" s="6"/>
      <c r="E9" s="50" t="s">
        <v>59</v>
      </c>
      <c r="F9" s="50"/>
      <c r="G9" s="50"/>
      <c r="H9" s="5"/>
      <c r="I9" s="5"/>
      <c r="J9" s="7"/>
      <c r="K9" s="5"/>
      <c r="L9" s="8"/>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1"/>
      <c r="AU9" s="1"/>
      <c r="AV9" s="1"/>
      <c r="AW9" s="1"/>
      <c r="AX9" s="1"/>
      <c r="AY9" s="1"/>
      <c r="AZ9" s="1"/>
      <c r="BA9" s="1"/>
    </row>
    <row r="10" spans="2:53" s="2" customFormat="1" ht="26.25" thickBot="1" x14ac:dyDescent="0.3">
      <c r="B10" s="28" t="s">
        <v>4</v>
      </c>
      <c r="C10" s="28" t="s">
        <v>5</v>
      </c>
      <c r="D10" s="28" t="s">
        <v>6</v>
      </c>
      <c r="E10" s="28" t="s">
        <v>7</v>
      </c>
      <c r="F10" s="28" t="s">
        <v>8</v>
      </c>
      <c r="G10" s="135" t="s">
        <v>9</v>
      </c>
      <c r="H10" s="136"/>
      <c r="I10" s="55" t="s">
        <v>53</v>
      </c>
      <c r="J10" s="28" t="s">
        <v>10</v>
      </c>
      <c r="K10" s="28" t="s">
        <v>11</v>
      </c>
      <c r="L10" s="29" t="s">
        <v>12</v>
      </c>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t="s">
        <v>13</v>
      </c>
      <c r="AN10" s="9"/>
      <c r="AO10" s="9"/>
      <c r="AP10" s="9"/>
      <c r="AQ10" s="3"/>
      <c r="AR10" s="3"/>
      <c r="AS10" s="3"/>
      <c r="AT10" s="1"/>
      <c r="AU10" s="1"/>
      <c r="AV10" s="1"/>
      <c r="AW10" s="1"/>
      <c r="AX10" s="1"/>
      <c r="AY10" s="1"/>
      <c r="AZ10" s="1"/>
      <c r="BA10" s="1"/>
    </row>
    <row r="11" spans="2:53" s="2" customFormat="1" ht="15.75" customHeight="1" x14ac:dyDescent="0.25">
      <c r="B11" s="58" t="s">
        <v>74</v>
      </c>
      <c r="C11" s="57" t="s">
        <v>73</v>
      </c>
      <c r="D11" s="32">
        <v>77</v>
      </c>
      <c r="E11" s="33">
        <f t="shared" ref="E11:E30" si="0">IF(J11=" "," ",P11)</f>
        <v>92</v>
      </c>
      <c r="F11" s="34">
        <v>235</v>
      </c>
      <c r="G11" s="122" t="s">
        <v>26</v>
      </c>
      <c r="H11" s="122"/>
      <c r="I11" s="53" t="s">
        <v>164</v>
      </c>
      <c r="J11" s="35">
        <v>95</v>
      </c>
      <c r="K11" s="10" t="str">
        <f>IF(D11=0," ",IF(J11=0," ",IF(J11="GR",AR11,AN11)))</f>
        <v>YETERLİ</v>
      </c>
      <c r="L11" s="36">
        <f>IF(D11=0," ",IF(J11=0," ",Q11))</f>
        <v>3.2065217391304346</v>
      </c>
      <c r="M11" s="11"/>
      <c r="N11" s="11" t="s">
        <v>15</v>
      </c>
      <c r="O11" s="12">
        <f>IF(J11&lt;90,0,IF(J11&lt;=100,4,0))</f>
        <v>4</v>
      </c>
      <c r="P11" s="13">
        <f>IF(J11=" ",D11,(D11+15))</f>
        <v>92</v>
      </c>
      <c r="Q11" s="13">
        <f>IF(J11="BAŞARILI",(F11/P11),IF(J11&gt;0,(((AM11*15)+F11)/P11),F11))</f>
        <v>3.2065217391304346</v>
      </c>
      <c r="R11" s="14">
        <v>3.5</v>
      </c>
      <c r="S11" s="14" t="s">
        <v>16</v>
      </c>
      <c r="T11" s="15">
        <f>IF(J11&lt;85,0,IF(J11&lt;=89,3.5,0))</f>
        <v>0</v>
      </c>
      <c r="U11" s="14">
        <v>3</v>
      </c>
      <c r="V11" s="14" t="s">
        <v>17</v>
      </c>
      <c r="W11" s="15">
        <f>IF(J11&lt;80,0,IF(J11&lt;=84,3,0))</f>
        <v>0</v>
      </c>
      <c r="X11" s="14">
        <v>2.5</v>
      </c>
      <c r="Y11" s="14" t="s">
        <v>18</v>
      </c>
      <c r="Z11" s="15">
        <f>IF(J11&lt;75,0,IF(J11&lt;=79,2.5,0))</f>
        <v>0</v>
      </c>
      <c r="AA11" s="14">
        <v>2</v>
      </c>
      <c r="AB11" s="14" t="s">
        <v>19</v>
      </c>
      <c r="AC11" s="15">
        <f>IF(J11&lt;65,0,IF(J11&lt;=74,2,0))</f>
        <v>0</v>
      </c>
      <c r="AD11" s="14">
        <v>1.5</v>
      </c>
      <c r="AE11" s="14" t="s">
        <v>20</v>
      </c>
      <c r="AF11" s="15">
        <f>IF(J11&lt;58,0,IF(J11&lt;=64,1.5,0))</f>
        <v>0</v>
      </c>
      <c r="AG11" s="14">
        <v>1</v>
      </c>
      <c r="AH11" s="14" t="s">
        <v>21</v>
      </c>
      <c r="AI11" s="15">
        <f>IF(J11&lt;50,0,IF(J11&lt;=57,1,0))</f>
        <v>0</v>
      </c>
      <c r="AJ11" s="14">
        <v>0</v>
      </c>
      <c r="AK11" s="14" t="s">
        <v>22</v>
      </c>
      <c r="AL11" s="15">
        <f>IF(J11&lt;0,0,IF(J11&lt;=49,0,0))</f>
        <v>0</v>
      </c>
      <c r="AM11" s="15">
        <f>SUM(T11,W11,Z11,AC11,AF11,AI11,AL11,O11)</f>
        <v>4</v>
      </c>
      <c r="AN11" s="16" t="str">
        <f>IF(J11=" "," ",IF(AM11&lt;2,"GİREMEZ(AKTS)",IF(P11&lt;89,"GİREMEZ(AKTS)",IF(Q11&gt;=AO11,"YETERLİ","GİREMEZ(ORTALAMA)"))))</f>
        <v>YETERLİ</v>
      </c>
      <c r="AO11" s="15">
        <f>IF(LEFT(B11,1)="0",2,2.5)</f>
        <v>2.5</v>
      </c>
      <c r="AP11" s="15"/>
      <c r="AQ11" s="17"/>
      <c r="AR11" s="17" t="s">
        <v>23</v>
      </c>
      <c r="AS11" s="17"/>
      <c r="AT11" s="18"/>
      <c r="AU11" s="18"/>
      <c r="AV11" s="18"/>
      <c r="AW11" s="18"/>
      <c r="AX11" s="18"/>
      <c r="AY11" s="18"/>
      <c r="AZ11" s="18"/>
      <c r="BA11" s="1"/>
    </row>
    <row r="12" spans="2:53" ht="15.75" x14ac:dyDescent="0.25">
      <c r="B12" s="58" t="s">
        <v>72</v>
      </c>
      <c r="C12" s="57" t="s">
        <v>69</v>
      </c>
      <c r="D12" s="32">
        <v>77</v>
      </c>
      <c r="E12" s="33">
        <f t="shared" si="0"/>
        <v>92</v>
      </c>
      <c r="F12" s="37">
        <v>246.5</v>
      </c>
      <c r="G12" s="122" t="s">
        <v>67</v>
      </c>
      <c r="H12" s="122"/>
      <c r="I12" s="71" t="s">
        <v>164</v>
      </c>
      <c r="J12" s="33">
        <v>95</v>
      </c>
      <c r="K12" s="10" t="str">
        <f t="shared" ref="K12:K30" si="1">IF(D12=0," ",IF(J12=0," ",IF(J12="GR",AR12,AN12)))</f>
        <v>YETERLİ</v>
      </c>
      <c r="L12" s="36">
        <f t="shared" ref="L12:L30" si="2">IF(D12=0," ",IF(J12=0," ",Q12))</f>
        <v>3.3315217391304346</v>
      </c>
      <c r="M12" s="11"/>
      <c r="N12" s="11" t="s">
        <v>15</v>
      </c>
      <c r="O12" s="12">
        <f t="shared" ref="O12:O30" si="3">IF(J12&lt;90,0,IF(J12&lt;=100,4,0))</f>
        <v>4</v>
      </c>
      <c r="P12" s="13">
        <f t="shared" ref="P12:P30" si="4">IF(J12=" ",D12,(D12+15))</f>
        <v>92</v>
      </c>
      <c r="Q12" s="13">
        <f t="shared" ref="Q12:Q30" si="5">IF(J12="BAŞARILI",(F12/P12),IF(J12&gt;0,(((AM12*15)+F12)/P12),F12))</f>
        <v>3.3315217391304346</v>
      </c>
      <c r="R12" s="14">
        <v>3.5</v>
      </c>
      <c r="S12" s="14" t="s">
        <v>16</v>
      </c>
      <c r="T12" s="15">
        <f t="shared" ref="T12:T30" si="6">IF(J12&lt;85,0,IF(J12&lt;=89,3.5,0))</f>
        <v>0</v>
      </c>
      <c r="U12" s="14">
        <v>3</v>
      </c>
      <c r="V12" s="14" t="s">
        <v>17</v>
      </c>
      <c r="W12" s="15">
        <f t="shared" ref="W12:W30" si="7">IF(J12&lt;80,0,IF(J12&lt;=84,3,0))</f>
        <v>0</v>
      </c>
      <c r="X12" s="14">
        <v>2.5</v>
      </c>
      <c r="Y12" s="14" t="s">
        <v>18</v>
      </c>
      <c r="Z12" s="15">
        <f t="shared" ref="Z12:Z30" si="8">IF(J12&lt;75,0,IF(J12&lt;=79,2.5,0))</f>
        <v>0</v>
      </c>
      <c r="AA12" s="14">
        <v>2</v>
      </c>
      <c r="AB12" s="14" t="s">
        <v>19</v>
      </c>
      <c r="AC12" s="15">
        <f t="shared" ref="AC12:AC30" si="9">IF(J12&lt;65,0,IF(J12&lt;=74,2,0))</f>
        <v>0</v>
      </c>
      <c r="AD12" s="14">
        <v>1.5</v>
      </c>
      <c r="AE12" s="14" t="s">
        <v>20</v>
      </c>
      <c r="AF12" s="15">
        <f t="shared" ref="AF12:AF30" si="10">IF(J12&lt;58,0,IF(J12&lt;=64,1.5,0))</f>
        <v>0</v>
      </c>
      <c r="AG12" s="14">
        <v>1</v>
      </c>
      <c r="AH12" s="14" t="s">
        <v>21</v>
      </c>
      <c r="AI12" s="15">
        <f t="shared" ref="AI12:AI30" si="11">IF(J12&lt;50,0,IF(J12&lt;=57,1,0))</f>
        <v>0</v>
      </c>
      <c r="AJ12" s="14">
        <v>0</v>
      </c>
      <c r="AK12" s="14" t="s">
        <v>22</v>
      </c>
      <c r="AL12" s="15">
        <f t="shared" ref="AL12:AL30" si="12">IF(J12&lt;0,0,IF(J12&lt;=49,0,0))</f>
        <v>0</v>
      </c>
      <c r="AM12" s="15">
        <f t="shared" ref="AM12:AM30" si="13">SUM(T12,W12,Z12,AC12,AF12,AI12,AL12,O12)</f>
        <v>4</v>
      </c>
      <c r="AN12" s="16" t="str">
        <f t="shared" ref="AN12:AN30" si="14">IF(J12=" "," ",IF(AM12&lt;2,"GİREMEZ(AKTS)",IF(P12&lt;89,"GİREMEZ(AKTS)",IF(Q12&gt;=AO12,"YETERLİ","GİREMEZ(ORTALAMA)"))))</f>
        <v>YETERLİ</v>
      </c>
      <c r="AO12" s="15">
        <f t="shared" ref="AO12:AO30" si="15">IF(LEFT(B12,1)="0",2,2.5)</f>
        <v>2.5</v>
      </c>
      <c r="AR12" s="17" t="s">
        <v>23</v>
      </c>
    </row>
    <row r="13" spans="2:53" ht="15.75" x14ac:dyDescent="0.25">
      <c r="B13" s="58" t="s">
        <v>78</v>
      </c>
      <c r="C13" s="51" t="s">
        <v>77</v>
      </c>
      <c r="D13" s="32">
        <v>77</v>
      </c>
      <c r="E13" s="33">
        <f t="shared" si="0"/>
        <v>92</v>
      </c>
      <c r="F13" s="37">
        <v>228.5</v>
      </c>
      <c r="G13" s="122" t="s">
        <v>29</v>
      </c>
      <c r="H13" s="122"/>
      <c r="I13" s="53" t="s">
        <v>164</v>
      </c>
      <c r="J13" s="33">
        <v>95</v>
      </c>
      <c r="K13" s="10" t="str">
        <f t="shared" si="1"/>
        <v>YETERLİ</v>
      </c>
      <c r="L13" s="36">
        <f t="shared" si="2"/>
        <v>3.1358695652173911</v>
      </c>
      <c r="M13" s="11"/>
      <c r="N13" s="11" t="s">
        <v>15</v>
      </c>
      <c r="O13" s="12">
        <f t="shared" si="3"/>
        <v>4</v>
      </c>
      <c r="P13" s="13">
        <f t="shared" si="4"/>
        <v>92</v>
      </c>
      <c r="Q13" s="13">
        <f t="shared" si="5"/>
        <v>3.1358695652173911</v>
      </c>
      <c r="R13" s="14">
        <v>3.5</v>
      </c>
      <c r="S13" s="14" t="s">
        <v>16</v>
      </c>
      <c r="T13" s="15">
        <f t="shared" si="6"/>
        <v>0</v>
      </c>
      <c r="U13" s="14">
        <v>3</v>
      </c>
      <c r="V13" s="14" t="s">
        <v>17</v>
      </c>
      <c r="W13" s="15">
        <f t="shared" si="7"/>
        <v>0</v>
      </c>
      <c r="X13" s="14">
        <v>2.5</v>
      </c>
      <c r="Y13" s="14" t="s">
        <v>18</v>
      </c>
      <c r="Z13" s="15">
        <f t="shared" si="8"/>
        <v>0</v>
      </c>
      <c r="AA13" s="14">
        <v>2</v>
      </c>
      <c r="AB13" s="14" t="s">
        <v>19</v>
      </c>
      <c r="AC13" s="15">
        <f t="shared" si="9"/>
        <v>0</v>
      </c>
      <c r="AD13" s="14">
        <v>1.5</v>
      </c>
      <c r="AE13" s="14" t="s">
        <v>20</v>
      </c>
      <c r="AF13" s="15">
        <f t="shared" si="10"/>
        <v>0</v>
      </c>
      <c r="AG13" s="14">
        <v>1</v>
      </c>
      <c r="AH13" s="14" t="s">
        <v>21</v>
      </c>
      <c r="AI13" s="15">
        <f t="shared" si="11"/>
        <v>0</v>
      </c>
      <c r="AJ13" s="14">
        <v>0</v>
      </c>
      <c r="AK13" s="14" t="s">
        <v>22</v>
      </c>
      <c r="AL13" s="15">
        <f t="shared" si="12"/>
        <v>0</v>
      </c>
      <c r="AM13" s="15">
        <f t="shared" si="13"/>
        <v>4</v>
      </c>
      <c r="AN13" s="16" t="str">
        <f t="shared" si="14"/>
        <v>YETERLİ</v>
      </c>
      <c r="AO13" s="15">
        <f t="shared" si="15"/>
        <v>2.5</v>
      </c>
      <c r="AR13" s="17" t="s">
        <v>23</v>
      </c>
    </row>
    <row r="14" spans="2:53" ht="15.75" x14ac:dyDescent="0.25">
      <c r="B14" s="30" t="s">
        <v>76</v>
      </c>
      <c r="C14" s="31" t="s">
        <v>75</v>
      </c>
      <c r="D14" s="32">
        <v>77</v>
      </c>
      <c r="E14" s="33">
        <f t="shared" si="0"/>
        <v>92</v>
      </c>
      <c r="F14" s="37">
        <v>265</v>
      </c>
      <c r="G14" s="122" t="s">
        <v>52</v>
      </c>
      <c r="H14" s="122"/>
      <c r="I14" s="53" t="s">
        <v>164</v>
      </c>
      <c r="J14" s="33">
        <v>95</v>
      </c>
      <c r="K14" s="10" t="str">
        <f t="shared" si="1"/>
        <v>YETERLİ</v>
      </c>
      <c r="L14" s="36">
        <f t="shared" si="2"/>
        <v>3.5326086956521738</v>
      </c>
      <c r="M14" s="11"/>
      <c r="N14" s="11" t="s">
        <v>15</v>
      </c>
      <c r="O14" s="12">
        <f t="shared" si="3"/>
        <v>4</v>
      </c>
      <c r="P14" s="13">
        <f t="shared" si="4"/>
        <v>92</v>
      </c>
      <c r="Q14" s="13">
        <f t="shared" si="5"/>
        <v>3.5326086956521738</v>
      </c>
      <c r="R14" s="14">
        <v>3.5</v>
      </c>
      <c r="S14" s="14" t="s">
        <v>16</v>
      </c>
      <c r="T14" s="15">
        <f t="shared" si="6"/>
        <v>0</v>
      </c>
      <c r="U14" s="14">
        <v>3</v>
      </c>
      <c r="V14" s="14" t="s">
        <v>17</v>
      </c>
      <c r="W14" s="15">
        <f t="shared" si="7"/>
        <v>0</v>
      </c>
      <c r="X14" s="14">
        <v>2.5</v>
      </c>
      <c r="Y14" s="14" t="s">
        <v>18</v>
      </c>
      <c r="Z14" s="15">
        <f t="shared" si="8"/>
        <v>0</v>
      </c>
      <c r="AA14" s="14">
        <v>2</v>
      </c>
      <c r="AB14" s="14" t="s">
        <v>19</v>
      </c>
      <c r="AC14" s="15">
        <f t="shared" si="9"/>
        <v>0</v>
      </c>
      <c r="AD14" s="14">
        <v>1.5</v>
      </c>
      <c r="AE14" s="14" t="s">
        <v>20</v>
      </c>
      <c r="AF14" s="15">
        <f t="shared" si="10"/>
        <v>0</v>
      </c>
      <c r="AG14" s="14">
        <v>1</v>
      </c>
      <c r="AH14" s="14" t="s">
        <v>21</v>
      </c>
      <c r="AI14" s="15">
        <f t="shared" si="11"/>
        <v>0</v>
      </c>
      <c r="AJ14" s="14">
        <v>0</v>
      </c>
      <c r="AK14" s="14" t="s">
        <v>22</v>
      </c>
      <c r="AL14" s="15">
        <f t="shared" si="12"/>
        <v>0</v>
      </c>
      <c r="AM14" s="15">
        <f t="shared" si="13"/>
        <v>4</v>
      </c>
      <c r="AN14" s="16" t="str">
        <f t="shared" si="14"/>
        <v>YETERLİ</v>
      </c>
      <c r="AO14" s="15">
        <f t="shared" si="15"/>
        <v>2.5</v>
      </c>
      <c r="AR14" s="17" t="s">
        <v>23</v>
      </c>
    </row>
    <row r="15" spans="2:53" ht="15.75" x14ac:dyDescent="0.25">
      <c r="B15" s="30"/>
      <c r="C15" s="31"/>
      <c r="D15" s="32"/>
      <c r="E15" s="33" t="str">
        <f t="shared" si="0"/>
        <v xml:space="preserve"> </v>
      </c>
      <c r="F15" s="37"/>
      <c r="G15" s="122"/>
      <c r="H15" s="122"/>
      <c r="I15" s="53"/>
      <c r="J15" s="33" t="s">
        <v>14</v>
      </c>
      <c r="K15" s="10" t="str">
        <f t="shared" si="1"/>
        <v xml:space="preserve"> </v>
      </c>
      <c r="L15" s="36" t="str">
        <f t="shared" si="2"/>
        <v xml:space="preserve"> </v>
      </c>
      <c r="M15" s="11"/>
      <c r="N15" s="11" t="s">
        <v>15</v>
      </c>
      <c r="O15" s="12">
        <f t="shared" si="3"/>
        <v>0</v>
      </c>
      <c r="P15" s="13">
        <f t="shared" si="4"/>
        <v>0</v>
      </c>
      <c r="Q15" s="13" t="e">
        <f t="shared" si="5"/>
        <v>#DIV/0!</v>
      </c>
      <c r="R15" s="14">
        <v>3.5</v>
      </c>
      <c r="S15" s="14" t="s">
        <v>16</v>
      </c>
      <c r="T15" s="15">
        <f t="shared" si="6"/>
        <v>0</v>
      </c>
      <c r="U15" s="14">
        <v>3</v>
      </c>
      <c r="V15" s="14" t="s">
        <v>17</v>
      </c>
      <c r="W15" s="15">
        <f t="shared" si="7"/>
        <v>0</v>
      </c>
      <c r="X15" s="14">
        <v>2.5</v>
      </c>
      <c r="Y15" s="14" t="s">
        <v>18</v>
      </c>
      <c r="Z15" s="15">
        <f t="shared" si="8"/>
        <v>0</v>
      </c>
      <c r="AA15" s="14">
        <v>2</v>
      </c>
      <c r="AB15" s="14" t="s">
        <v>19</v>
      </c>
      <c r="AC15" s="15">
        <f t="shared" si="9"/>
        <v>0</v>
      </c>
      <c r="AD15" s="14">
        <v>1.5</v>
      </c>
      <c r="AE15" s="14" t="s">
        <v>20</v>
      </c>
      <c r="AF15" s="15">
        <f t="shared" si="10"/>
        <v>0</v>
      </c>
      <c r="AG15" s="14">
        <v>1</v>
      </c>
      <c r="AH15" s="14" t="s">
        <v>21</v>
      </c>
      <c r="AI15" s="15">
        <f t="shared" si="11"/>
        <v>0</v>
      </c>
      <c r="AJ15" s="14">
        <v>0</v>
      </c>
      <c r="AK15" s="14" t="s">
        <v>22</v>
      </c>
      <c r="AL15" s="15">
        <f t="shared" si="12"/>
        <v>0</v>
      </c>
      <c r="AM15" s="15">
        <f t="shared" si="13"/>
        <v>0</v>
      </c>
      <c r="AN15" s="16" t="str">
        <f t="shared" si="14"/>
        <v xml:space="preserve"> </v>
      </c>
      <c r="AO15" s="15">
        <f t="shared" si="15"/>
        <v>2.5</v>
      </c>
      <c r="AR15" s="17" t="s">
        <v>23</v>
      </c>
    </row>
    <row r="16" spans="2:53" ht="15.75" x14ac:dyDescent="0.25">
      <c r="B16" s="30"/>
      <c r="C16" s="51"/>
      <c r="D16" s="32"/>
      <c r="E16" s="33" t="str">
        <f t="shared" si="0"/>
        <v xml:space="preserve"> </v>
      </c>
      <c r="F16" s="37"/>
      <c r="G16" s="113"/>
      <c r="H16" s="113"/>
      <c r="I16" s="51"/>
      <c r="J16" s="33" t="s">
        <v>14</v>
      </c>
      <c r="K16" s="59" t="s">
        <v>28</v>
      </c>
      <c r="L16" s="36" t="str">
        <f t="shared" si="2"/>
        <v xml:space="preserve"> </v>
      </c>
      <c r="M16" s="11"/>
      <c r="N16" s="11" t="s">
        <v>15</v>
      </c>
      <c r="O16" s="12">
        <f t="shared" si="3"/>
        <v>0</v>
      </c>
      <c r="P16" s="13">
        <f t="shared" si="4"/>
        <v>0</v>
      </c>
      <c r="Q16" s="13" t="e">
        <f t="shared" si="5"/>
        <v>#DIV/0!</v>
      </c>
      <c r="R16" s="14">
        <v>3.5</v>
      </c>
      <c r="S16" s="14" t="s">
        <v>16</v>
      </c>
      <c r="T16" s="15">
        <f t="shared" si="6"/>
        <v>0</v>
      </c>
      <c r="U16" s="14">
        <v>3</v>
      </c>
      <c r="V16" s="14" t="s">
        <v>17</v>
      </c>
      <c r="W16" s="15">
        <f t="shared" si="7"/>
        <v>0</v>
      </c>
      <c r="X16" s="14">
        <v>2.5</v>
      </c>
      <c r="Y16" s="14" t="s">
        <v>18</v>
      </c>
      <c r="Z16" s="15">
        <f t="shared" si="8"/>
        <v>0</v>
      </c>
      <c r="AA16" s="14">
        <v>2</v>
      </c>
      <c r="AB16" s="14" t="s">
        <v>19</v>
      </c>
      <c r="AC16" s="15">
        <f t="shared" si="9"/>
        <v>0</v>
      </c>
      <c r="AD16" s="14">
        <v>1.5</v>
      </c>
      <c r="AE16" s="14" t="s">
        <v>20</v>
      </c>
      <c r="AF16" s="15">
        <f t="shared" si="10"/>
        <v>0</v>
      </c>
      <c r="AG16" s="14">
        <v>1</v>
      </c>
      <c r="AH16" s="14" t="s">
        <v>21</v>
      </c>
      <c r="AI16" s="15">
        <f t="shared" si="11"/>
        <v>0</v>
      </c>
      <c r="AJ16" s="14">
        <v>0</v>
      </c>
      <c r="AK16" s="14" t="s">
        <v>22</v>
      </c>
      <c r="AL16" s="15">
        <f t="shared" si="12"/>
        <v>0</v>
      </c>
      <c r="AM16" s="15">
        <f t="shared" si="13"/>
        <v>0</v>
      </c>
      <c r="AN16" s="16" t="str">
        <f t="shared" si="14"/>
        <v xml:space="preserve"> </v>
      </c>
      <c r="AO16" s="15">
        <f t="shared" si="15"/>
        <v>2.5</v>
      </c>
      <c r="AR16" s="17" t="s">
        <v>23</v>
      </c>
    </row>
    <row r="17" spans="2:44" ht="15.75" x14ac:dyDescent="0.25">
      <c r="B17" s="30"/>
      <c r="C17" s="51"/>
      <c r="D17" s="32"/>
      <c r="E17" s="33" t="str">
        <f t="shared" si="0"/>
        <v xml:space="preserve"> </v>
      </c>
      <c r="F17" s="37"/>
      <c r="G17" s="113"/>
      <c r="H17" s="113"/>
      <c r="I17" s="51"/>
      <c r="J17" s="33" t="s">
        <v>14</v>
      </c>
      <c r="K17" s="10" t="str">
        <f t="shared" si="1"/>
        <v xml:space="preserve"> </v>
      </c>
      <c r="L17" s="36" t="str">
        <f t="shared" si="2"/>
        <v xml:space="preserve"> </v>
      </c>
      <c r="M17" s="11"/>
      <c r="N17" s="11" t="s">
        <v>15</v>
      </c>
      <c r="O17" s="12">
        <f t="shared" si="3"/>
        <v>0</v>
      </c>
      <c r="P17" s="13">
        <f t="shared" si="4"/>
        <v>0</v>
      </c>
      <c r="Q17" s="13" t="e">
        <f t="shared" si="5"/>
        <v>#DIV/0!</v>
      </c>
      <c r="R17" s="14">
        <v>3.5</v>
      </c>
      <c r="S17" s="14" t="s">
        <v>16</v>
      </c>
      <c r="T17" s="15">
        <f t="shared" si="6"/>
        <v>0</v>
      </c>
      <c r="U17" s="14">
        <v>3</v>
      </c>
      <c r="V17" s="14" t="s">
        <v>17</v>
      </c>
      <c r="W17" s="15">
        <f t="shared" si="7"/>
        <v>0</v>
      </c>
      <c r="X17" s="14">
        <v>2.5</v>
      </c>
      <c r="Y17" s="14" t="s">
        <v>18</v>
      </c>
      <c r="Z17" s="15">
        <f t="shared" si="8"/>
        <v>0</v>
      </c>
      <c r="AA17" s="14">
        <v>2</v>
      </c>
      <c r="AB17" s="14" t="s">
        <v>19</v>
      </c>
      <c r="AC17" s="15">
        <f t="shared" si="9"/>
        <v>0</v>
      </c>
      <c r="AD17" s="14">
        <v>1.5</v>
      </c>
      <c r="AE17" s="14" t="s">
        <v>20</v>
      </c>
      <c r="AF17" s="15">
        <f t="shared" si="10"/>
        <v>0</v>
      </c>
      <c r="AG17" s="14">
        <v>1</v>
      </c>
      <c r="AH17" s="14" t="s">
        <v>21</v>
      </c>
      <c r="AI17" s="15">
        <f t="shared" si="11"/>
        <v>0</v>
      </c>
      <c r="AJ17" s="14">
        <v>0</v>
      </c>
      <c r="AK17" s="14" t="s">
        <v>22</v>
      </c>
      <c r="AL17" s="15">
        <f t="shared" si="12"/>
        <v>0</v>
      </c>
      <c r="AM17" s="15">
        <f t="shared" si="13"/>
        <v>0</v>
      </c>
      <c r="AN17" s="16" t="str">
        <f t="shared" si="14"/>
        <v xml:space="preserve"> </v>
      </c>
      <c r="AO17" s="15">
        <f t="shared" si="15"/>
        <v>2.5</v>
      </c>
      <c r="AR17" s="17" t="s">
        <v>23</v>
      </c>
    </row>
    <row r="18" spans="2:44" ht="15.75" x14ac:dyDescent="0.25">
      <c r="B18" s="30"/>
      <c r="C18" s="51"/>
      <c r="D18" s="32"/>
      <c r="E18" s="33" t="str">
        <f t="shared" si="0"/>
        <v xml:space="preserve"> </v>
      </c>
      <c r="F18" s="37"/>
      <c r="G18" s="113"/>
      <c r="H18" s="113"/>
      <c r="I18" s="51"/>
      <c r="J18" s="33" t="s">
        <v>14</v>
      </c>
      <c r="K18" s="10" t="str">
        <f t="shared" si="1"/>
        <v xml:space="preserve"> </v>
      </c>
      <c r="L18" s="36" t="str">
        <f t="shared" si="2"/>
        <v xml:space="preserve"> </v>
      </c>
      <c r="M18" s="11"/>
      <c r="N18" s="11" t="s">
        <v>15</v>
      </c>
      <c r="O18" s="12">
        <f t="shared" si="3"/>
        <v>0</v>
      </c>
      <c r="P18" s="13">
        <f t="shared" si="4"/>
        <v>0</v>
      </c>
      <c r="Q18" s="13" t="e">
        <f t="shared" si="5"/>
        <v>#DIV/0!</v>
      </c>
      <c r="R18" s="14">
        <v>3.5</v>
      </c>
      <c r="S18" s="14" t="s">
        <v>16</v>
      </c>
      <c r="T18" s="15">
        <f t="shared" si="6"/>
        <v>0</v>
      </c>
      <c r="U18" s="14">
        <v>3</v>
      </c>
      <c r="V18" s="14" t="s">
        <v>17</v>
      </c>
      <c r="W18" s="15">
        <f t="shared" si="7"/>
        <v>0</v>
      </c>
      <c r="X18" s="14">
        <v>2.5</v>
      </c>
      <c r="Y18" s="14" t="s">
        <v>18</v>
      </c>
      <c r="Z18" s="15">
        <f t="shared" si="8"/>
        <v>0</v>
      </c>
      <c r="AA18" s="14">
        <v>2</v>
      </c>
      <c r="AB18" s="14" t="s">
        <v>19</v>
      </c>
      <c r="AC18" s="15">
        <f t="shared" si="9"/>
        <v>0</v>
      </c>
      <c r="AD18" s="14">
        <v>1.5</v>
      </c>
      <c r="AE18" s="14" t="s">
        <v>20</v>
      </c>
      <c r="AF18" s="15">
        <f t="shared" si="10"/>
        <v>0</v>
      </c>
      <c r="AG18" s="14">
        <v>1</v>
      </c>
      <c r="AH18" s="14" t="s">
        <v>21</v>
      </c>
      <c r="AI18" s="15">
        <f t="shared" si="11"/>
        <v>0</v>
      </c>
      <c r="AJ18" s="14">
        <v>0</v>
      </c>
      <c r="AK18" s="14" t="s">
        <v>22</v>
      </c>
      <c r="AL18" s="15">
        <f t="shared" si="12"/>
        <v>0</v>
      </c>
      <c r="AM18" s="15">
        <f t="shared" si="13"/>
        <v>0</v>
      </c>
      <c r="AN18" s="16" t="str">
        <f t="shared" si="14"/>
        <v xml:space="preserve"> </v>
      </c>
      <c r="AO18" s="15">
        <f t="shared" si="15"/>
        <v>2.5</v>
      </c>
      <c r="AR18" s="17" t="s">
        <v>23</v>
      </c>
    </row>
    <row r="19" spans="2:44" ht="15.75" x14ac:dyDescent="0.25">
      <c r="B19" s="30"/>
      <c r="C19" s="51"/>
      <c r="D19" s="32"/>
      <c r="E19" s="33" t="str">
        <f t="shared" si="0"/>
        <v xml:space="preserve"> </v>
      </c>
      <c r="F19" s="37"/>
      <c r="G19" s="113"/>
      <c r="H19" s="113"/>
      <c r="I19" s="51"/>
      <c r="J19" s="33" t="s">
        <v>14</v>
      </c>
      <c r="K19" s="10" t="str">
        <f t="shared" si="1"/>
        <v xml:space="preserve"> </v>
      </c>
      <c r="L19" s="36" t="str">
        <f t="shared" si="2"/>
        <v xml:space="preserve"> </v>
      </c>
      <c r="M19" s="11"/>
      <c r="N19" s="11" t="s">
        <v>15</v>
      </c>
      <c r="O19" s="12">
        <f t="shared" si="3"/>
        <v>0</v>
      </c>
      <c r="P19" s="13">
        <f t="shared" si="4"/>
        <v>0</v>
      </c>
      <c r="Q19" s="13" t="e">
        <f t="shared" si="5"/>
        <v>#DIV/0!</v>
      </c>
      <c r="R19" s="14">
        <v>3.5</v>
      </c>
      <c r="S19" s="14" t="s">
        <v>16</v>
      </c>
      <c r="T19" s="15">
        <f t="shared" si="6"/>
        <v>0</v>
      </c>
      <c r="U19" s="14">
        <v>3</v>
      </c>
      <c r="V19" s="14" t="s">
        <v>17</v>
      </c>
      <c r="W19" s="15">
        <f t="shared" si="7"/>
        <v>0</v>
      </c>
      <c r="X19" s="14">
        <v>2.5</v>
      </c>
      <c r="Y19" s="14" t="s">
        <v>18</v>
      </c>
      <c r="Z19" s="15">
        <f t="shared" si="8"/>
        <v>0</v>
      </c>
      <c r="AA19" s="14">
        <v>2</v>
      </c>
      <c r="AB19" s="14" t="s">
        <v>19</v>
      </c>
      <c r="AC19" s="15">
        <f t="shared" si="9"/>
        <v>0</v>
      </c>
      <c r="AD19" s="14">
        <v>1.5</v>
      </c>
      <c r="AE19" s="14" t="s">
        <v>20</v>
      </c>
      <c r="AF19" s="15">
        <f t="shared" si="10"/>
        <v>0</v>
      </c>
      <c r="AG19" s="14">
        <v>1</v>
      </c>
      <c r="AH19" s="14" t="s">
        <v>21</v>
      </c>
      <c r="AI19" s="15">
        <f t="shared" si="11"/>
        <v>0</v>
      </c>
      <c r="AJ19" s="14">
        <v>0</v>
      </c>
      <c r="AK19" s="14" t="s">
        <v>22</v>
      </c>
      <c r="AL19" s="15">
        <f t="shared" si="12"/>
        <v>0</v>
      </c>
      <c r="AM19" s="15">
        <f t="shared" si="13"/>
        <v>0</v>
      </c>
      <c r="AN19" s="16" t="str">
        <f t="shared" si="14"/>
        <v xml:space="preserve"> </v>
      </c>
      <c r="AO19" s="15">
        <f t="shared" si="15"/>
        <v>2.5</v>
      </c>
      <c r="AR19" s="17" t="s">
        <v>23</v>
      </c>
    </row>
    <row r="20" spans="2:44" ht="15.75" x14ac:dyDescent="0.25">
      <c r="B20" s="30"/>
      <c r="C20" s="51"/>
      <c r="D20" s="32"/>
      <c r="E20" s="33" t="str">
        <f t="shared" si="0"/>
        <v xml:space="preserve"> </v>
      </c>
      <c r="F20" s="37"/>
      <c r="G20" s="113"/>
      <c r="H20" s="113"/>
      <c r="I20" s="51"/>
      <c r="J20" s="33" t="s">
        <v>14</v>
      </c>
      <c r="K20" s="10" t="str">
        <f t="shared" si="1"/>
        <v xml:space="preserve"> </v>
      </c>
      <c r="L20" s="36" t="str">
        <f t="shared" si="2"/>
        <v xml:space="preserve"> </v>
      </c>
      <c r="M20" s="11"/>
      <c r="N20" s="11" t="s">
        <v>15</v>
      </c>
      <c r="O20" s="12">
        <f t="shared" si="3"/>
        <v>0</v>
      </c>
      <c r="P20" s="13">
        <f t="shared" si="4"/>
        <v>0</v>
      </c>
      <c r="Q20" s="13" t="e">
        <f t="shared" si="5"/>
        <v>#DIV/0!</v>
      </c>
      <c r="R20" s="14">
        <v>3.5</v>
      </c>
      <c r="S20" s="14" t="s">
        <v>16</v>
      </c>
      <c r="T20" s="15">
        <f t="shared" si="6"/>
        <v>0</v>
      </c>
      <c r="U20" s="14">
        <v>3</v>
      </c>
      <c r="V20" s="14" t="s">
        <v>17</v>
      </c>
      <c r="W20" s="15">
        <f t="shared" si="7"/>
        <v>0</v>
      </c>
      <c r="X20" s="14">
        <v>2.5</v>
      </c>
      <c r="Y20" s="14" t="s">
        <v>18</v>
      </c>
      <c r="Z20" s="15">
        <f t="shared" si="8"/>
        <v>0</v>
      </c>
      <c r="AA20" s="14">
        <v>2</v>
      </c>
      <c r="AB20" s="14" t="s">
        <v>19</v>
      </c>
      <c r="AC20" s="15">
        <f t="shared" si="9"/>
        <v>0</v>
      </c>
      <c r="AD20" s="14">
        <v>1.5</v>
      </c>
      <c r="AE20" s="14" t="s">
        <v>20</v>
      </c>
      <c r="AF20" s="15">
        <f t="shared" si="10"/>
        <v>0</v>
      </c>
      <c r="AG20" s="14">
        <v>1</v>
      </c>
      <c r="AH20" s="14" t="s">
        <v>21</v>
      </c>
      <c r="AI20" s="15">
        <f t="shared" si="11"/>
        <v>0</v>
      </c>
      <c r="AJ20" s="14">
        <v>0</v>
      </c>
      <c r="AK20" s="14" t="s">
        <v>22</v>
      </c>
      <c r="AL20" s="15">
        <f t="shared" si="12"/>
        <v>0</v>
      </c>
      <c r="AM20" s="15">
        <f t="shared" si="13"/>
        <v>0</v>
      </c>
      <c r="AN20" s="16" t="str">
        <f t="shared" si="14"/>
        <v xml:space="preserve"> </v>
      </c>
      <c r="AO20" s="15">
        <f t="shared" si="15"/>
        <v>2.5</v>
      </c>
      <c r="AR20" s="17" t="s">
        <v>23</v>
      </c>
    </row>
    <row r="21" spans="2:44" ht="15.75" x14ac:dyDescent="0.25">
      <c r="B21" s="30"/>
      <c r="C21" s="51"/>
      <c r="D21" s="32"/>
      <c r="E21" s="33" t="str">
        <f t="shared" si="0"/>
        <v xml:space="preserve"> </v>
      </c>
      <c r="F21" s="37"/>
      <c r="G21" s="113"/>
      <c r="H21" s="113"/>
      <c r="I21" s="51"/>
      <c r="J21" s="33" t="s">
        <v>14</v>
      </c>
      <c r="K21" s="59" t="s">
        <v>28</v>
      </c>
      <c r="L21" s="36" t="str">
        <f t="shared" si="2"/>
        <v xml:space="preserve"> </v>
      </c>
      <c r="M21" s="11"/>
      <c r="N21" s="11" t="s">
        <v>15</v>
      </c>
      <c r="O21" s="12">
        <f t="shared" si="3"/>
        <v>0</v>
      </c>
      <c r="P21" s="13">
        <f t="shared" si="4"/>
        <v>0</v>
      </c>
      <c r="Q21" s="13" t="e">
        <f t="shared" si="5"/>
        <v>#DIV/0!</v>
      </c>
      <c r="R21" s="14">
        <v>3.5</v>
      </c>
      <c r="S21" s="14" t="s">
        <v>16</v>
      </c>
      <c r="T21" s="15">
        <f t="shared" si="6"/>
        <v>0</v>
      </c>
      <c r="U21" s="14">
        <v>3</v>
      </c>
      <c r="V21" s="14" t="s">
        <v>17</v>
      </c>
      <c r="W21" s="15">
        <f t="shared" si="7"/>
        <v>0</v>
      </c>
      <c r="X21" s="14">
        <v>2.5</v>
      </c>
      <c r="Y21" s="14" t="s">
        <v>18</v>
      </c>
      <c r="Z21" s="15">
        <f t="shared" si="8"/>
        <v>0</v>
      </c>
      <c r="AA21" s="14">
        <v>2</v>
      </c>
      <c r="AB21" s="14" t="s">
        <v>19</v>
      </c>
      <c r="AC21" s="15">
        <f t="shared" si="9"/>
        <v>0</v>
      </c>
      <c r="AD21" s="14">
        <v>1.5</v>
      </c>
      <c r="AE21" s="14" t="s">
        <v>20</v>
      </c>
      <c r="AF21" s="15">
        <f t="shared" si="10"/>
        <v>0</v>
      </c>
      <c r="AG21" s="14">
        <v>1</v>
      </c>
      <c r="AH21" s="14" t="s">
        <v>21</v>
      </c>
      <c r="AI21" s="15">
        <f t="shared" si="11"/>
        <v>0</v>
      </c>
      <c r="AJ21" s="14">
        <v>0</v>
      </c>
      <c r="AK21" s="14" t="s">
        <v>22</v>
      </c>
      <c r="AL21" s="15">
        <f t="shared" si="12"/>
        <v>0</v>
      </c>
      <c r="AM21" s="15">
        <f t="shared" si="13"/>
        <v>0</v>
      </c>
      <c r="AN21" s="16" t="str">
        <f t="shared" si="14"/>
        <v xml:space="preserve"> </v>
      </c>
      <c r="AO21" s="15">
        <f t="shared" si="15"/>
        <v>2.5</v>
      </c>
      <c r="AR21" s="17" t="s">
        <v>23</v>
      </c>
    </row>
    <row r="22" spans="2:44" ht="15.75" x14ac:dyDescent="0.25">
      <c r="B22" s="30"/>
      <c r="C22" s="31"/>
      <c r="D22" s="32"/>
      <c r="E22" s="33" t="str">
        <f t="shared" si="0"/>
        <v xml:space="preserve"> </v>
      </c>
      <c r="F22" s="37"/>
      <c r="G22" s="113"/>
      <c r="H22" s="113"/>
      <c r="I22" s="51"/>
      <c r="J22" s="33" t="s">
        <v>14</v>
      </c>
      <c r="K22" s="10" t="str">
        <f t="shared" si="1"/>
        <v xml:space="preserve"> </v>
      </c>
      <c r="L22" s="36" t="str">
        <f t="shared" si="2"/>
        <v xml:space="preserve"> </v>
      </c>
      <c r="M22" s="11"/>
      <c r="N22" s="11" t="s">
        <v>15</v>
      </c>
      <c r="O22" s="12">
        <f t="shared" si="3"/>
        <v>0</v>
      </c>
      <c r="P22" s="13">
        <f t="shared" si="4"/>
        <v>0</v>
      </c>
      <c r="Q22" s="13" t="e">
        <f t="shared" si="5"/>
        <v>#DIV/0!</v>
      </c>
      <c r="R22" s="14">
        <v>3.5</v>
      </c>
      <c r="S22" s="14" t="s">
        <v>16</v>
      </c>
      <c r="T22" s="15">
        <f t="shared" si="6"/>
        <v>0</v>
      </c>
      <c r="U22" s="14">
        <v>3</v>
      </c>
      <c r="V22" s="14" t="s">
        <v>17</v>
      </c>
      <c r="W22" s="15">
        <f t="shared" si="7"/>
        <v>0</v>
      </c>
      <c r="X22" s="14">
        <v>2.5</v>
      </c>
      <c r="Y22" s="14" t="s">
        <v>18</v>
      </c>
      <c r="Z22" s="15">
        <f t="shared" si="8"/>
        <v>0</v>
      </c>
      <c r="AA22" s="14">
        <v>2</v>
      </c>
      <c r="AB22" s="14" t="s">
        <v>19</v>
      </c>
      <c r="AC22" s="15">
        <f t="shared" si="9"/>
        <v>0</v>
      </c>
      <c r="AD22" s="14">
        <v>1.5</v>
      </c>
      <c r="AE22" s="14" t="s">
        <v>20</v>
      </c>
      <c r="AF22" s="15">
        <f t="shared" si="10"/>
        <v>0</v>
      </c>
      <c r="AG22" s="14">
        <v>1</v>
      </c>
      <c r="AH22" s="14" t="s">
        <v>21</v>
      </c>
      <c r="AI22" s="15">
        <f t="shared" si="11"/>
        <v>0</v>
      </c>
      <c r="AJ22" s="14">
        <v>0</v>
      </c>
      <c r="AK22" s="14" t="s">
        <v>22</v>
      </c>
      <c r="AL22" s="15">
        <f t="shared" si="12"/>
        <v>0</v>
      </c>
      <c r="AM22" s="15">
        <f t="shared" si="13"/>
        <v>0</v>
      </c>
      <c r="AN22" s="16" t="str">
        <f t="shared" si="14"/>
        <v xml:space="preserve"> </v>
      </c>
      <c r="AO22" s="15">
        <f t="shared" si="15"/>
        <v>2.5</v>
      </c>
      <c r="AR22" s="17" t="s">
        <v>23</v>
      </c>
    </row>
    <row r="23" spans="2:44" ht="15.75" x14ac:dyDescent="0.25">
      <c r="B23" s="30"/>
      <c r="C23" s="31"/>
      <c r="D23" s="32"/>
      <c r="E23" s="33" t="str">
        <f t="shared" si="0"/>
        <v xml:space="preserve"> </v>
      </c>
      <c r="F23" s="37"/>
      <c r="G23" s="113"/>
      <c r="H23" s="113"/>
      <c r="I23" s="51"/>
      <c r="J23" s="33" t="s">
        <v>14</v>
      </c>
      <c r="K23" s="10" t="str">
        <f t="shared" si="1"/>
        <v xml:space="preserve"> </v>
      </c>
      <c r="L23" s="36" t="str">
        <f t="shared" si="2"/>
        <v xml:space="preserve"> </v>
      </c>
      <c r="M23" s="11"/>
      <c r="N23" s="11" t="s">
        <v>15</v>
      </c>
      <c r="O23" s="12">
        <f t="shared" si="3"/>
        <v>0</v>
      </c>
      <c r="P23" s="13">
        <f t="shared" si="4"/>
        <v>0</v>
      </c>
      <c r="Q23" s="13" t="e">
        <f t="shared" si="5"/>
        <v>#DIV/0!</v>
      </c>
      <c r="R23" s="14">
        <v>3.5</v>
      </c>
      <c r="S23" s="14" t="s">
        <v>16</v>
      </c>
      <c r="T23" s="15">
        <f t="shared" si="6"/>
        <v>0</v>
      </c>
      <c r="U23" s="14">
        <v>3</v>
      </c>
      <c r="V23" s="14" t="s">
        <v>17</v>
      </c>
      <c r="W23" s="15">
        <f t="shared" si="7"/>
        <v>0</v>
      </c>
      <c r="X23" s="14">
        <v>2.5</v>
      </c>
      <c r="Y23" s="14" t="s">
        <v>18</v>
      </c>
      <c r="Z23" s="15">
        <f t="shared" si="8"/>
        <v>0</v>
      </c>
      <c r="AA23" s="14">
        <v>2</v>
      </c>
      <c r="AB23" s="14" t="s">
        <v>19</v>
      </c>
      <c r="AC23" s="15">
        <f t="shared" si="9"/>
        <v>0</v>
      </c>
      <c r="AD23" s="14">
        <v>1.5</v>
      </c>
      <c r="AE23" s="14" t="s">
        <v>20</v>
      </c>
      <c r="AF23" s="15">
        <f t="shared" si="10"/>
        <v>0</v>
      </c>
      <c r="AG23" s="14">
        <v>1</v>
      </c>
      <c r="AH23" s="14" t="s">
        <v>21</v>
      </c>
      <c r="AI23" s="15">
        <f t="shared" si="11"/>
        <v>0</v>
      </c>
      <c r="AJ23" s="14">
        <v>0</v>
      </c>
      <c r="AK23" s="14" t="s">
        <v>22</v>
      </c>
      <c r="AL23" s="15">
        <f t="shared" si="12"/>
        <v>0</v>
      </c>
      <c r="AM23" s="15">
        <f t="shared" si="13"/>
        <v>0</v>
      </c>
      <c r="AN23" s="16" t="str">
        <f t="shared" si="14"/>
        <v xml:space="preserve"> </v>
      </c>
      <c r="AO23" s="15">
        <f t="shared" si="15"/>
        <v>2.5</v>
      </c>
      <c r="AR23" s="17" t="s">
        <v>23</v>
      </c>
    </row>
    <row r="24" spans="2:44" ht="15.75" x14ac:dyDescent="0.25">
      <c r="B24" s="30"/>
      <c r="C24" s="31"/>
      <c r="D24" s="32"/>
      <c r="E24" s="33" t="str">
        <f t="shared" si="0"/>
        <v xml:space="preserve"> </v>
      </c>
      <c r="F24" s="37"/>
      <c r="G24" s="113"/>
      <c r="H24" s="113"/>
      <c r="I24" s="51"/>
      <c r="J24" s="33" t="s">
        <v>14</v>
      </c>
      <c r="K24" s="10" t="str">
        <f t="shared" si="1"/>
        <v xml:space="preserve"> </v>
      </c>
      <c r="L24" s="36" t="str">
        <f t="shared" si="2"/>
        <v xml:space="preserve"> </v>
      </c>
      <c r="M24" s="11"/>
      <c r="N24" s="11" t="s">
        <v>15</v>
      </c>
      <c r="O24" s="12">
        <f t="shared" si="3"/>
        <v>0</v>
      </c>
      <c r="P24" s="13">
        <f t="shared" si="4"/>
        <v>0</v>
      </c>
      <c r="Q24" s="13" t="e">
        <f t="shared" si="5"/>
        <v>#DIV/0!</v>
      </c>
      <c r="R24" s="14">
        <v>3.5</v>
      </c>
      <c r="S24" s="14" t="s">
        <v>16</v>
      </c>
      <c r="T24" s="15">
        <f t="shared" si="6"/>
        <v>0</v>
      </c>
      <c r="U24" s="14">
        <v>3</v>
      </c>
      <c r="V24" s="14" t="s">
        <v>17</v>
      </c>
      <c r="W24" s="15">
        <f t="shared" si="7"/>
        <v>0</v>
      </c>
      <c r="X24" s="14">
        <v>2.5</v>
      </c>
      <c r="Y24" s="14" t="s">
        <v>18</v>
      </c>
      <c r="Z24" s="15">
        <f t="shared" si="8"/>
        <v>0</v>
      </c>
      <c r="AA24" s="14">
        <v>2</v>
      </c>
      <c r="AB24" s="14" t="s">
        <v>19</v>
      </c>
      <c r="AC24" s="15">
        <f t="shared" si="9"/>
        <v>0</v>
      </c>
      <c r="AD24" s="14">
        <v>1.5</v>
      </c>
      <c r="AE24" s="14" t="s">
        <v>20</v>
      </c>
      <c r="AF24" s="15">
        <f t="shared" si="10"/>
        <v>0</v>
      </c>
      <c r="AG24" s="14">
        <v>1</v>
      </c>
      <c r="AH24" s="14" t="s">
        <v>21</v>
      </c>
      <c r="AI24" s="15">
        <f t="shared" si="11"/>
        <v>0</v>
      </c>
      <c r="AJ24" s="14">
        <v>0</v>
      </c>
      <c r="AK24" s="14" t="s">
        <v>22</v>
      </c>
      <c r="AL24" s="15">
        <f t="shared" si="12"/>
        <v>0</v>
      </c>
      <c r="AM24" s="15">
        <f t="shared" si="13"/>
        <v>0</v>
      </c>
      <c r="AN24" s="16" t="str">
        <f t="shared" si="14"/>
        <v xml:space="preserve"> </v>
      </c>
      <c r="AO24" s="15">
        <f t="shared" si="15"/>
        <v>2.5</v>
      </c>
      <c r="AR24" s="17" t="s">
        <v>23</v>
      </c>
    </row>
    <row r="25" spans="2:44" ht="15.75" x14ac:dyDescent="0.25">
      <c r="B25" s="30" t="s">
        <v>14</v>
      </c>
      <c r="C25" s="31" t="s">
        <v>14</v>
      </c>
      <c r="D25" s="32"/>
      <c r="E25" s="33" t="str">
        <f t="shared" si="0"/>
        <v xml:space="preserve"> </v>
      </c>
      <c r="F25" s="37"/>
      <c r="G25" s="113"/>
      <c r="H25" s="113"/>
      <c r="I25" s="51"/>
      <c r="J25" s="33" t="s">
        <v>14</v>
      </c>
      <c r="K25" s="10" t="str">
        <f t="shared" si="1"/>
        <v xml:space="preserve"> </v>
      </c>
      <c r="L25" s="36" t="str">
        <f t="shared" si="2"/>
        <v xml:space="preserve"> </v>
      </c>
      <c r="M25" s="11"/>
      <c r="N25" s="11" t="s">
        <v>15</v>
      </c>
      <c r="O25" s="12">
        <f t="shared" si="3"/>
        <v>0</v>
      </c>
      <c r="P25" s="13">
        <f t="shared" si="4"/>
        <v>0</v>
      </c>
      <c r="Q25" s="13" t="e">
        <f t="shared" si="5"/>
        <v>#DIV/0!</v>
      </c>
      <c r="R25" s="14">
        <v>3.5</v>
      </c>
      <c r="S25" s="14" t="s">
        <v>16</v>
      </c>
      <c r="T25" s="15">
        <f t="shared" si="6"/>
        <v>0</v>
      </c>
      <c r="U25" s="14">
        <v>3</v>
      </c>
      <c r="V25" s="14" t="s">
        <v>17</v>
      </c>
      <c r="W25" s="15">
        <f t="shared" si="7"/>
        <v>0</v>
      </c>
      <c r="X25" s="14">
        <v>2.5</v>
      </c>
      <c r="Y25" s="14" t="s">
        <v>18</v>
      </c>
      <c r="Z25" s="15">
        <f t="shared" si="8"/>
        <v>0</v>
      </c>
      <c r="AA25" s="14">
        <v>2</v>
      </c>
      <c r="AB25" s="14" t="s">
        <v>19</v>
      </c>
      <c r="AC25" s="15">
        <f t="shared" si="9"/>
        <v>0</v>
      </c>
      <c r="AD25" s="14">
        <v>1.5</v>
      </c>
      <c r="AE25" s="14" t="s">
        <v>20</v>
      </c>
      <c r="AF25" s="15">
        <f t="shared" si="10"/>
        <v>0</v>
      </c>
      <c r="AG25" s="14">
        <v>1</v>
      </c>
      <c r="AH25" s="14" t="s">
        <v>21</v>
      </c>
      <c r="AI25" s="15">
        <f t="shared" si="11"/>
        <v>0</v>
      </c>
      <c r="AJ25" s="14">
        <v>0</v>
      </c>
      <c r="AK25" s="14" t="s">
        <v>22</v>
      </c>
      <c r="AL25" s="15">
        <f t="shared" si="12"/>
        <v>0</v>
      </c>
      <c r="AM25" s="15">
        <f t="shared" si="13"/>
        <v>0</v>
      </c>
      <c r="AN25" s="16" t="str">
        <f t="shared" si="14"/>
        <v xml:space="preserve"> </v>
      </c>
      <c r="AO25" s="15">
        <f t="shared" si="15"/>
        <v>2.5</v>
      </c>
      <c r="AR25" s="17" t="s">
        <v>23</v>
      </c>
    </row>
    <row r="26" spans="2:44" ht="15.75" x14ac:dyDescent="0.25">
      <c r="B26" s="30" t="s">
        <v>14</v>
      </c>
      <c r="C26" s="31" t="s">
        <v>14</v>
      </c>
      <c r="D26" s="32"/>
      <c r="E26" s="33" t="str">
        <f t="shared" si="0"/>
        <v xml:space="preserve"> </v>
      </c>
      <c r="F26" s="37"/>
      <c r="G26" s="113"/>
      <c r="H26" s="113"/>
      <c r="I26" s="51"/>
      <c r="J26" s="33" t="s">
        <v>14</v>
      </c>
      <c r="K26" s="10" t="str">
        <f t="shared" si="1"/>
        <v xml:space="preserve"> </v>
      </c>
      <c r="L26" s="36" t="str">
        <f t="shared" si="2"/>
        <v xml:space="preserve"> </v>
      </c>
      <c r="M26" s="11"/>
      <c r="N26" s="11" t="s">
        <v>15</v>
      </c>
      <c r="O26" s="12">
        <f t="shared" si="3"/>
        <v>0</v>
      </c>
      <c r="P26" s="13">
        <v>15</v>
      </c>
      <c r="Q26" s="13">
        <f t="shared" si="5"/>
        <v>0</v>
      </c>
      <c r="R26" s="14">
        <v>3.5</v>
      </c>
      <c r="S26" s="14" t="s">
        <v>16</v>
      </c>
      <c r="T26" s="15">
        <f t="shared" si="6"/>
        <v>0</v>
      </c>
      <c r="U26" s="14">
        <v>3</v>
      </c>
      <c r="V26" s="14" t="s">
        <v>17</v>
      </c>
      <c r="W26" s="15">
        <f t="shared" si="7"/>
        <v>0</v>
      </c>
      <c r="X26" s="14">
        <v>2.5</v>
      </c>
      <c r="Y26" s="14" t="s">
        <v>18</v>
      </c>
      <c r="Z26" s="15">
        <f t="shared" si="8"/>
        <v>0</v>
      </c>
      <c r="AA26" s="14">
        <v>2</v>
      </c>
      <c r="AB26" s="14" t="s">
        <v>19</v>
      </c>
      <c r="AC26" s="15">
        <f t="shared" si="9"/>
        <v>0</v>
      </c>
      <c r="AD26" s="14">
        <v>1.5</v>
      </c>
      <c r="AE26" s="14" t="s">
        <v>20</v>
      </c>
      <c r="AF26" s="15">
        <f t="shared" si="10"/>
        <v>0</v>
      </c>
      <c r="AG26" s="14">
        <v>1</v>
      </c>
      <c r="AH26" s="14" t="s">
        <v>21</v>
      </c>
      <c r="AI26" s="15">
        <f t="shared" si="11"/>
        <v>0</v>
      </c>
      <c r="AJ26" s="14">
        <v>0</v>
      </c>
      <c r="AK26" s="14" t="s">
        <v>22</v>
      </c>
      <c r="AL26" s="15">
        <f t="shared" si="12"/>
        <v>0</v>
      </c>
      <c r="AM26" s="15">
        <f t="shared" si="13"/>
        <v>0</v>
      </c>
      <c r="AN26" s="16" t="str">
        <f t="shared" si="14"/>
        <v xml:space="preserve"> </v>
      </c>
      <c r="AO26" s="15">
        <f t="shared" si="15"/>
        <v>2.5</v>
      </c>
      <c r="AR26" s="17" t="s">
        <v>23</v>
      </c>
    </row>
    <row r="27" spans="2:44" ht="15.75" x14ac:dyDescent="0.25">
      <c r="B27" s="30" t="s">
        <v>14</v>
      </c>
      <c r="C27" s="31" t="s">
        <v>14</v>
      </c>
      <c r="D27" s="32"/>
      <c r="E27" s="33" t="str">
        <f t="shared" si="0"/>
        <v xml:space="preserve"> </v>
      </c>
      <c r="F27" s="37"/>
      <c r="G27" s="113"/>
      <c r="H27" s="113"/>
      <c r="I27" s="51"/>
      <c r="J27" s="33" t="s">
        <v>14</v>
      </c>
      <c r="K27" s="10" t="str">
        <f t="shared" si="1"/>
        <v xml:space="preserve"> </v>
      </c>
      <c r="L27" s="36" t="str">
        <f t="shared" si="2"/>
        <v xml:space="preserve"> </v>
      </c>
      <c r="M27" s="11"/>
      <c r="N27" s="11" t="s">
        <v>15</v>
      </c>
      <c r="O27" s="12">
        <f t="shared" si="3"/>
        <v>0</v>
      </c>
      <c r="P27" s="13">
        <f t="shared" si="4"/>
        <v>0</v>
      </c>
      <c r="Q27" s="13" t="e">
        <f t="shared" si="5"/>
        <v>#DIV/0!</v>
      </c>
      <c r="R27" s="14">
        <v>3.5</v>
      </c>
      <c r="S27" s="14" t="s">
        <v>16</v>
      </c>
      <c r="T27" s="15">
        <f t="shared" si="6"/>
        <v>0</v>
      </c>
      <c r="U27" s="14">
        <v>3</v>
      </c>
      <c r="V27" s="14" t="s">
        <v>17</v>
      </c>
      <c r="W27" s="15">
        <f t="shared" si="7"/>
        <v>0</v>
      </c>
      <c r="X27" s="14">
        <v>2.5</v>
      </c>
      <c r="Y27" s="14" t="s">
        <v>18</v>
      </c>
      <c r="Z27" s="15">
        <f t="shared" si="8"/>
        <v>0</v>
      </c>
      <c r="AA27" s="14">
        <v>2</v>
      </c>
      <c r="AB27" s="14" t="s">
        <v>19</v>
      </c>
      <c r="AC27" s="15">
        <f t="shared" si="9"/>
        <v>0</v>
      </c>
      <c r="AD27" s="14">
        <v>1.5</v>
      </c>
      <c r="AE27" s="14" t="s">
        <v>20</v>
      </c>
      <c r="AF27" s="15">
        <f t="shared" si="10"/>
        <v>0</v>
      </c>
      <c r="AG27" s="14">
        <v>1</v>
      </c>
      <c r="AH27" s="14" t="s">
        <v>21</v>
      </c>
      <c r="AI27" s="15">
        <f t="shared" si="11"/>
        <v>0</v>
      </c>
      <c r="AJ27" s="14">
        <v>0</v>
      </c>
      <c r="AK27" s="14" t="s">
        <v>22</v>
      </c>
      <c r="AL27" s="15">
        <f t="shared" si="12"/>
        <v>0</v>
      </c>
      <c r="AM27" s="15">
        <f t="shared" si="13"/>
        <v>0</v>
      </c>
      <c r="AN27" s="16" t="str">
        <f t="shared" si="14"/>
        <v xml:space="preserve"> </v>
      </c>
      <c r="AO27" s="15">
        <f t="shared" si="15"/>
        <v>2.5</v>
      </c>
      <c r="AR27" s="17" t="s">
        <v>23</v>
      </c>
    </row>
    <row r="28" spans="2:44" ht="15.75" x14ac:dyDescent="0.25">
      <c r="B28" s="30" t="s">
        <v>14</v>
      </c>
      <c r="C28" s="31" t="s">
        <v>14</v>
      </c>
      <c r="D28" s="32"/>
      <c r="E28" s="33" t="str">
        <f t="shared" si="0"/>
        <v xml:space="preserve"> </v>
      </c>
      <c r="F28" s="37"/>
      <c r="G28" s="113"/>
      <c r="H28" s="113"/>
      <c r="I28" s="51"/>
      <c r="J28" s="33" t="s">
        <v>14</v>
      </c>
      <c r="K28" s="10" t="str">
        <f t="shared" si="1"/>
        <v xml:space="preserve"> </v>
      </c>
      <c r="L28" s="36" t="str">
        <f t="shared" si="2"/>
        <v xml:space="preserve"> </v>
      </c>
      <c r="M28" s="11"/>
      <c r="N28" s="11" t="s">
        <v>15</v>
      </c>
      <c r="O28" s="12">
        <f t="shared" si="3"/>
        <v>0</v>
      </c>
      <c r="P28" s="13">
        <f t="shared" si="4"/>
        <v>0</v>
      </c>
      <c r="Q28" s="13" t="e">
        <f t="shared" si="5"/>
        <v>#DIV/0!</v>
      </c>
      <c r="R28" s="14">
        <v>3.5</v>
      </c>
      <c r="S28" s="14" t="s">
        <v>16</v>
      </c>
      <c r="T28" s="15">
        <f t="shared" si="6"/>
        <v>0</v>
      </c>
      <c r="U28" s="14">
        <v>3</v>
      </c>
      <c r="V28" s="14" t="s">
        <v>17</v>
      </c>
      <c r="W28" s="15">
        <f t="shared" si="7"/>
        <v>0</v>
      </c>
      <c r="X28" s="14">
        <v>2.5</v>
      </c>
      <c r="Y28" s="14" t="s">
        <v>18</v>
      </c>
      <c r="Z28" s="15">
        <f t="shared" si="8"/>
        <v>0</v>
      </c>
      <c r="AA28" s="14">
        <v>2</v>
      </c>
      <c r="AB28" s="14" t="s">
        <v>19</v>
      </c>
      <c r="AC28" s="15">
        <f t="shared" si="9"/>
        <v>0</v>
      </c>
      <c r="AD28" s="14">
        <v>1.5</v>
      </c>
      <c r="AE28" s="14" t="s">
        <v>20</v>
      </c>
      <c r="AF28" s="15">
        <f t="shared" si="10"/>
        <v>0</v>
      </c>
      <c r="AG28" s="14">
        <v>1</v>
      </c>
      <c r="AH28" s="14" t="s">
        <v>21</v>
      </c>
      <c r="AI28" s="15">
        <f t="shared" si="11"/>
        <v>0</v>
      </c>
      <c r="AJ28" s="14">
        <v>0</v>
      </c>
      <c r="AK28" s="14" t="s">
        <v>22</v>
      </c>
      <c r="AL28" s="15">
        <f t="shared" si="12"/>
        <v>0</v>
      </c>
      <c r="AM28" s="15">
        <f t="shared" si="13"/>
        <v>0</v>
      </c>
      <c r="AN28" s="16" t="str">
        <f t="shared" si="14"/>
        <v xml:space="preserve"> </v>
      </c>
      <c r="AO28" s="15">
        <f t="shared" si="15"/>
        <v>2.5</v>
      </c>
      <c r="AR28" s="17" t="s">
        <v>23</v>
      </c>
    </row>
    <row r="29" spans="2:44" ht="15.75" x14ac:dyDescent="0.25">
      <c r="B29" s="30" t="s">
        <v>14</v>
      </c>
      <c r="C29" s="31" t="s">
        <v>14</v>
      </c>
      <c r="D29" s="32"/>
      <c r="E29" s="33" t="str">
        <f t="shared" si="0"/>
        <v xml:space="preserve"> </v>
      </c>
      <c r="F29" s="37"/>
      <c r="G29" s="113"/>
      <c r="H29" s="113"/>
      <c r="I29" s="51"/>
      <c r="J29" s="33" t="s">
        <v>14</v>
      </c>
      <c r="K29" s="10" t="str">
        <f t="shared" si="1"/>
        <v xml:space="preserve"> </v>
      </c>
      <c r="L29" s="36" t="str">
        <f t="shared" si="2"/>
        <v xml:space="preserve"> </v>
      </c>
      <c r="M29" s="11"/>
      <c r="N29" s="11" t="s">
        <v>15</v>
      </c>
      <c r="O29" s="12">
        <f t="shared" si="3"/>
        <v>0</v>
      </c>
      <c r="P29" s="13">
        <f t="shared" si="4"/>
        <v>0</v>
      </c>
      <c r="Q29" s="13" t="e">
        <f t="shared" si="5"/>
        <v>#DIV/0!</v>
      </c>
      <c r="R29" s="14">
        <v>3.5</v>
      </c>
      <c r="S29" s="14" t="s">
        <v>16</v>
      </c>
      <c r="T29" s="15">
        <f t="shared" si="6"/>
        <v>0</v>
      </c>
      <c r="U29" s="14">
        <v>3</v>
      </c>
      <c r="V29" s="14" t="s">
        <v>17</v>
      </c>
      <c r="W29" s="15">
        <f t="shared" si="7"/>
        <v>0</v>
      </c>
      <c r="X29" s="14">
        <v>2.5</v>
      </c>
      <c r="Y29" s="14" t="s">
        <v>18</v>
      </c>
      <c r="Z29" s="15">
        <f t="shared" si="8"/>
        <v>0</v>
      </c>
      <c r="AA29" s="14">
        <v>2</v>
      </c>
      <c r="AB29" s="14" t="s">
        <v>19</v>
      </c>
      <c r="AC29" s="15">
        <f t="shared" si="9"/>
        <v>0</v>
      </c>
      <c r="AD29" s="14">
        <v>1.5</v>
      </c>
      <c r="AE29" s="14" t="s">
        <v>20</v>
      </c>
      <c r="AF29" s="15">
        <f t="shared" si="10"/>
        <v>0</v>
      </c>
      <c r="AG29" s="14">
        <v>1</v>
      </c>
      <c r="AH29" s="14" t="s">
        <v>21</v>
      </c>
      <c r="AI29" s="15">
        <f t="shared" si="11"/>
        <v>0</v>
      </c>
      <c r="AJ29" s="14">
        <v>0</v>
      </c>
      <c r="AK29" s="14" t="s">
        <v>22</v>
      </c>
      <c r="AL29" s="15">
        <f t="shared" si="12"/>
        <v>0</v>
      </c>
      <c r="AM29" s="15">
        <f t="shared" si="13"/>
        <v>0</v>
      </c>
      <c r="AN29" s="16" t="str">
        <f t="shared" si="14"/>
        <v xml:space="preserve"> </v>
      </c>
      <c r="AO29" s="15">
        <f t="shared" si="15"/>
        <v>2.5</v>
      </c>
      <c r="AR29" s="17" t="s">
        <v>23</v>
      </c>
    </row>
    <row r="30" spans="2:44" ht="16.5" thickBot="1" x14ac:dyDescent="0.3">
      <c r="B30" s="30" t="s">
        <v>14</v>
      </c>
      <c r="C30" s="31" t="s">
        <v>14</v>
      </c>
      <c r="D30" s="32"/>
      <c r="E30" s="33" t="str">
        <f t="shared" si="0"/>
        <v xml:space="preserve"> </v>
      </c>
      <c r="F30" s="38"/>
      <c r="G30" s="121"/>
      <c r="H30" s="121"/>
      <c r="I30" s="52"/>
      <c r="J30" s="39" t="s">
        <v>14</v>
      </c>
      <c r="K30" s="10" t="str">
        <f t="shared" si="1"/>
        <v xml:space="preserve"> </v>
      </c>
      <c r="L30" s="36" t="str">
        <f t="shared" si="2"/>
        <v xml:space="preserve"> </v>
      </c>
      <c r="M30" s="11"/>
      <c r="N30" s="11" t="s">
        <v>15</v>
      </c>
      <c r="O30" s="12">
        <f t="shared" si="3"/>
        <v>0</v>
      </c>
      <c r="P30" s="13">
        <f t="shared" si="4"/>
        <v>0</v>
      </c>
      <c r="Q30" s="13" t="e">
        <f t="shared" si="5"/>
        <v>#DIV/0!</v>
      </c>
      <c r="R30" s="14">
        <v>3.5</v>
      </c>
      <c r="S30" s="14" t="s">
        <v>16</v>
      </c>
      <c r="T30" s="15">
        <f t="shared" si="6"/>
        <v>0</v>
      </c>
      <c r="U30" s="14">
        <v>3</v>
      </c>
      <c r="V30" s="14" t="s">
        <v>17</v>
      </c>
      <c r="W30" s="15">
        <f t="shared" si="7"/>
        <v>0</v>
      </c>
      <c r="X30" s="14">
        <v>2.5</v>
      </c>
      <c r="Y30" s="14" t="s">
        <v>18</v>
      </c>
      <c r="Z30" s="15">
        <f t="shared" si="8"/>
        <v>0</v>
      </c>
      <c r="AA30" s="14">
        <v>2</v>
      </c>
      <c r="AB30" s="14" t="s">
        <v>19</v>
      </c>
      <c r="AC30" s="15">
        <f t="shared" si="9"/>
        <v>0</v>
      </c>
      <c r="AD30" s="14">
        <v>1.5</v>
      </c>
      <c r="AE30" s="14" t="s">
        <v>20</v>
      </c>
      <c r="AF30" s="15">
        <f t="shared" si="10"/>
        <v>0</v>
      </c>
      <c r="AG30" s="14">
        <v>1</v>
      </c>
      <c r="AH30" s="14" t="s">
        <v>21</v>
      </c>
      <c r="AI30" s="15">
        <f t="shared" si="11"/>
        <v>0</v>
      </c>
      <c r="AJ30" s="14">
        <v>0</v>
      </c>
      <c r="AK30" s="14" t="s">
        <v>22</v>
      </c>
      <c r="AL30" s="15">
        <f t="shared" si="12"/>
        <v>0</v>
      </c>
      <c r="AM30" s="15">
        <f t="shared" si="13"/>
        <v>0</v>
      </c>
      <c r="AN30" s="16" t="str">
        <f t="shared" si="14"/>
        <v xml:space="preserve"> </v>
      </c>
      <c r="AO30" s="15">
        <f t="shared" si="15"/>
        <v>2.5</v>
      </c>
      <c r="AR30" s="17" t="s">
        <v>23</v>
      </c>
    </row>
    <row r="31" spans="2:44" x14ac:dyDescent="0.25">
      <c r="B31" s="114" t="s">
        <v>44</v>
      </c>
      <c r="C31" s="115"/>
      <c r="D31" s="19"/>
      <c r="E31" s="115" t="s">
        <v>24</v>
      </c>
      <c r="F31" s="115"/>
      <c r="G31" s="94"/>
      <c r="H31" s="82"/>
      <c r="I31" s="82"/>
      <c r="J31" s="115" t="s">
        <v>24</v>
      </c>
      <c r="K31" s="115"/>
      <c r="L31" s="116"/>
    </row>
    <row r="32" spans="2:44" x14ac:dyDescent="0.25">
      <c r="B32" s="100" t="s">
        <v>26</v>
      </c>
      <c r="C32" s="101"/>
      <c r="D32" s="40"/>
      <c r="E32" s="102" t="s">
        <v>29</v>
      </c>
      <c r="F32" s="102"/>
      <c r="G32" s="102"/>
      <c r="H32" s="41"/>
      <c r="I32" s="41"/>
      <c r="J32" s="102" t="s">
        <v>27</v>
      </c>
      <c r="K32" s="102"/>
      <c r="L32" s="103"/>
    </row>
    <row r="33" spans="2:12" x14ac:dyDescent="0.25">
      <c r="B33" s="42"/>
      <c r="C33" s="40"/>
      <c r="D33" s="40"/>
      <c r="E33" s="43"/>
      <c r="F33" s="43"/>
      <c r="G33" s="43"/>
      <c r="H33" s="40"/>
      <c r="I33" s="40"/>
      <c r="J33" s="40"/>
      <c r="K33" s="40"/>
      <c r="L33" s="44"/>
    </row>
    <row r="34" spans="2:12" x14ac:dyDescent="0.25">
      <c r="B34" s="42"/>
      <c r="C34" s="40"/>
      <c r="D34" s="40"/>
      <c r="E34" s="43"/>
      <c r="F34" s="43"/>
      <c r="G34" s="43"/>
      <c r="H34" s="40"/>
      <c r="I34" s="40"/>
      <c r="J34" s="40"/>
      <c r="K34" s="40"/>
      <c r="L34" s="44"/>
    </row>
    <row r="35" spans="2:12" x14ac:dyDescent="0.25">
      <c r="B35" s="42"/>
      <c r="C35" s="40"/>
      <c r="D35" s="40"/>
      <c r="E35" s="43"/>
      <c r="F35" s="43"/>
      <c r="G35" s="43"/>
      <c r="H35" s="40"/>
      <c r="I35" s="40"/>
      <c r="J35" s="40"/>
      <c r="K35" s="40"/>
      <c r="L35" s="44"/>
    </row>
    <row r="36" spans="2:12" x14ac:dyDescent="0.25">
      <c r="B36" s="117" t="s">
        <v>70</v>
      </c>
      <c r="C36" s="118"/>
      <c r="D36" s="40"/>
      <c r="E36" s="119" t="s">
        <v>24</v>
      </c>
      <c r="F36" s="119"/>
      <c r="G36" s="95"/>
      <c r="H36" s="40"/>
      <c r="I36" s="40"/>
      <c r="J36" s="119" t="s">
        <v>24</v>
      </c>
      <c r="K36" s="119"/>
      <c r="L36" s="120"/>
    </row>
    <row r="37" spans="2:12" x14ac:dyDescent="0.25">
      <c r="B37" s="100" t="s">
        <v>67</v>
      </c>
      <c r="C37" s="101"/>
      <c r="D37" s="40"/>
      <c r="E37" s="102" t="s">
        <v>52</v>
      </c>
      <c r="F37" s="102"/>
      <c r="G37" s="102"/>
      <c r="H37" s="40"/>
      <c r="I37" s="40"/>
      <c r="J37" s="102" t="s">
        <v>71</v>
      </c>
      <c r="K37" s="102"/>
      <c r="L37" s="103"/>
    </row>
    <row r="38" spans="2:12" x14ac:dyDescent="0.25">
      <c r="B38" s="96"/>
      <c r="C38" s="91"/>
      <c r="D38" s="41"/>
      <c r="E38" s="91"/>
      <c r="F38" s="91"/>
      <c r="G38" s="91"/>
      <c r="H38" s="41"/>
      <c r="I38" s="41"/>
      <c r="J38" s="91"/>
      <c r="K38" s="91"/>
      <c r="L38" s="97"/>
    </row>
    <row r="39" spans="2:12" x14ac:dyDescent="0.25">
      <c r="B39" s="98"/>
      <c r="C39" s="92"/>
      <c r="D39" s="21"/>
      <c r="E39" s="92"/>
      <c r="F39" s="92"/>
      <c r="G39" s="92"/>
      <c r="H39" s="21"/>
      <c r="I39" s="21"/>
      <c r="J39" s="92"/>
      <c r="K39" s="92"/>
      <c r="L39" s="93"/>
    </row>
    <row r="40" spans="2:12" x14ac:dyDescent="0.25">
      <c r="B40" s="98"/>
      <c r="C40" s="92"/>
      <c r="D40" s="21"/>
      <c r="E40" s="92"/>
      <c r="F40" s="92"/>
      <c r="G40" s="92"/>
      <c r="H40" s="21"/>
      <c r="I40" s="21"/>
      <c r="J40" s="92"/>
      <c r="K40" s="92"/>
      <c r="L40" s="93"/>
    </row>
    <row r="41" spans="2:12" ht="14.25" customHeight="1" x14ac:dyDescent="0.25">
      <c r="B41" s="104" t="s">
        <v>51</v>
      </c>
      <c r="C41" s="105"/>
      <c r="D41" s="105"/>
      <c r="E41" s="105"/>
      <c r="F41" s="105"/>
      <c r="G41" s="105"/>
      <c r="H41" s="105"/>
      <c r="I41" s="105"/>
      <c r="J41" s="105"/>
      <c r="K41" s="105"/>
      <c r="L41" s="106"/>
    </row>
    <row r="42" spans="2:12" ht="14.25" customHeight="1" x14ac:dyDescent="0.25">
      <c r="B42" s="107" t="s">
        <v>55</v>
      </c>
      <c r="C42" s="108"/>
      <c r="D42" s="108"/>
      <c r="E42" s="108"/>
      <c r="F42" s="108"/>
      <c r="G42" s="108"/>
      <c r="H42" s="108"/>
      <c r="I42" s="108"/>
      <c r="J42" s="108"/>
      <c r="K42" s="108"/>
      <c r="L42" s="109"/>
    </row>
    <row r="43" spans="2:12" ht="84" customHeight="1" thickBot="1" x14ac:dyDescent="0.3">
      <c r="B43" s="110" t="s">
        <v>50</v>
      </c>
      <c r="C43" s="111"/>
      <c r="D43" s="111"/>
      <c r="E43" s="111"/>
      <c r="F43" s="111"/>
      <c r="G43" s="111"/>
      <c r="H43" s="111"/>
      <c r="I43" s="111"/>
      <c r="J43" s="111"/>
      <c r="K43" s="111"/>
      <c r="L43" s="112"/>
    </row>
  </sheetData>
  <mergeCells count="44">
    <mergeCell ref="G12:H12"/>
    <mergeCell ref="B1:L1"/>
    <mergeCell ref="B2:L2"/>
    <mergeCell ref="B3:L3"/>
    <mergeCell ref="B4:L4"/>
    <mergeCell ref="B5:L5"/>
    <mergeCell ref="B6:L6"/>
    <mergeCell ref="B7:L7"/>
    <mergeCell ref="B8:L8"/>
    <mergeCell ref="G10:H10"/>
    <mergeCell ref="G11:H11"/>
    <mergeCell ref="G24:H24"/>
    <mergeCell ref="G13:H13"/>
    <mergeCell ref="G14:H14"/>
    <mergeCell ref="G15:H15"/>
    <mergeCell ref="G16:H16"/>
    <mergeCell ref="G17:H17"/>
    <mergeCell ref="G18:H18"/>
    <mergeCell ref="G19:H19"/>
    <mergeCell ref="G20:H20"/>
    <mergeCell ref="G21:H21"/>
    <mergeCell ref="G22:H22"/>
    <mergeCell ref="G23:H23"/>
    <mergeCell ref="B43:L43"/>
    <mergeCell ref="G25:H25"/>
    <mergeCell ref="G26:H26"/>
    <mergeCell ref="G27:H27"/>
    <mergeCell ref="G28:H28"/>
    <mergeCell ref="G29:H29"/>
    <mergeCell ref="B31:C31"/>
    <mergeCell ref="J31:L31"/>
    <mergeCell ref="B32:C32"/>
    <mergeCell ref="E32:G32"/>
    <mergeCell ref="J32:L32"/>
    <mergeCell ref="B36:C36"/>
    <mergeCell ref="J36:L36"/>
    <mergeCell ref="G30:H30"/>
    <mergeCell ref="E36:F36"/>
    <mergeCell ref="E31:F31"/>
    <mergeCell ref="B37:C37"/>
    <mergeCell ref="E37:G37"/>
    <mergeCell ref="J37:L37"/>
    <mergeCell ref="B41:L41"/>
    <mergeCell ref="B42:L42"/>
  </mergeCells>
  <pageMargins left="0.70866141732283472" right="0.70866141732283472" top="0.74803149606299213" bottom="0.74803149606299213" header="0.31496062992125984" footer="0.31496062992125984"/>
  <pageSetup paperSize="9" scale="67" orientation="landscape"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A43"/>
  <sheetViews>
    <sheetView workbookViewId="0">
      <selection activeCell="I16" sqref="I16"/>
    </sheetView>
  </sheetViews>
  <sheetFormatPr defaultRowHeight="15" x14ac:dyDescent="0.25"/>
  <cols>
    <col min="1" max="1" width="0.85546875" customWidth="1"/>
    <col min="2" max="2" width="12.42578125" customWidth="1"/>
    <col min="3" max="3" width="23.7109375" customWidth="1"/>
    <col min="4" max="4" width="9.140625" customWidth="1"/>
    <col min="5" max="5" width="13.28515625" customWidth="1"/>
    <col min="6" max="6" width="12.85546875" customWidth="1"/>
    <col min="7" max="7" width="31.7109375" customWidth="1"/>
    <col min="8" max="8" width="0.85546875" hidden="1" customWidth="1"/>
    <col min="9" max="9" width="18.5703125" customWidth="1"/>
    <col min="10" max="10" width="10.42578125" customWidth="1"/>
    <col min="11" max="11" width="28.28515625" hidden="1" customWidth="1"/>
    <col min="12" max="12" width="17.28515625" customWidth="1"/>
    <col min="13" max="39" width="9.140625" hidden="1" customWidth="1"/>
    <col min="40" max="40" width="12.5703125" hidden="1" customWidth="1"/>
    <col min="41" max="52" width="9.140625" hidden="1" customWidth="1"/>
  </cols>
  <sheetData>
    <row r="1" spans="2:53" s="2" customFormat="1" ht="15.75" x14ac:dyDescent="0.25">
      <c r="B1" s="123" t="s">
        <v>0</v>
      </c>
      <c r="C1" s="124"/>
      <c r="D1" s="124"/>
      <c r="E1" s="124"/>
      <c r="F1" s="124"/>
      <c r="G1" s="124"/>
      <c r="H1" s="124"/>
      <c r="I1" s="124"/>
      <c r="J1" s="124"/>
      <c r="K1" s="124"/>
      <c r="L1" s="125"/>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row>
    <row r="2" spans="2:53" s="2" customFormat="1" ht="15.75" x14ac:dyDescent="0.25">
      <c r="B2" s="126" t="s">
        <v>1</v>
      </c>
      <c r="C2" s="127"/>
      <c r="D2" s="127"/>
      <c r="E2" s="127"/>
      <c r="F2" s="127"/>
      <c r="G2" s="127"/>
      <c r="H2" s="127"/>
      <c r="I2" s="127"/>
      <c r="J2" s="127"/>
      <c r="K2" s="127"/>
      <c r="L2" s="128"/>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row>
    <row r="3" spans="2:53" s="2" customFormat="1" ht="15.75" x14ac:dyDescent="0.25">
      <c r="B3" s="126" t="s">
        <v>2</v>
      </c>
      <c r="C3" s="127"/>
      <c r="D3" s="127"/>
      <c r="E3" s="127"/>
      <c r="F3" s="127"/>
      <c r="G3" s="127"/>
      <c r="H3" s="127"/>
      <c r="I3" s="127"/>
      <c r="J3" s="127"/>
      <c r="K3" s="127"/>
      <c r="L3" s="128"/>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1"/>
      <c r="AU3" s="1"/>
      <c r="AV3" s="1"/>
      <c r="AW3" s="1"/>
      <c r="AX3" s="1"/>
      <c r="AY3" s="1"/>
      <c r="AZ3" s="1"/>
      <c r="BA3" s="1"/>
    </row>
    <row r="4" spans="2:53" s="2" customFormat="1" ht="15.75" x14ac:dyDescent="0.25">
      <c r="B4" s="126" t="s">
        <v>42</v>
      </c>
      <c r="C4" s="127"/>
      <c r="D4" s="127"/>
      <c r="E4" s="127"/>
      <c r="F4" s="127"/>
      <c r="G4" s="127"/>
      <c r="H4" s="127"/>
      <c r="I4" s="127"/>
      <c r="J4" s="127"/>
      <c r="K4" s="127"/>
      <c r="L4" s="128"/>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1"/>
      <c r="AU4" s="1"/>
      <c r="AV4" s="1"/>
      <c r="AW4" s="1"/>
      <c r="AX4" s="1"/>
      <c r="AY4" s="1"/>
      <c r="AZ4" s="1"/>
      <c r="BA4" s="1"/>
    </row>
    <row r="5" spans="2:53" s="2" customFormat="1" ht="15.75" x14ac:dyDescent="0.25">
      <c r="B5" s="129" t="s">
        <v>60</v>
      </c>
      <c r="C5" s="130"/>
      <c r="D5" s="130"/>
      <c r="E5" s="130"/>
      <c r="F5" s="130"/>
      <c r="G5" s="130"/>
      <c r="H5" s="130"/>
      <c r="I5" s="130"/>
      <c r="J5" s="130"/>
      <c r="K5" s="130"/>
      <c r="L5" s="131"/>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1"/>
      <c r="AU5" s="1"/>
      <c r="AV5" s="1"/>
      <c r="AW5" s="1"/>
      <c r="AX5" s="1"/>
      <c r="AY5" s="1"/>
      <c r="AZ5" s="1"/>
      <c r="BA5" s="1"/>
    </row>
    <row r="6" spans="2:53" s="2" customFormat="1" ht="15.75" x14ac:dyDescent="0.25">
      <c r="B6" s="129" t="s">
        <v>43</v>
      </c>
      <c r="C6" s="130"/>
      <c r="D6" s="130"/>
      <c r="E6" s="130"/>
      <c r="F6" s="130"/>
      <c r="G6" s="130"/>
      <c r="H6" s="130"/>
      <c r="I6" s="130"/>
      <c r="J6" s="130"/>
      <c r="K6" s="130"/>
      <c r="L6" s="131"/>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1"/>
      <c r="AU6" s="1"/>
      <c r="AV6" s="1"/>
      <c r="AW6" s="1"/>
      <c r="AX6" s="1"/>
      <c r="AY6" s="1"/>
      <c r="AZ6" s="1"/>
      <c r="BA6" s="1"/>
    </row>
    <row r="7" spans="2:53" s="2" customFormat="1" ht="15.75" x14ac:dyDescent="0.25">
      <c r="B7" s="132">
        <v>42182</v>
      </c>
      <c r="C7" s="133"/>
      <c r="D7" s="133"/>
      <c r="E7" s="133"/>
      <c r="F7" s="133"/>
      <c r="G7" s="133"/>
      <c r="H7" s="133"/>
      <c r="I7" s="133"/>
      <c r="J7" s="133"/>
      <c r="K7" s="133"/>
      <c r="L7" s="134"/>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1"/>
      <c r="AU7" s="1"/>
      <c r="AV7" s="1"/>
      <c r="AW7" s="1"/>
      <c r="AX7" s="1"/>
      <c r="AY7" s="1"/>
      <c r="AZ7" s="1"/>
      <c r="BA7" s="1"/>
    </row>
    <row r="8" spans="2:53" s="2" customFormat="1" ht="15.75" hidden="1" x14ac:dyDescent="0.25">
      <c r="B8" s="129" t="s">
        <v>3</v>
      </c>
      <c r="C8" s="130"/>
      <c r="D8" s="130"/>
      <c r="E8" s="130"/>
      <c r="F8" s="130"/>
      <c r="G8" s="130"/>
      <c r="H8" s="130"/>
      <c r="I8" s="130"/>
      <c r="J8" s="130"/>
      <c r="K8" s="130"/>
      <c r="L8" s="131"/>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1"/>
      <c r="AU8" s="1"/>
      <c r="AV8" s="1"/>
      <c r="AW8" s="1"/>
      <c r="AX8" s="1"/>
      <c r="AY8" s="1"/>
      <c r="AZ8" s="1"/>
      <c r="BA8" s="1"/>
    </row>
    <row r="9" spans="2:53" s="2" customFormat="1" ht="16.5" thickBot="1" x14ac:dyDescent="0.3">
      <c r="B9" s="4"/>
      <c r="C9" s="5"/>
      <c r="D9" s="6"/>
      <c r="E9" s="50" t="s">
        <v>61</v>
      </c>
      <c r="F9" s="50"/>
      <c r="G9" s="50"/>
      <c r="H9" s="5"/>
      <c r="I9" s="5"/>
      <c r="J9" s="7"/>
      <c r="K9" s="5"/>
      <c r="L9" s="8"/>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1"/>
      <c r="AU9" s="1"/>
      <c r="AV9" s="1"/>
      <c r="AW9" s="1"/>
      <c r="AX9" s="1"/>
      <c r="AY9" s="1"/>
      <c r="AZ9" s="1"/>
      <c r="BA9" s="1"/>
    </row>
    <row r="10" spans="2:53" s="2" customFormat="1" ht="26.25" thickBot="1" x14ac:dyDescent="0.3">
      <c r="B10" s="28" t="s">
        <v>4</v>
      </c>
      <c r="C10" s="28" t="s">
        <v>5</v>
      </c>
      <c r="D10" s="28" t="s">
        <v>6</v>
      </c>
      <c r="E10" s="28" t="s">
        <v>7</v>
      </c>
      <c r="F10" s="28" t="s">
        <v>8</v>
      </c>
      <c r="G10" s="135" t="s">
        <v>9</v>
      </c>
      <c r="H10" s="136"/>
      <c r="I10" s="55" t="s">
        <v>53</v>
      </c>
      <c r="J10" s="28" t="s">
        <v>10</v>
      </c>
      <c r="K10" s="28" t="s">
        <v>11</v>
      </c>
      <c r="L10" s="29" t="s">
        <v>12</v>
      </c>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t="s">
        <v>13</v>
      </c>
      <c r="AN10" s="9"/>
      <c r="AO10" s="9"/>
      <c r="AP10" s="9"/>
      <c r="AQ10" s="3"/>
      <c r="AR10" s="3"/>
      <c r="AS10" s="3"/>
      <c r="AT10" s="1"/>
      <c r="AU10" s="1"/>
      <c r="AV10" s="1"/>
      <c r="AW10" s="1"/>
      <c r="AX10" s="1"/>
      <c r="AY10" s="1"/>
      <c r="AZ10" s="1"/>
      <c r="BA10" s="1"/>
    </row>
    <row r="11" spans="2:53" s="2" customFormat="1" ht="18" customHeight="1" x14ac:dyDescent="0.25">
      <c r="B11" s="63" t="s">
        <v>80</v>
      </c>
      <c r="C11" s="57" t="s">
        <v>79</v>
      </c>
      <c r="D11" s="32">
        <v>77</v>
      </c>
      <c r="E11" s="33">
        <f t="shared" ref="E11:E30" si="0">IF(J11=" "," ",P11)</f>
        <v>92</v>
      </c>
      <c r="F11" s="34">
        <v>239</v>
      </c>
      <c r="G11" s="122" t="s">
        <v>30</v>
      </c>
      <c r="H11" s="122"/>
      <c r="I11" s="53" t="s">
        <v>164</v>
      </c>
      <c r="J11" s="35">
        <v>80</v>
      </c>
      <c r="K11" s="10" t="str">
        <f>IF(D11=0," ",IF(J11=0," ",IF(J11="GR",AR11,AN11)))</f>
        <v>YETERLİ</v>
      </c>
      <c r="L11" s="36">
        <f>IF(D11=0," ",IF(J11=0," ",Q11))</f>
        <v>3.0869565217391304</v>
      </c>
      <c r="M11" s="11"/>
      <c r="N11" s="11" t="s">
        <v>15</v>
      </c>
      <c r="O11" s="12">
        <f>IF(J11&lt;90,0,IF(J11&lt;=100,4,0))</f>
        <v>0</v>
      </c>
      <c r="P11" s="13">
        <f>IF(J11=" ",D11,(D11+15))</f>
        <v>92</v>
      </c>
      <c r="Q11" s="13">
        <f>IF(J11="BAŞARILI",(F11/P11),IF(J11&gt;0,(((AM11*15)+F11)/P11),F11))</f>
        <v>3.0869565217391304</v>
      </c>
      <c r="R11" s="14">
        <v>3.5</v>
      </c>
      <c r="S11" s="14" t="s">
        <v>16</v>
      </c>
      <c r="T11" s="15">
        <f>IF(J11&lt;85,0,IF(J11&lt;=89,3.5,0))</f>
        <v>0</v>
      </c>
      <c r="U11" s="14">
        <v>3</v>
      </c>
      <c r="V11" s="14" t="s">
        <v>17</v>
      </c>
      <c r="W11" s="15">
        <f>IF(J11&lt;80,0,IF(J11&lt;=84,3,0))</f>
        <v>3</v>
      </c>
      <c r="X11" s="14">
        <v>2.5</v>
      </c>
      <c r="Y11" s="14" t="s">
        <v>18</v>
      </c>
      <c r="Z11" s="15">
        <f>IF(J11&lt;75,0,IF(J11&lt;=79,2.5,0))</f>
        <v>0</v>
      </c>
      <c r="AA11" s="14">
        <v>2</v>
      </c>
      <c r="AB11" s="14" t="s">
        <v>19</v>
      </c>
      <c r="AC11" s="15">
        <f>IF(J11&lt;65,0,IF(J11&lt;=74,2,0))</f>
        <v>0</v>
      </c>
      <c r="AD11" s="14">
        <v>1.5</v>
      </c>
      <c r="AE11" s="14" t="s">
        <v>20</v>
      </c>
      <c r="AF11" s="15">
        <f>IF(J11&lt;58,0,IF(J11&lt;=64,1.5,0))</f>
        <v>0</v>
      </c>
      <c r="AG11" s="14">
        <v>1</v>
      </c>
      <c r="AH11" s="14" t="s">
        <v>21</v>
      </c>
      <c r="AI11" s="15">
        <f>IF(J11&lt;50,0,IF(J11&lt;=57,1,0))</f>
        <v>0</v>
      </c>
      <c r="AJ11" s="14">
        <v>0</v>
      </c>
      <c r="AK11" s="14" t="s">
        <v>22</v>
      </c>
      <c r="AL11" s="15">
        <f>IF(J11&lt;0,0,IF(J11&lt;=49,0,0))</f>
        <v>0</v>
      </c>
      <c r="AM11" s="15">
        <f>SUM(T11,W11,Z11,AC11,AF11,AI11,AL11,O11)</f>
        <v>3</v>
      </c>
      <c r="AN11" s="16" t="str">
        <f>IF(J11=" "," ",IF(AM11&lt;2,"GİREMEZ(AKTS)",IF(P11&lt;89,"GİREMEZ(AKTS)",IF(Q11&gt;=AO11,"YETERLİ","GİREMEZ(ORTALAMA)"))))</f>
        <v>YETERLİ</v>
      </c>
      <c r="AO11" s="15">
        <f>IF(LEFT(B11,1)="0",2,2.5)</f>
        <v>2.5</v>
      </c>
      <c r="AP11" s="15"/>
      <c r="AQ11" s="17"/>
      <c r="AR11" s="17" t="s">
        <v>23</v>
      </c>
      <c r="AS11" s="17"/>
      <c r="AT11" s="18"/>
      <c r="AU11" s="18"/>
      <c r="AV11" s="18"/>
      <c r="AW11" s="18"/>
      <c r="AX11" s="18"/>
      <c r="AY11" s="18"/>
      <c r="AZ11" s="18"/>
      <c r="BA11" s="1"/>
    </row>
    <row r="12" spans="2:53" ht="15.75" x14ac:dyDescent="0.25">
      <c r="B12" s="63" t="s">
        <v>82</v>
      </c>
      <c r="C12" s="57" t="s">
        <v>81</v>
      </c>
      <c r="D12" s="32">
        <v>84</v>
      </c>
      <c r="E12" s="33">
        <f t="shared" si="0"/>
        <v>99</v>
      </c>
      <c r="F12" s="37">
        <v>222</v>
      </c>
      <c r="G12" s="122" t="s">
        <v>30</v>
      </c>
      <c r="H12" s="122"/>
      <c r="I12" s="53" t="s">
        <v>164</v>
      </c>
      <c r="J12" s="33">
        <v>75</v>
      </c>
      <c r="K12" s="10" t="str">
        <f t="shared" ref="K12:K30" si="1">IF(D12=0," ",IF(J12=0," ",IF(J12="GR",AR12,AN12)))</f>
        <v>YETERLİ</v>
      </c>
      <c r="L12" s="36">
        <f t="shared" ref="L12:L30" si="2">IF(D12=0," ",IF(J12=0," ",Q12))</f>
        <v>2.6212121212121211</v>
      </c>
      <c r="M12" s="11"/>
      <c r="N12" s="11" t="s">
        <v>15</v>
      </c>
      <c r="O12" s="12">
        <f t="shared" ref="O12:O30" si="3">IF(J12&lt;90,0,IF(J12&lt;=100,4,0))</f>
        <v>0</v>
      </c>
      <c r="P12" s="13">
        <f t="shared" ref="P12:P30" si="4">IF(J12=" ",D12,(D12+15))</f>
        <v>99</v>
      </c>
      <c r="Q12" s="13">
        <f t="shared" ref="Q12:Q30" si="5">IF(J12="BAŞARILI",(F12/P12),IF(J12&gt;0,(((AM12*15)+F12)/P12),F12))</f>
        <v>2.6212121212121211</v>
      </c>
      <c r="R12" s="14">
        <v>3.5</v>
      </c>
      <c r="S12" s="14" t="s">
        <v>16</v>
      </c>
      <c r="T12" s="15">
        <f t="shared" ref="T12:T30" si="6">IF(J12&lt;85,0,IF(J12&lt;=89,3.5,0))</f>
        <v>0</v>
      </c>
      <c r="U12" s="14">
        <v>3</v>
      </c>
      <c r="V12" s="14" t="s">
        <v>17</v>
      </c>
      <c r="W12" s="15">
        <f t="shared" ref="W12:W30" si="7">IF(J12&lt;80,0,IF(J12&lt;=84,3,0))</f>
        <v>0</v>
      </c>
      <c r="X12" s="14">
        <v>2.5</v>
      </c>
      <c r="Y12" s="14" t="s">
        <v>18</v>
      </c>
      <c r="Z12" s="15">
        <f t="shared" ref="Z12:Z30" si="8">IF(J12&lt;75,0,IF(J12&lt;=79,2.5,0))</f>
        <v>2.5</v>
      </c>
      <c r="AA12" s="14">
        <v>2</v>
      </c>
      <c r="AB12" s="14" t="s">
        <v>19</v>
      </c>
      <c r="AC12" s="15">
        <f t="shared" ref="AC12:AC30" si="9">IF(J12&lt;65,0,IF(J12&lt;=74,2,0))</f>
        <v>0</v>
      </c>
      <c r="AD12" s="14">
        <v>1.5</v>
      </c>
      <c r="AE12" s="14" t="s">
        <v>20</v>
      </c>
      <c r="AF12" s="15">
        <f t="shared" ref="AF12:AF30" si="10">IF(J12&lt;58,0,IF(J12&lt;=64,1.5,0))</f>
        <v>0</v>
      </c>
      <c r="AG12" s="14">
        <v>1</v>
      </c>
      <c r="AH12" s="14" t="s">
        <v>21</v>
      </c>
      <c r="AI12" s="15">
        <f t="shared" ref="AI12:AI30" si="11">IF(J12&lt;50,0,IF(J12&lt;=57,1,0))</f>
        <v>0</v>
      </c>
      <c r="AJ12" s="14">
        <v>0</v>
      </c>
      <c r="AK12" s="14" t="s">
        <v>22</v>
      </c>
      <c r="AL12" s="15">
        <f t="shared" ref="AL12:AL30" si="12">IF(J12&lt;0,0,IF(J12&lt;=49,0,0))</f>
        <v>0</v>
      </c>
      <c r="AM12" s="15">
        <f t="shared" ref="AM12:AM30" si="13">SUM(T12,W12,Z12,AC12,AF12,AI12,AL12,O12)</f>
        <v>2.5</v>
      </c>
      <c r="AN12" s="16" t="str">
        <f t="shared" ref="AN12:AN30" si="14">IF(J12=" "," ",IF(AM12&lt;2,"GİREMEZ(AKTS)",IF(P12&lt;89,"GİREMEZ(AKTS)",IF(Q12&gt;=AO12,"YETERLİ","GİREMEZ(ORTALAMA)"))))</f>
        <v>YETERLİ</v>
      </c>
      <c r="AO12" s="15">
        <f t="shared" ref="AO12:AO30" si="15">IF(LEFT(B12,1)="0",2,2.5)</f>
        <v>2.5</v>
      </c>
      <c r="AR12" s="17" t="s">
        <v>23</v>
      </c>
    </row>
    <row r="13" spans="2:53" ht="15.75" x14ac:dyDescent="0.25">
      <c r="B13" s="30" t="s">
        <v>84</v>
      </c>
      <c r="C13" s="80" t="s">
        <v>83</v>
      </c>
      <c r="D13" s="32">
        <v>84</v>
      </c>
      <c r="E13" s="33">
        <f t="shared" si="0"/>
        <v>99</v>
      </c>
      <c r="F13" s="37">
        <v>190</v>
      </c>
      <c r="G13" s="122" t="s">
        <v>30</v>
      </c>
      <c r="H13" s="122"/>
      <c r="I13" s="71" t="s">
        <v>164</v>
      </c>
      <c r="J13" s="33">
        <v>90</v>
      </c>
      <c r="K13" s="10" t="str">
        <f t="shared" si="1"/>
        <v>YETERLİ</v>
      </c>
      <c r="L13" s="36">
        <f t="shared" si="2"/>
        <v>2.5252525252525251</v>
      </c>
      <c r="M13" s="11"/>
      <c r="N13" s="11" t="s">
        <v>15</v>
      </c>
      <c r="O13" s="12">
        <f t="shared" si="3"/>
        <v>4</v>
      </c>
      <c r="P13" s="13">
        <f t="shared" si="4"/>
        <v>99</v>
      </c>
      <c r="Q13" s="13">
        <f t="shared" si="5"/>
        <v>2.5252525252525251</v>
      </c>
      <c r="R13" s="14">
        <v>3.5</v>
      </c>
      <c r="S13" s="14" t="s">
        <v>16</v>
      </c>
      <c r="T13" s="15">
        <f t="shared" si="6"/>
        <v>0</v>
      </c>
      <c r="U13" s="14">
        <v>3</v>
      </c>
      <c r="V13" s="14" t="s">
        <v>17</v>
      </c>
      <c r="W13" s="15">
        <f t="shared" si="7"/>
        <v>0</v>
      </c>
      <c r="X13" s="14">
        <v>2.5</v>
      </c>
      <c r="Y13" s="14" t="s">
        <v>18</v>
      </c>
      <c r="Z13" s="15">
        <f t="shared" si="8"/>
        <v>0</v>
      </c>
      <c r="AA13" s="14">
        <v>2</v>
      </c>
      <c r="AB13" s="14" t="s">
        <v>19</v>
      </c>
      <c r="AC13" s="15">
        <f t="shared" si="9"/>
        <v>0</v>
      </c>
      <c r="AD13" s="14">
        <v>1.5</v>
      </c>
      <c r="AE13" s="14" t="s">
        <v>20</v>
      </c>
      <c r="AF13" s="15">
        <f t="shared" si="10"/>
        <v>0</v>
      </c>
      <c r="AG13" s="14">
        <v>1</v>
      </c>
      <c r="AH13" s="14" t="s">
        <v>21</v>
      </c>
      <c r="AI13" s="15">
        <f t="shared" si="11"/>
        <v>0</v>
      </c>
      <c r="AJ13" s="14">
        <v>0</v>
      </c>
      <c r="AK13" s="14" t="s">
        <v>22</v>
      </c>
      <c r="AL13" s="15">
        <f t="shared" si="12"/>
        <v>0</v>
      </c>
      <c r="AM13" s="15">
        <f t="shared" si="13"/>
        <v>4</v>
      </c>
      <c r="AN13" s="16" t="str">
        <f t="shared" si="14"/>
        <v>YETERLİ</v>
      </c>
      <c r="AO13" s="15">
        <f t="shared" si="15"/>
        <v>2.5</v>
      </c>
      <c r="AR13" s="17" t="s">
        <v>23</v>
      </c>
    </row>
    <row r="14" spans="2:53" ht="15.75" x14ac:dyDescent="0.25">
      <c r="B14" s="81" t="s">
        <v>86</v>
      </c>
      <c r="C14" s="60" t="s">
        <v>85</v>
      </c>
      <c r="D14" s="32">
        <v>77</v>
      </c>
      <c r="E14" s="33">
        <f t="shared" si="0"/>
        <v>92</v>
      </c>
      <c r="F14" s="37">
        <v>221</v>
      </c>
      <c r="G14" s="122" t="s">
        <v>54</v>
      </c>
      <c r="H14" s="122"/>
      <c r="I14" s="53" t="s">
        <v>164</v>
      </c>
      <c r="J14" s="33">
        <v>90</v>
      </c>
      <c r="K14" s="10" t="str">
        <f t="shared" si="1"/>
        <v>YETERLİ</v>
      </c>
      <c r="L14" s="36">
        <f t="shared" si="2"/>
        <v>3.0543478260869565</v>
      </c>
      <c r="M14" s="11"/>
      <c r="N14" s="11" t="s">
        <v>15</v>
      </c>
      <c r="O14" s="12">
        <f t="shared" si="3"/>
        <v>4</v>
      </c>
      <c r="P14" s="13">
        <f t="shared" si="4"/>
        <v>92</v>
      </c>
      <c r="Q14" s="13">
        <f t="shared" si="5"/>
        <v>3.0543478260869565</v>
      </c>
      <c r="R14" s="14">
        <v>3.5</v>
      </c>
      <c r="S14" s="14" t="s">
        <v>16</v>
      </c>
      <c r="T14" s="15">
        <f t="shared" si="6"/>
        <v>0</v>
      </c>
      <c r="U14" s="14">
        <v>3</v>
      </c>
      <c r="V14" s="14" t="s">
        <v>17</v>
      </c>
      <c r="W14" s="15">
        <f t="shared" si="7"/>
        <v>0</v>
      </c>
      <c r="X14" s="14">
        <v>2.5</v>
      </c>
      <c r="Y14" s="14" t="s">
        <v>18</v>
      </c>
      <c r="Z14" s="15">
        <f t="shared" si="8"/>
        <v>0</v>
      </c>
      <c r="AA14" s="14">
        <v>2</v>
      </c>
      <c r="AB14" s="14" t="s">
        <v>19</v>
      </c>
      <c r="AC14" s="15">
        <f t="shared" si="9"/>
        <v>0</v>
      </c>
      <c r="AD14" s="14">
        <v>1.5</v>
      </c>
      <c r="AE14" s="14" t="s">
        <v>20</v>
      </c>
      <c r="AF14" s="15">
        <f t="shared" si="10"/>
        <v>0</v>
      </c>
      <c r="AG14" s="14">
        <v>1</v>
      </c>
      <c r="AH14" s="14" t="s">
        <v>21</v>
      </c>
      <c r="AI14" s="15">
        <f t="shared" si="11"/>
        <v>0</v>
      </c>
      <c r="AJ14" s="14">
        <v>0</v>
      </c>
      <c r="AK14" s="14" t="s">
        <v>22</v>
      </c>
      <c r="AL14" s="15">
        <f t="shared" si="12"/>
        <v>0</v>
      </c>
      <c r="AM14" s="15">
        <f t="shared" si="13"/>
        <v>4</v>
      </c>
      <c r="AN14" s="16" t="str">
        <f t="shared" si="14"/>
        <v>YETERLİ</v>
      </c>
      <c r="AO14" s="15">
        <f t="shared" si="15"/>
        <v>2.5</v>
      </c>
      <c r="AR14" s="17" t="s">
        <v>23</v>
      </c>
    </row>
    <row r="15" spans="2:53" ht="15.75" x14ac:dyDescent="0.25">
      <c r="B15" s="61" t="s">
        <v>88</v>
      </c>
      <c r="C15" s="62" t="s">
        <v>87</v>
      </c>
      <c r="D15" s="32">
        <v>84</v>
      </c>
      <c r="E15" s="33">
        <f t="shared" si="0"/>
        <v>99</v>
      </c>
      <c r="F15" s="37">
        <v>233</v>
      </c>
      <c r="G15" s="113" t="s">
        <v>31</v>
      </c>
      <c r="H15" s="113"/>
      <c r="I15" s="53" t="s">
        <v>164</v>
      </c>
      <c r="J15" s="33">
        <v>90</v>
      </c>
      <c r="K15" s="10" t="str">
        <f t="shared" si="1"/>
        <v>YETERLİ</v>
      </c>
      <c r="L15" s="36">
        <f t="shared" si="2"/>
        <v>2.9595959595959598</v>
      </c>
      <c r="M15" s="11"/>
      <c r="N15" s="11" t="s">
        <v>15</v>
      </c>
      <c r="O15" s="12">
        <f t="shared" si="3"/>
        <v>4</v>
      </c>
      <c r="P15" s="13">
        <f t="shared" si="4"/>
        <v>99</v>
      </c>
      <c r="Q15" s="13">
        <f t="shared" si="5"/>
        <v>2.9595959595959598</v>
      </c>
      <c r="R15" s="14">
        <v>3.5</v>
      </c>
      <c r="S15" s="14" t="s">
        <v>16</v>
      </c>
      <c r="T15" s="15">
        <f t="shared" si="6"/>
        <v>0</v>
      </c>
      <c r="U15" s="14">
        <v>3</v>
      </c>
      <c r="V15" s="14" t="s">
        <v>17</v>
      </c>
      <c r="W15" s="15">
        <f t="shared" si="7"/>
        <v>0</v>
      </c>
      <c r="X15" s="14">
        <v>2.5</v>
      </c>
      <c r="Y15" s="14" t="s">
        <v>18</v>
      </c>
      <c r="Z15" s="15">
        <f t="shared" si="8"/>
        <v>0</v>
      </c>
      <c r="AA15" s="14">
        <v>2</v>
      </c>
      <c r="AB15" s="14" t="s">
        <v>19</v>
      </c>
      <c r="AC15" s="15">
        <f t="shared" si="9"/>
        <v>0</v>
      </c>
      <c r="AD15" s="14">
        <v>1.5</v>
      </c>
      <c r="AE15" s="14" t="s">
        <v>20</v>
      </c>
      <c r="AF15" s="15">
        <f t="shared" si="10"/>
        <v>0</v>
      </c>
      <c r="AG15" s="14">
        <v>1</v>
      </c>
      <c r="AH15" s="14" t="s">
        <v>21</v>
      </c>
      <c r="AI15" s="15">
        <f t="shared" si="11"/>
        <v>0</v>
      </c>
      <c r="AJ15" s="14">
        <v>0</v>
      </c>
      <c r="AK15" s="14" t="s">
        <v>22</v>
      </c>
      <c r="AL15" s="15">
        <f t="shared" si="12"/>
        <v>0</v>
      </c>
      <c r="AM15" s="15">
        <f t="shared" si="13"/>
        <v>4</v>
      </c>
      <c r="AN15" s="16" t="str">
        <f t="shared" si="14"/>
        <v>YETERLİ</v>
      </c>
      <c r="AO15" s="15">
        <f t="shared" si="15"/>
        <v>2.5</v>
      </c>
      <c r="AR15" s="17" t="s">
        <v>23</v>
      </c>
    </row>
    <row r="16" spans="2:53" ht="15.75" x14ac:dyDescent="0.25">
      <c r="B16" s="56"/>
      <c r="C16" s="57"/>
      <c r="D16" s="32"/>
      <c r="E16" s="33" t="str">
        <f t="shared" si="0"/>
        <v xml:space="preserve"> </v>
      </c>
      <c r="F16" s="37"/>
      <c r="G16" s="113"/>
      <c r="H16" s="113"/>
      <c r="I16" s="51"/>
      <c r="J16" s="33" t="s">
        <v>14</v>
      </c>
      <c r="K16" s="10" t="str">
        <f t="shared" si="1"/>
        <v xml:space="preserve"> </v>
      </c>
      <c r="L16" s="36" t="str">
        <f t="shared" si="2"/>
        <v xml:space="preserve"> </v>
      </c>
      <c r="M16" s="11"/>
      <c r="N16" s="11" t="s">
        <v>15</v>
      </c>
      <c r="O16" s="12">
        <f t="shared" si="3"/>
        <v>0</v>
      </c>
      <c r="P16" s="13">
        <f t="shared" si="4"/>
        <v>0</v>
      </c>
      <c r="Q16" s="13" t="e">
        <f t="shared" si="5"/>
        <v>#DIV/0!</v>
      </c>
      <c r="R16" s="14">
        <v>3.5</v>
      </c>
      <c r="S16" s="14" t="s">
        <v>16</v>
      </c>
      <c r="T16" s="15">
        <f t="shared" si="6"/>
        <v>0</v>
      </c>
      <c r="U16" s="14">
        <v>3</v>
      </c>
      <c r="V16" s="14" t="s">
        <v>17</v>
      </c>
      <c r="W16" s="15">
        <f t="shared" si="7"/>
        <v>0</v>
      </c>
      <c r="X16" s="14">
        <v>2.5</v>
      </c>
      <c r="Y16" s="14" t="s">
        <v>18</v>
      </c>
      <c r="Z16" s="15">
        <f t="shared" si="8"/>
        <v>0</v>
      </c>
      <c r="AA16" s="14">
        <v>2</v>
      </c>
      <c r="AB16" s="14" t="s">
        <v>19</v>
      </c>
      <c r="AC16" s="15">
        <f t="shared" si="9"/>
        <v>0</v>
      </c>
      <c r="AD16" s="14">
        <v>1.5</v>
      </c>
      <c r="AE16" s="14" t="s">
        <v>20</v>
      </c>
      <c r="AF16" s="15">
        <f t="shared" si="10"/>
        <v>0</v>
      </c>
      <c r="AG16" s="14">
        <v>1</v>
      </c>
      <c r="AH16" s="14" t="s">
        <v>21</v>
      </c>
      <c r="AI16" s="15">
        <f t="shared" si="11"/>
        <v>0</v>
      </c>
      <c r="AJ16" s="14">
        <v>0</v>
      </c>
      <c r="AK16" s="14" t="s">
        <v>22</v>
      </c>
      <c r="AL16" s="15">
        <f t="shared" si="12"/>
        <v>0</v>
      </c>
      <c r="AM16" s="15">
        <f t="shared" si="13"/>
        <v>0</v>
      </c>
      <c r="AN16" s="16" t="str">
        <f t="shared" si="14"/>
        <v xml:space="preserve"> </v>
      </c>
      <c r="AO16" s="15">
        <f t="shared" si="15"/>
        <v>2.5</v>
      </c>
      <c r="AR16" s="17" t="s">
        <v>23</v>
      </c>
    </row>
    <row r="17" spans="2:44" ht="15.75" x14ac:dyDescent="0.25">
      <c r="B17" s="63"/>
      <c r="C17" s="60"/>
      <c r="D17" s="32"/>
      <c r="E17" s="33" t="str">
        <f t="shared" si="0"/>
        <v xml:space="preserve"> </v>
      </c>
      <c r="F17" s="37"/>
      <c r="G17" s="113"/>
      <c r="H17" s="113"/>
      <c r="I17" s="51"/>
      <c r="J17" s="33" t="s">
        <v>14</v>
      </c>
      <c r="K17" s="10" t="str">
        <f t="shared" si="1"/>
        <v xml:space="preserve"> </v>
      </c>
      <c r="L17" s="36" t="str">
        <f t="shared" si="2"/>
        <v xml:space="preserve"> </v>
      </c>
      <c r="M17" s="11"/>
      <c r="N17" s="11" t="s">
        <v>15</v>
      </c>
      <c r="O17" s="12">
        <f t="shared" si="3"/>
        <v>0</v>
      </c>
      <c r="P17" s="13">
        <f t="shared" si="4"/>
        <v>0</v>
      </c>
      <c r="Q17" s="13" t="e">
        <f t="shared" si="5"/>
        <v>#DIV/0!</v>
      </c>
      <c r="R17" s="14">
        <v>3.5</v>
      </c>
      <c r="S17" s="14" t="s">
        <v>16</v>
      </c>
      <c r="T17" s="15">
        <f t="shared" si="6"/>
        <v>0</v>
      </c>
      <c r="U17" s="14">
        <v>3</v>
      </c>
      <c r="V17" s="14" t="s">
        <v>17</v>
      </c>
      <c r="W17" s="15">
        <f t="shared" si="7"/>
        <v>0</v>
      </c>
      <c r="X17" s="14">
        <v>2.5</v>
      </c>
      <c r="Y17" s="14" t="s">
        <v>18</v>
      </c>
      <c r="Z17" s="15">
        <f t="shared" si="8"/>
        <v>0</v>
      </c>
      <c r="AA17" s="14">
        <v>2</v>
      </c>
      <c r="AB17" s="14" t="s">
        <v>19</v>
      </c>
      <c r="AC17" s="15">
        <f t="shared" si="9"/>
        <v>0</v>
      </c>
      <c r="AD17" s="14">
        <v>1.5</v>
      </c>
      <c r="AE17" s="14" t="s">
        <v>20</v>
      </c>
      <c r="AF17" s="15">
        <f t="shared" si="10"/>
        <v>0</v>
      </c>
      <c r="AG17" s="14">
        <v>1</v>
      </c>
      <c r="AH17" s="14" t="s">
        <v>21</v>
      </c>
      <c r="AI17" s="15">
        <f t="shared" si="11"/>
        <v>0</v>
      </c>
      <c r="AJ17" s="14">
        <v>0</v>
      </c>
      <c r="AK17" s="14" t="s">
        <v>22</v>
      </c>
      <c r="AL17" s="15">
        <f t="shared" si="12"/>
        <v>0</v>
      </c>
      <c r="AM17" s="15">
        <f t="shared" si="13"/>
        <v>0</v>
      </c>
      <c r="AN17" s="16" t="str">
        <f t="shared" si="14"/>
        <v xml:space="preserve"> </v>
      </c>
      <c r="AO17" s="15">
        <f t="shared" si="15"/>
        <v>2.5</v>
      </c>
      <c r="AR17" s="17" t="s">
        <v>23</v>
      </c>
    </row>
    <row r="18" spans="2:44" ht="15.75" x14ac:dyDescent="0.25">
      <c r="B18" s="56"/>
      <c r="C18" s="57"/>
      <c r="D18" s="32"/>
      <c r="E18" s="33" t="str">
        <f t="shared" si="0"/>
        <v xml:space="preserve"> </v>
      </c>
      <c r="F18" s="37"/>
      <c r="G18" s="113"/>
      <c r="H18" s="113"/>
      <c r="I18" s="51"/>
      <c r="J18" s="33" t="s">
        <v>14</v>
      </c>
      <c r="K18" s="10" t="str">
        <f t="shared" si="1"/>
        <v xml:space="preserve"> </v>
      </c>
      <c r="L18" s="36" t="str">
        <f t="shared" si="2"/>
        <v xml:space="preserve"> </v>
      </c>
      <c r="M18" s="11"/>
      <c r="N18" s="11" t="s">
        <v>15</v>
      </c>
      <c r="O18" s="12">
        <f t="shared" si="3"/>
        <v>0</v>
      </c>
      <c r="P18" s="13">
        <f t="shared" si="4"/>
        <v>0</v>
      </c>
      <c r="Q18" s="13" t="e">
        <f t="shared" si="5"/>
        <v>#DIV/0!</v>
      </c>
      <c r="R18" s="14">
        <v>3.5</v>
      </c>
      <c r="S18" s="14" t="s">
        <v>16</v>
      </c>
      <c r="T18" s="15">
        <f t="shared" si="6"/>
        <v>0</v>
      </c>
      <c r="U18" s="14">
        <v>3</v>
      </c>
      <c r="V18" s="14" t="s">
        <v>17</v>
      </c>
      <c r="W18" s="15">
        <f t="shared" si="7"/>
        <v>0</v>
      </c>
      <c r="X18" s="14">
        <v>2.5</v>
      </c>
      <c r="Y18" s="14" t="s">
        <v>18</v>
      </c>
      <c r="Z18" s="15">
        <f t="shared" si="8"/>
        <v>0</v>
      </c>
      <c r="AA18" s="14">
        <v>2</v>
      </c>
      <c r="AB18" s="14" t="s">
        <v>19</v>
      </c>
      <c r="AC18" s="15">
        <f t="shared" si="9"/>
        <v>0</v>
      </c>
      <c r="AD18" s="14">
        <v>1.5</v>
      </c>
      <c r="AE18" s="14" t="s">
        <v>20</v>
      </c>
      <c r="AF18" s="15">
        <f t="shared" si="10"/>
        <v>0</v>
      </c>
      <c r="AG18" s="14">
        <v>1</v>
      </c>
      <c r="AH18" s="14" t="s">
        <v>21</v>
      </c>
      <c r="AI18" s="15">
        <f t="shared" si="11"/>
        <v>0</v>
      </c>
      <c r="AJ18" s="14">
        <v>0</v>
      </c>
      <c r="AK18" s="14" t="s">
        <v>22</v>
      </c>
      <c r="AL18" s="15">
        <f t="shared" si="12"/>
        <v>0</v>
      </c>
      <c r="AM18" s="15">
        <f t="shared" si="13"/>
        <v>0</v>
      </c>
      <c r="AN18" s="16" t="str">
        <f t="shared" si="14"/>
        <v xml:space="preserve"> </v>
      </c>
      <c r="AO18" s="15">
        <f t="shared" si="15"/>
        <v>2.5</v>
      </c>
      <c r="AR18" s="17" t="s">
        <v>23</v>
      </c>
    </row>
    <row r="19" spans="2:44" ht="15.75" x14ac:dyDescent="0.25">
      <c r="B19" s="56"/>
      <c r="C19" s="57"/>
      <c r="D19" s="32"/>
      <c r="E19" s="33" t="str">
        <f t="shared" si="0"/>
        <v xml:space="preserve"> </v>
      </c>
      <c r="F19" s="37"/>
      <c r="G19" s="113"/>
      <c r="H19" s="113"/>
      <c r="I19" s="51"/>
      <c r="J19" s="33" t="s">
        <v>14</v>
      </c>
      <c r="K19" s="10" t="str">
        <f t="shared" si="1"/>
        <v xml:space="preserve"> </v>
      </c>
      <c r="L19" s="36" t="str">
        <f t="shared" si="2"/>
        <v xml:space="preserve"> </v>
      </c>
      <c r="M19" s="11"/>
      <c r="N19" s="11" t="s">
        <v>15</v>
      </c>
      <c r="O19" s="12">
        <f t="shared" si="3"/>
        <v>0</v>
      </c>
      <c r="P19" s="13">
        <f t="shared" si="4"/>
        <v>0</v>
      </c>
      <c r="Q19" s="13" t="e">
        <f t="shared" si="5"/>
        <v>#DIV/0!</v>
      </c>
      <c r="R19" s="14">
        <v>3.5</v>
      </c>
      <c r="S19" s="14" t="s">
        <v>16</v>
      </c>
      <c r="T19" s="15">
        <f t="shared" si="6"/>
        <v>0</v>
      </c>
      <c r="U19" s="14">
        <v>3</v>
      </c>
      <c r="V19" s="14" t="s">
        <v>17</v>
      </c>
      <c r="W19" s="15">
        <f t="shared" si="7"/>
        <v>0</v>
      </c>
      <c r="X19" s="14">
        <v>2.5</v>
      </c>
      <c r="Y19" s="14" t="s">
        <v>18</v>
      </c>
      <c r="Z19" s="15">
        <f t="shared" si="8"/>
        <v>0</v>
      </c>
      <c r="AA19" s="14">
        <v>2</v>
      </c>
      <c r="AB19" s="14" t="s">
        <v>19</v>
      </c>
      <c r="AC19" s="15">
        <f t="shared" si="9"/>
        <v>0</v>
      </c>
      <c r="AD19" s="14">
        <v>1.5</v>
      </c>
      <c r="AE19" s="14" t="s">
        <v>20</v>
      </c>
      <c r="AF19" s="15">
        <f t="shared" si="10"/>
        <v>0</v>
      </c>
      <c r="AG19" s="14">
        <v>1</v>
      </c>
      <c r="AH19" s="14" t="s">
        <v>21</v>
      </c>
      <c r="AI19" s="15">
        <f t="shared" si="11"/>
        <v>0</v>
      </c>
      <c r="AJ19" s="14">
        <v>0</v>
      </c>
      <c r="AK19" s="14" t="s">
        <v>22</v>
      </c>
      <c r="AL19" s="15">
        <f t="shared" si="12"/>
        <v>0</v>
      </c>
      <c r="AM19" s="15">
        <f t="shared" si="13"/>
        <v>0</v>
      </c>
      <c r="AN19" s="16" t="str">
        <f t="shared" si="14"/>
        <v xml:space="preserve"> </v>
      </c>
      <c r="AO19" s="15">
        <f t="shared" si="15"/>
        <v>2.5</v>
      </c>
      <c r="AR19" s="17" t="s">
        <v>23</v>
      </c>
    </row>
    <row r="20" spans="2:44" ht="15.75" x14ac:dyDescent="0.25">
      <c r="B20" s="63"/>
      <c r="C20" s="60"/>
      <c r="D20" s="32"/>
      <c r="E20" s="33" t="str">
        <f t="shared" si="0"/>
        <v xml:space="preserve"> </v>
      </c>
      <c r="F20" s="37"/>
      <c r="G20" s="148"/>
      <c r="H20" s="149"/>
      <c r="I20" s="51"/>
      <c r="J20" s="33" t="s">
        <v>14</v>
      </c>
      <c r="K20" s="10" t="str">
        <f t="shared" si="1"/>
        <v xml:space="preserve"> </v>
      </c>
      <c r="L20" s="36" t="str">
        <f t="shared" si="2"/>
        <v xml:space="preserve"> </v>
      </c>
      <c r="M20" s="11"/>
      <c r="N20" s="11" t="s">
        <v>15</v>
      </c>
      <c r="O20" s="12">
        <f t="shared" si="3"/>
        <v>0</v>
      </c>
      <c r="P20" s="13">
        <f t="shared" si="4"/>
        <v>0</v>
      </c>
      <c r="Q20" s="13" t="e">
        <f t="shared" si="5"/>
        <v>#DIV/0!</v>
      </c>
      <c r="R20" s="14">
        <v>3.5</v>
      </c>
      <c r="S20" s="14" t="s">
        <v>16</v>
      </c>
      <c r="T20" s="15">
        <f t="shared" si="6"/>
        <v>0</v>
      </c>
      <c r="U20" s="14">
        <v>3</v>
      </c>
      <c r="V20" s="14" t="s">
        <v>17</v>
      </c>
      <c r="W20" s="15">
        <f t="shared" si="7"/>
        <v>0</v>
      </c>
      <c r="X20" s="14">
        <v>2.5</v>
      </c>
      <c r="Y20" s="14" t="s">
        <v>18</v>
      </c>
      <c r="Z20" s="15">
        <f t="shared" si="8"/>
        <v>0</v>
      </c>
      <c r="AA20" s="14">
        <v>2</v>
      </c>
      <c r="AB20" s="14" t="s">
        <v>19</v>
      </c>
      <c r="AC20" s="15">
        <f t="shared" si="9"/>
        <v>0</v>
      </c>
      <c r="AD20" s="14">
        <v>1.5</v>
      </c>
      <c r="AE20" s="14" t="s">
        <v>20</v>
      </c>
      <c r="AF20" s="15">
        <f t="shared" si="10"/>
        <v>0</v>
      </c>
      <c r="AG20" s="14">
        <v>1</v>
      </c>
      <c r="AH20" s="14" t="s">
        <v>21</v>
      </c>
      <c r="AI20" s="15">
        <f t="shared" si="11"/>
        <v>0</v>
      </c>
      <c r="AJ20" s="14">
        <v>0</v>
      </c>
      <c r="AK20" s="14" t="s">
        <v>22</v>
      </c>
      <c r="AL20" s="15">
        <f t="shared" si="12"/>
        <v>0</v>
      </c>
      <c r="AM20" s="15">
        <f t="shared" si="13"/>
        <v>0</v>
      </c>
      <c r="AN20" s="16" t="str">
        <f t="shared" si="14"/>
        <v xml:space="preserve"> </v>
      </c>
      <c r="AO20" s="15">
        <f t="shared" si="15"/>
        <v>2.5</v>
      </c>
      <c r="AR20" s="17" t="s">
        <v>23</v>
      </c>
    </row>
    <row r="21" spans="2:44" ht="15.75" x14ac:dyDescent="0.25">
      <c r="B21" s="56"/>
      <c r="C21" s="57"/>
      <c r="D21" s="32"/>
      <c r="E21" s="33" t="str">
        <f t="shared" si="0"/>
        <v xml:space="preserve"> </v>
      </c>
      <c r="F21" s="37"/>
      <c r="G21" s="113"/>
      <c r="H21" s="113"/>
      <c r="I21" s="51"/>
      <c r="J21" s="33" t="s">
        <v>14</v>
      </c>
      <c r="K21" s="10" t="str">
        <f t="shared" si="1"/>
        <v xml:space="preserve"> </v>
      </c>
      <c r="L21" s="36" t="str">
        <f t="shared" si="2"/>
        <v xml:space="preserve"> </v>
      </c>
      <c r="M21" s="11"/>
      <c r="N21" s="11" t="s">
        <v>15</v>
      </c>
      <c r="O21" s="12">
        <f t="shared" si="3"/>
        <v>0</v>
      </c>
      <c r="P21" s="13">
        <f t="shared" si="4"/>
        <v>0</v>
      </c>
      <c r="Q21" s="13" t="e">
        <f t="shared" si="5"/>
        <v>#DIV/0!</v>
      </c>
      <c r="R21" s="14">
        <v>3.5</v>
      </c>
      <c r="S21" s="14" t="s">
        <v>16</v>
      </c>
      <c r="T21" s="15">
        <f t="shared" si="6"/>
        <v>0</v>
      </c>
      <c r="U21" s="14">
        <v>3</v>
      </c>
      <c r="V21" s="14" t="s">
        <v>17</v>
      </c>
      <c r="W21" s="15">
        <f t="shared" si="7"/>
        <v>0</v>
      </c>
      <c r="X21" s="14">
        <v>2.5</v>
      </c>
      <c r="Y21" s="14" t="s">
        <v>18</v>
      </c>
      <c r="Z21" s="15">
        <f t="shared" si="8"/>
        <v>0</v>
      </c>
      <c r="AA21" s="14">
        <v>2</v>
      </c>
      <c r="AB21" s="14" t="s">
        <v>19</v>
      </c>
      <c r="AC21" s="15">
        <f t="shared" si="9"/>
        <v>0</v>
      </c>
      <c r="AD21" s="14">
        <v>1.5</v>
      </c>
      <c r="AE21" s="14" t="s">
        <v>20</v>
      </c>
      <c r="AF21" s="15">
        <f t="shared" si="10"/>
        <v>0</v>
      </c>
      <c r="AG21" s="14">
        <v>1</v>
      </c>
      <c r="AH21" s="14" t="s">
        <v>21</v>
      </c>
      <c r="AI21" s="15">
        <f t="shared" si="11"/>
        <v>0</v>
      </c>
      <c r="AJ21" s="14">
        <v>0</v>
      </c>
      <c r="AK21" s="14" t="s">
        <v>22</v>
      </c>
      <c r="AL21" s="15">
        <f t="shared" si="12"/>
        <v>0</v>
      </c>
      <c r="AM21" s="15">
        <f t="shared" si="13"/>
        <v>0</v>
      </c>
      <c r="AN21" s="16" t="str">
        <f t="shared" si="14"/>
        <v xml:space="preserve"> </v>
      </c>
      <c r="AO21" s="15">
        <f t="shared" si="15"/>
        <v>2.5</v>
      </c>
      <c r="AR21" s="17" t="s">
        <v>23</v>
      </c>
    </row>
    <row r="22" spans="2:44" ht="15.75" x14ac:dyDescent="0.25">
      <c r="B22" s="56"/>
      <c r="C22" s="57"/>
      <c r="D22" s="32"/>
      <c r="E22" s="33" t="str">
        <f t="shared" si="0"/>
        <v xml:space="preserve"> </v>
      </c>
      <c r="F22" s="37"/>
      <c r="G22" s="148"/>
      <c r="H22" s="149"/>
      <c r="I22" s="51"/>
      <c r="J22" s="33" t="s">
        <v>14</v>
      </c>
      <c r="K22" s="10" t="s">
        <v>41</v>
      </c>
      <c r="L22" s="36" t="str">
        <f t="shared" si="2"/>
        <v xml:space="preserve"> </v>
      </c>
      <c r="M22" s="11"/>
      <c r="N22" s="11" t="s">
        <v>15</v>
      </c>
      <c r="O22" s="12">
        <f t="shared" si="3"/>
        <v>0</v>
      </c>
      <c r="P22" s="13">
        <f t="shared" si="4"/>
        <v>0</v>
      </c>
      <c r="Q22" s="13" t="e">
        <f t="shared" si="5"/>
        <v>#DIV/0!</v>
      </c>
      <c r="R22" s="14">
        <v>3.5</v>
      </c>
      <c r="S22" s="14" t="s">
        <v>16</v>
      </c>
      <c r="T22" s="15">
        <f t="shared" si="6"/>
        <v>0</v>
      </c>
      <c r="U22" s="14">
        <v>3</v>
      </c>
      <c r="V22" s="14" t="s">
        <v>17</v>
      </c>
      <c r="W22" s="15">
        <f t="shared" si="7"/>
        <v>0</v>
      </c>
      <c r="X22" s="14">
        <v>2.5</v>
      </c>
      <c r="Y22" s="14" t="s">
        <v>18</v>
      </c>
      <c r="Z22" s="15">
        <f t="shared" si="8"/>
        <v>0</v>
      </c>
      <c r="AA22" s="14">
        <v>2</v>
      </c>
      <c r="AB22" s="14" t="s">
        <v>19</v>
      </c>
      <c r="AC22" s="15">
        <f t="shared" si="9"/>
        <v>0</v>
      </c>
      <c r="AD22" s="14">
        <v>1.5</v>
      </c>
      <c r="AE22" s="14" t="s">
        <v>20</v>
      </c>
      <c r="AF22" s="15">
        <f t="shared" si="10"/>
        <v>0</v>
      </c>
      <c r="AG22" s="14">
        <v>1</v>
      </c>
      <c r="AH22" s="14" t="s">
        <v>21</v>
      </c>
      <c r="AI22" s="15">
        <f t="shared" si="11"/>
        <v>0</v>
      </c>
      <c r="AJ22" s="14">
        <v>0</v>
      </c>
      <c r="AK22" s="14" t="s">
        <v>22</v>
      </c>
      <c r="AL22" s="15">
        <f t="shared" si="12"/>
        <v>0</v>
      </c>
      <c r="AM22" s="15">
        <f t="shared" si="13"/>
        <v>0</v>
      </c>
      <c r="AN22" s="16" t="str">
        <f t="shared" si="14"/>
        <v xml:space="preserve"> </v>
      </c>
      <c r="AO22" s="15">
        <f t="shared" si="15"/>
        <v>2.5</v>
      </c>
      <c r="AR22" s="17" t="s">
        <v>23</v>
      </c>
    </row>
    <row r="23" spans="2:44" ht="15.75" x14ac:dyDescent="0.25">
      <c r="B23" s="30"/>
      <c r="C23" s="31"/>
      <c r="D23" s="32"/>
      <c r="E23" s="33" t="str">
        <f t="shared" si="0"/>
        <v xml:space="preserve"> </v>
      </c>
      <c r="F23" s="37"/>
      <c r="G23" s="113"/>
      <c r="H23" s="113"/>
      <c r="I23" s="51"/>
      <c r="J23" s="33" t="s">
        <v>14</v>
      </c>
      <c r="K23" s="10" t="str">
        <f t="shared" si="1"/>
        <v xml:space="preserve"> </v>
      </c>
      <c r="L23" s="36" t="str">
        <f t="shared" si="2"/>
        <v xml:space="preserve"> </v>
      </c>
      <c r="M23" s="11"/>
      <c r="N23" s="11" t="s">
        <v>15</v>
      </c>
      <c r="O23" s="12">
        <f t="shared" si="3"/>
        <v>0</v>
      </c>
      <c r="P23" s="13">
        <f t="shared" si="4"/>
        <v>0</v>
      </c>
      <c r="Q23" s="13" t="e">
        <f t="shared" si="5"/>
        <v>#DIV/0!</v>
      </c>
      <c r="R23" s="14">
        <v>3.5</v>
      </c>
      <c r="S23" s="14" t="s">
        <v>16</v>
      </c>
      <c r="T23" s="15">
        <f t="shared" si="6"/>
        <v>0</v>
      </c>
      <c r="U23" s="14">
        <v>3</v>
      </c>
      <c r="V23" s="14" t="s">
        <v>17</v>
      </c>
      <c r="W23" s="15">
        <f t="shared" si="7"/>
        <v>0</v>
      </c>
      <c r="X23" s="14">
        <v>2.5</v>
      </c>
      <c r="Y23" s="14" t="s">
        <v>18</v>
      </c>
      <c r="Z23" s="15">
        <f t="shared" si="8"/>
        <v>0</v>
      </c>
      <c r="AA23" s="14">
        <v>2</v>
      </c>
      <c r="AB23" s="14" t="s">
        <v>19</v>
      </c>
      <c r="AC23" s="15">
        <f t="shared" si="9"/>
        <v>0</v>
      </c>
      <c r="AD23" s="14">
        <v>1.5</v>
      </c>
      <c r="AE23" s="14" t="s">
        <v>20</v>
      </c>
      <c r="AF23" s="15">
        <f t="shared" si="10"/>
        <v>0</v>
      </c>
      <c r="AG23" s="14">
        <v>1</v>
      </c>
      <c r="AH23" s="14" t="s">
        <v>21</v>
      </c>
      <c r="AI23" s="15">
        <f t="shared" si="11"/>
        <v>0</v>
      </c>
      <c r="AJ23" s="14">
        <v>0</v>
      </c>
      <c r="AK23" s="14" t="s">
        <v>22</v>
      </c>
      <c r="AL23" s="15">
        <f t="shared" si="12"/>
        <v>0</v>
      </c>
      <c r="AM23" s="15">
        <f t="shared" si="13"/>
        <v>0</v>
      </c>
      <c r="AN23" s="16" t="str">
        <f t="shared" si="14"/>
        <v xml:space="preserve"> </v>
      </c>
      <c r="AO23" s="15">
        <f t="shared" si="15"/>
        <v>2.5</v>
      </c>
      <c r="AR23" s="17" t="s">
        <v>23</v>
      </c>
    </row>
    <row r="24" spans="2:44" ht="15.75" x14ac:dyDescent="0.25">
      <c r="B24" s="30"/>
      <c r="C24" s="31"/>
      <c r="D24" s="32"/>
      <c r="E24" s="33" t="str">
        <f t="shared" si="0"/>
        <v xml:space="preserve"> </v>
      </c>
      <c r="F24" s="37"/>
      <c r="G24" s="113"/>
      <c r="H24" s="113"/>
      <c r="I24" s="51"/>
      <c r="J24" s="33" t="s">
        <v>14</v>
      </c>
      <c r="K24" s="10" t="str">
        <f t="shared" si="1"/>
        <v xml:space="preserve"> </v>
      </c>
      <c r="L24" s="36" t="str">
        <f t="shared" si="2"/>
        <v xml:space="preserve"> </v>
      </c>
      <c r="M24" s="11"/>
      <c r="N24" s="11" t="s">
        <v>15</v>
      </c>
      <c r="O24" s="12">
        <f t="shared" si="3"/>
        <v>0</v>
      </c>
      <c r="P24" s="13">
        <f t="shared" si="4"/>
        <v>0</v>
      </c>
      <c r="Q24" s="13" t="e">
        <f t="shared" si="5"/>
        <v>#DIV/0!</v>
      </c>
      <c r="R24" s="14">
        <v>3.5</v>
      </c>
      <c r="S24" s="14" t="s">
        <v>16</v>
      </c>
      <c r="T24" s="15">
        <f t="shared" si="6"/>
        <v>0</v>
      </c>
      <c r="U24" s="14">
        <v>3</v>
      </c>
      <c r="V24" s="14" t="s">
        <v>17</v>
      </c>
      <c r="W24" s="15">
        <f t="shared" si="7"/>
        <v>0</v>
      </c>
      <c r="X24" s="14">
        <v>2.5</v>
      </c>
      <c r="Y24" s="14" t="s">
        <v>18</v>
      </c>
      <c r="Z24" s="15">
        <f t="shared" si="8"/>
        <v>0</v>
      </c>
      <c r="AA24" s="14">
        <v>2</v>
      </c>
      <c r="AB24" s="14" t="s">
        <v>19</v>
      </c>
      <c r="AC24" s="15">
        <f t="shared" si="9"/>
        <v>0</v>
      </c>
      <c r="AD24" s="14">
        <v>1.5</v>
      </c>
      <c r="AE24" s="14" t="s">
        <v>20</v>
      </c>
      <c r="AF24" s="15">
        <f t="shared" si="10"/>
        <v>0</v>
      </c>
      <c r="AG24" s="14">
        <v>1</v>
      </c>
      <c r="AH24" s="14" t="s">
        <v>21</v>
      </c>
      <c r="AI24" s="15">
        <f t="shared" si="11"/>
        <v>0</v>
      </c>
      <c r="AJ24" s="14">
        <v>0</v>
      </c>
      <c r="AK24" s="14" t="s">
        <v>22</v>
      </c>
      <c r="AL24" s="15">
        <f t="shared" si="12"/>
        <v>0</v>
      </c>
      <c r="AM24" s="15">
        <f t="shared" si="13"/>
        <v>0</v>
      </c>
      <c r="AN24" s="16" t="str">
        <f t="shared" si="14"/>
        <v xml:space="preserve"> </v>
      </c>
      <c r="AO24" s="15">
        <f t="shared" si="15"/>
        <v>2.5</v>
      </c>
      <c r="AR24" s="17" t="s">
        <v>23</v>
      </c>
    </row>
    <row r="25" spans="2:44" ht="15.75" x14ac:dyDescent="0.25">
      <c r="B25" s="30" t="s">
        <v>14</v>
      </c>
      <c r="C25" s="31" t="s">
        <v>14</v>
      </c>
      <c r="D25" s="32"/>
      <c r="E25" s="33" t="str">
        <f t="shared" si="0"/>
        <v xml:space="preserve"> </v>
      </c>
      <c r="F25" s="37"/>
      <c r="G25" s="113"/>
      <c r="H25" s="113"/>
      <c r="I25" s="51"/>
      <c r="J25" s="33" t="s">
        <v>14</v>
      </c>
      <c r="K25" s="10" t="str">
        <f t="shared" si="1"/>
        <v xml:space="preserve"> </v>
      </c>
      <c r="L25" s="36" t="str">
        <f t="shared" si="2"/>
        <v xml:space="preserve"> </v>
      </c>
      <c r="M25" s="11"/>
      <c r="N25" s="11" t="s">
        <v>15</v>
      </c>
      <c r="O25" s="12">
        <f t="shared" si="3"/>
        <v>0</v>
      </c>
      <c r="P25" s="13">
        <f t="shared" si="4"/>
        <v>0</v>
      </c>
      <c r="Q25" s="13" t="e">
        <f t="shared" si="5"/>
        <v>#DIV/0!</v>
      </c>
      <c r="R25" s="14">
        <v>3.5</v>
      </c>
      <c r="S25" s="14" t="s">
        <v>16</v>
      </c>
      <c r="T25" s="15">
        <f t="shared" si="6"/>
        <v>0</v>
      </c>
      <c r="U25" s="14">
        <v>3</v>
      </c>
      <c r="V25" s="14" t="s">
        <v>17</v>
      </c>
      <c r="W25" s="15">
        <f t="shared" si="7"/>
        <v>0</v>
      </c>
      <c r="X25" s="14">
        <v>2.5</v>
      </c>
      <c r="Y25" s="14" t="s">
        <v>18</v>
      </c>
      <c r="Z25" s="15">
        <f t="shared" si="8"/>
        <v>0</v>
      </c>
      <c r="AA25" s="14">
        <v>2</v>
      </c>
      <c r="AB25" s="14" t="s">
        <v>19</v>
      </c>
      <c r="AC25" s="15">
        <f t="shared" si="9"/>
        <v>0</v>
      </c>
      <c r="AD25" s="14">
        <v>1.5</v>
      </c>
      <c r="AE25" s="14" t="s">
        <v>20</v>
      </c>
      <c r="AF25" s="15">
        <f t="shared" si="10"/>
        <v>0</v>
      </c>
      <c r="AG25" s="14">
        <v>1</v>
      </c>
      <c r="AH25" s="14" t="s">
        <v>21</v>
      </c>
      <c r="AI25" s="15">
        <f t="shared" si="11"/>
        <v>0</v>
      </c>
      <c r="AJ25" s="14">
        <v>0</v>
      </c>
      <c r="AK25" s="14" t="s">
        <v>22</v>
      </c>
      <c r="AL25" s="15">
        <f t="shared" si="12"/>
        <v>0</v>
      </c>
      <c r="AM25" s="15">
        <f t="shared" si="13"/>
        <v>0</v>
      </c>
      <c r="AN25" s="16" t="str">
        <f t="shared" si="14"/>
        <v xml:space="preserve"> </v>
      </c>
      <c r="AO25" s="15">
        <f t="shared" si="15"/>
        <v>2.5</v>
      </c>
      <c r="AR25" s="17" t="s">
        <v>23</v>
      </c>
    </row>
    <row r="26" spans="2:44" ht="15.75" x14ac:dyDescent="0.25">
      <c r="B26" s="30" t="s">
        <v>14</v>
      </c>
      <c r="C26" s="31" t="s">
        <v>14</v>
      </c>
      <c r="D26" s="32"/>
      <c r="E26" s="33" t="str">
        <f t="shared" si="0"/>
        <v xml:space="preserve"> </v>
      </c>
      <c r="F26" s="37"/>
      <c r="G26" s="113"/>
      <c r="H26" s="113"/>
      <c r="I26" s="51"/>
      <c r="J26" s="33" t="s">
        <v>14</v>
      </c>
      <c r="K26" s="10" t="str">
        <f t="shared" si="1"/>
        <v xml:space="preserve"> </v>
      </c>
      <c r="L26" s="36" t="str">
        <f t="shared" si="2"/>
        <v xml:space="preserve"> </v>
      </c>
      <c r="M26" s="11"/>
      <c r="N26" s="11" t="s">
        <v>15</v>
      </c>
      <c r="O26" s="12">
        <f t="shared" si="3"/>
        <v>0</v>
      </c>
      <c r="P26" s="13">
        <v>15</v>
      </c>
      <c r="Q26" s="13">
        <f t="shared" si="5"/>
        <v>0</v>
      </c>
      <c r="R26" s="14">
        <v>3.5</v>
      </c>
      <c r="S26" s="14" t="s">
        <v>16</v>
      </c>
      <c r="T26" s="15">
        <f t="shared" si="6"/>
        <v>0</v>
      </c>
      <c r="U26" s="14">
        <v>3</v>
      </c>
      <c r="V26" s="14" t="s">
        <v>17</v>
      </c>
      <c r="W26" s="15">
        <f t="shared" si="7"/>
        <v>0</v>
      </c>
      <c r="X26" s="14">
        <v>2.5</v>
      </c>
      <c r="Y26" s="14" t="s">
        <v>18</v>
      </c>
      <c r="Z26" s="15">
        <f t="shared" si="8"/>
        <v>0</v>
      </c>
      <c r="AA26" s="14">
        <v>2</v>
      </c>
      <c r="AB26" s="14" t="s">
        <v>19</v>
      </c>
      <c r="AC26" s="15">
        <f t="shared" si="9"/>
        <v>0</v>
      </c>
      <c r="AD26" s="14">
        <v>1.5</v>
      </c>
      <c r="AE26" s="14" t="s">
        <v>20</v>
      </c>
      <c r="AF26" s="15">
        <f t="shared" si="10"/>
        <v>0</v>
      </c>
      <c r="AG26" s="14">
        <v>1</v>
      </c>
      <c r="AH26" s="14" t="s">
        <v>21</v>
      </c>
      <c r="AI26" s="15">
        <f t="shared" si="11"/>
        <v>0</v>
      </c>
      <c r="AJ26" s="14">
        <v>0</v>
      </c>
      <c r="AK26" s="14" t="s">
        <v>22</v>
      </c>
      <c r="AL26" s="15">
        <f t="shared" si="12"/>
        <v>0</v>
      </c>
      <c r="AM26" s="15">
        <f t="shared" si="13"/>
        <v>0</v>
      </c>
      <c r="AN26" s="16" t="str">
        <f t="shared" si="14"/>
        <v xml:space="preserve"> </v>
      </c>
      <c r="AO26" s="15">
        <f t="shared" si="15"/>
        <v>2.5</v>
      </c>
      <c r="AR26" s="17" t="s">
        <v>23</v>
      </c>
    </row>
    <row r="27" spans="2:44" ht="15.75" x14ac:dyDescent="0.25">
      <c r="B27" s="30" t="s">
        <v>14</v>
      </c>
      <c r="C27" s="31" t="s">
        <v>14</v>
      </c>
      <c r="D27" s="32"/>
      <c r="E27" s="33" t="str">
        <f t="shared" si="0"/>
        <v xml:space="preserve"> </v>
      </c>
      <c r="F27" s="37"/>
      <c r="G27" s="113"/>
      <c r="H27" s="113"/>
      <c r="I27" s="51"/>
      <c r="J27" s="33" t="s">
        <v>14</v>
      </c>
      <c r="K27" s="10" t="str">
        <f t="shared" si="1"/>
        <v xml:space="preserve"> </v>
      </c>
      <c r="L27" s="36" t="str">
        <f t="shared" si="2"/>
        <v xml:space="preserve"> </v>
      </c>
      <c r="M27" s="11"/>
      <c r="N27" s="11" t="s">
        <v>15</v>
      </c>
      <c r="O27" s="12">
        <f t="shared" si="3"/>
        <v>0</v>
      </c>
      <c r="P27" s="13">
        <f t="shared" si="4"/>
        <v>0</v>
      </c>
      <c r="Q27" s="13" t="e">
        <f t="shared" si="5"/>
        <v>#DIV/0!</v>
      </c>
      <c r="R27" s="14">
        <v>3.5</v>
      </c>
      <c r="S27" s="14" t="s">
        <v>16</v>
      </c>
      <c r="T27" s="15">
        <f t="shared" si="6"/>
        <v>0</v>
      </c>
      <c r="U27" s="14">
        <v>3</v>
      </c>
      <c r="V27" s="14" t="s">
        <v>17</v>
      </c>
      <c r="W27" s="15">
        <f t="shared" si="7"/>
        <v>0</v>
      </c>
      <c r="X27" s="14">
        <v>2.5</v>
      </c>
      <c r="Y27" s="14" t="s">
        <v>18</v>
      </c>
      <c r="Z27" s="15">
        <f t="shared" si="8"/>
        <v>0</v>
      </c>
      <c r="AA27" s="14">
        <v>2</v>
      </c>
      <c r="AB27" s="14" t="s">
        <v>19</v>
      </c>
      <c r="AC27" s="15">
        <f t="shared" si="9"/>
        <v>0</v>
      </c>
      <c r="AD27" s="14">
        <v>1.5</v>
      </c>
      <c r="AE27" s="14" t="s">
        <v>20</v>
      </c>
      <c r="AF27" s="15">
        <f t="shared" si="10"/>
        <v>0</v>
      </c>
      <c r="AG27" s="14">
        <v>1</v>
      </c>
      <c r="AH27" s="14" t="s">
        <v>21</v>
      </c>
      <c r="AI27" s="15">
        <f t="shared" si="11"/>
        <v>0</v>
      </c>
      <c r="AJ27" s="14">
        <v>0</v>
      </c>
      <c r="AK27" s="14" t="s">
        <v>22</v>
      </c>
      <c r="AL27" s="15">
        <f t="shared" si="12"/>
        <v>0</v>
      </c>
      <c r="AM27" s="15">
        <f t="shared" si="13"/>
        <v>0</v>
      </c>
      <c r="AN27" s="16" t="str">
        <f t="shared" si="14"/>
        <v xml:space="preserve"> </v>
      </c>
      <c r="AO27" s="15">
        <f t="shared" si="15"/>
        <v>2.5</v>
      </c>
      <c r="AR27" s="17" t="s">
        <v>23</v>
      </c>
    </row>
    <row r="28" spans="2:44" ht="15.75" x14ac:dyDescent="0.25">
      <c r="B28" s="30" t="s">
        <v>14</v>
      </c>
      <c r="C28" s="31" t="s">
        <v>14</v>
      </c>
      <c r="D28" s="32"/>
      <c r="E28" s="33" t="str">
        <f t="shared" si="0"/>
        <v xml:space="preserve"> </v>
      </c>
      <c r="F28" s="37"/>
      <c r="G28" s="113"/>
      <c r="H28" s="113"/>
      <c r="I28" s="51"/>
      <c r="J28" s="33" t="s">
        <v>14</v>
      </c>
      <c r="K28" s="10" t="str">
        <f t="shared" si="1"/>
        <v xml:space="preserve"> </v>
      </c>
      <c r="L28" s="36" t="str">
        <f t="shared" si="2"/>
        <v xml:space="preserve"> </v>
      </c>
      <c r="M28" s="11"/>
      <c r="N28" s="11" t="s">
        <v>15</v>
      </c>
      <c r="O28" s="12">
        <f t="shared" si="3"/>
        <v>0</v>
      </c>
      <c r="P28" s="13">
        <f t="shared" si="4"/>
        <v>0</v>
      </c>
      <c r="Q28" s="13" t="e">
        <f t="shared" si="5"/>
        <v>#DIV/0!</v>
      </c>
      <c r="R28" s="14">
        <v>3.5</v>
      </c>
      <c r="S28" s="14" t="s">
        <v>16</v>
      </c>
      <c r="T28" s="15">
        <f t="shared" si="6"/>
        <v>0</v>
      </c>
      <c r="U28" s="14">
        <v>3</v>
      </c>
      <c r="V28" s="14" t="s">
        <v>17</v>
      </c>
      <c r="W28" s="15">
        <f t="shared" si="7"/>
        <v>0</v>
      </c>
      <c r="X28" s="14">
        <v>2.5</v>
      </c>
      <c r="Y28" s="14" t="s">
        <v>18</v>
      </c>
      <c r="Z28" s="15">
        <f t="shared" si="8"/>
        <v>0</v>
      </c>
      <c r="AA28" s="14">
        <v>2</v>
      </c>
      <c r="AB28" s="14" t="s">
        <v>19</v>
      </c>
      <c r="AC28" s="15">
        <f t="shared" si="9"/>
        <v>0</v>
      </c>
      <c r="AD28" s="14">
        <v>1.5</v>
      </c>
      <c r="AE28" s="14" t="s">
        <v>20</v>
      </c>
      <c r="AF28" s="15">
        <f t="shared" si="10"/>
        <v>0</v>
      </c>
      <c r="AG28" s="14">
        <v>1</v>
      </c>
      <c r="AH28" s="14" t="s">
        <v>21</v>
      </c>
      <c r="AI28" s="15">
        <f t="shared" si="11"/>
        <v>0</v>
      </c>
      <c r="AJ28" s="14">
        <v>0</v>
      </c>
      <c r="AK28" s="14" t="s">
        <v>22</v>
      </c>
      <c r="AL28" s="15">
        <f t="shared" si="12"/>
        <v>0</v>
      </c>
      <c r="AM28" s="15">
        <f t="shared" si="13"/>
        <v>0</v>
      </c>
      <c r="AN28" s="16" t="str">
        <f t="shared" si="14"/>
        <v xml:space="preserve"> </v>
      </c>
      <c r="AO28" s="15">
        <f t="shared" si="15"/>
        <v>2.5</v>
      </c>
      <c r="AR28" s="17" t="s">
        <v>23</v>
      </c>
    </row>
    <row r="29" spans="2:44" ht="15.75" x14ac:dyDescent="0.25">
      <c r="B29" s="30" t="s">
        <v>14</v>
      </c>
      <c r="C29" s="31" t="s">
        <v>14</v>
      </c>
      <c r="D29" s="32"/>
      <c r="E29" s="33" t="str">
        <f t="shared" si="0"/>
        <v xml:space="preserve"> </v>
      </c>
      <c r="F29" s="37"/>
      <c r="G29" s="113"/>
      <c r="H29" s="113"/>
      <c r="I29" s="51"/>
      <c r="J29" s="33" t="s">
        <v>14</v>
      </c>
      <c r="K29" s="10" t="str">
        <f t="shared" si="1"/>
        <v xml:space="preserve"> </v>
      </c>
      <c r="L29" s="36" t="str">
        <f t="shared" si="2"/>
        <v xml:space="preserve"> </v>
      </c>
      <c r="M29" s="11"/>
      <c r="N29" s="11" t="s">
        <v>15</v>
      </c>
      <c r="O29" s="12">
        <f t="shared" si="3"/>
        <v>0</v>
      </c>
      <c r="P29" s="13">
        <f t="shared" si="4"/>
        <v>0</v>
      </c>
      <c r="Q29" s="13" t="e">
        <f t="shared" si="5"/>
        <v>#DIV/0!</v>
      </c>
      <c r="R29" s="14">
        <v>3.5</v>
      </c>
      <c r="S29" s="14" t="s">
        <v>16</v>
      </c>
      <c r="T29" s="15">
        <f t="shared" si="6"/>
        <v>0</v>
      </c>
      <c r="U29" s="14">
        <v>3</v>
      </c>
      <c r="V29" s="14" t="s">
        <v>17</v>
      </c>
      <c r="W29" s="15">
        <f t="shared" si="7"/>
        <v>0</v>
      </c>
      <c r="X29" s="14">
        <v>2.5</v>
      </c>
      <c r="Y29" s="14" t="s">
        <v>18</v>
      </c>
      <c r="Z29" s="15">
        <f t="shared" si="8"/>
        <v>0</v>
      </c>
      <c r="AA29" s="14">
        <v>2</v>
      </c>
      <c r="AB29" s="14" t="s">
        <v>19</v>
      </c>
      <c r="AC29" s="15">
        <f t="shared" si="9"/>
        <v>0</v>
      </c>
      <c r="AD29" s="14">
        <v>1.5</v>
      </c>
      <c r="AE29" s="14" t="s">
        <v>20</v>
      </c>
      <c r="AF29" s="15">
        <f t="shared" si="10"/>
        <v>0</v>
      </c>
      <c r="AG29" s="14">
        <v>1</v>
      </c>
      <c r="AH29" s="14" t="s">
        <v>21</v>
      </c>
      <c r="AI29" s="15">
        <f t="shared" si="11"/>
        <v>0</v>
      </c>
      <c r="AJ29" s="14">
        <v>0</v>
      </c>
      <c r="AK29" s="14" t="s">
        <v>22</v>
      </c>
      <c r="AL29" s="15">
        <f t="shared" si="12"/>
        <v>0</v>
      </c>
      <c r="AM29" s="15">
        <f t="shared" si="13"/>
        <v>0</v>
      </c>
      <c r="AN29" s="16" t="str">
        <f t="shared" si="14"/>
        <v xml:space="preserve"> </v>
      </c>
      <c r="AO29" s="15">
        <f t="shared" si="15"/>
        <v>2.5</v>
      </c>
      <c r="AR29" s="17" t="s">
        <v>23</v>
      </c>
    </row>
    <row r="30" spans="2:44" ht="16.5" thickBot="1" x14ac:dyDescent="0.3">
      <c r="B30" s="30" t="s">
        <v>14</v>
      </c>
      <c r="C30" s="31" t="s">
        <v>14</v>
      </c>
      <c r="D30" s="32"/>
      <c r="E30" s="33" t="str">
        <f t="shared" si="0"/>
        <v xml:space="preserve"> </v>
      </c>
      <c r="F30" s="38"/>
      <c r="G30" s="121"/>
      <c r="H30" s="121"/>
      <c r="I30" s="52"/>
      <c r="J30" s="39" t="s">
        <v>14</v>
      </c>
      <c r="K30" s="10" t="str">
        <f t="shared" si="1"/>
        <v xml:space="preserve"> </v>
      </c>
      <c r="L30" s="36" t="str">
        <f t="shared" si="2"/>
        <v xml:space="preserve"> </v>
      </c>
      <c r="M30" s="11"/>
      <c r="N30" s="11" t="s">
        <v>15</v>
      </c>
      <c r="O30" s="12">
        <f t="shared" si="3"/>
        <v>0</v>
      </c>
      <c r="P30" s="13">
        <f t="shared" si="4"/>
        <v>0</v>
      </c>
      <c r="Q30" s="13" t="e">
        <f t="shared" si="5"/>
        <v>#DIV/0!</v>
      </c>
      <c r="R30" s="14">
        <v>3.5</v>
      </c>
      <c r="S30" s="14" t="s">
        <v>16</v>
      </c>
      <c r="T30" s="15">
        <f t="shared" si="6"/>
        <v>0</v>
      </c>
      <c r="U30" s="14">
        <v>3</v>
      </c>
      <c r="V30" s="14" t="s">
        <v>17</v>
      </c>
      <c r="W30" s="15">
        <f t="shared" si="7"/>
        <v>0</v>
      </c>
      <c r="X30" s="14">
        <v>2.5</v>
      </c>
      <c r="Y30" s="14" t="s">
        <v>18</v>
      </c>
      <c r="Z30" s="15">
        <f t="shared" si="8"/>
        <v>0</v>
      </c>
      <c r="AA30" s="14">
        <v>2</v>
      </c>
      <c r="AB30" s="14" t="s">
        <v>19</v>
      </c>
      <c r="AC30" s="15">
        <f t="shared" si="9"/>
        <v>0</v>
      </c>
      <c r="AD30" s="14">
        <v>1.5</v>
      </c>
      <c r="AE30" s="14" t="s">
        <v>20</v>
      </c>
      <c r="AF30" s="15">
        <f t="shared" si="10"/>
        <v>0</v>
      </c>
      <c r="AG30" s="14">
        <v>1</v>
      </c>
      <c r="AH30" s="14" t="s">
        <v>21</v>
      </c>
      <c r="AI30" s="15">
        <f t="shared" si="11"/>
        <v>0</v>
      </c>
      <c r="AJ30" s="14">
        <v>0</v>
      </c>
      <c r="AK30" s="14" t="s">
        <v>22</v>
      </c>
      <c r="AL30" s="15">
        <f t="shared" si="12"/>
        <v>0</v>
      </c>
      <c r="AM30" s="15">
        <f t="shared" si="13"/>
        <v>0</v>
      </c>
      <c r="AN30" s="16" t="str">
        <f t="shared" si="14"/>
        <v xml:space="preserve"> </v>
      </c>
      <c r="AO30" s="15">
        <f t="shared" si="15"/>
        <v>2.5</v>
      </c>
      <c r="AR30" s="17" t="s">
        <v>23</v>
      </c>
    </row>
    <row r="31" spans="2:44" x14ac:dyDescent="0.25">
      <c r="B31" s="114" t="s">
        <v>24</v>
      </c>
      <c r="C31" s="115"/>
      <c r="D31" s="19"/>
      <c r="E31" s="115" t="s">
        <v>24</v>
      </c>
      <c r="F31" s="115"/>
      <c r="G31" s="115"/>
      <c r="H31" s="82"/>
      <c r="I31" s="82"/>
      <c r="J31" s="115" t="s">
        <v>24</v>
      </c>
      <c r="K31" s="115"/>
      <c r="L31" s="116"/>
    </row>
    <row r="32" spans="2:44" x14ac:dyDescent="0.25">
      <c r="B32" s="144" t="s">
        <v>30</v>
      </c>
      <c r="C32" s="145"/>
      <c r="D32" s="74"/>
      <c r="E32" s="146" t="s">
        <v>63</v>
      </c>
      <c r="F32" s="146"/>
      <c r="G32" s="146"/>
      <c r="H32" s="21"/>
      <c r="I32" s="21"/>
      <c r="J32" s="139" t="s">
        <v>31</v>
      </c>
      <c r="K32" s="139"/>
      <c r="L32" s="147"/>
    </row>
    <row r="33" spans="2:12" x14ac:dyDescent="0.25">
      <c r="B33" s="22"/>
      <c r="C33" s="74"/>
      <c r="D33" s="74"/>
      <c r="E33" s="23"/>
      <c r="F33" s="23"/>
      <c r="G33" s="23"/>
      <c r="H33" s="74"/>
      <c r="I33" s="74"/>
      <c r="J33" s="74"/>
      <c r="K33" s="74"/>
      <c r="L33" s="75"/>
    </row>
    <row r="34" spans="2:12" x14ac:dyDescent="0.25">
      <c r="B34" s="22"/>
      <c r="C34" s="74"/>
      <c r="D34" s="74"/>
      <c r="E34" s="23"/>
      <c r="F34" s="23"/>
      <c r="G34" s="23"/>
      <c r="H34" s="74"/>
      <c r="I34" s="74"/>
      <c r="J34" s="74"/>
      <c r="K34" s="74"/>
      <c r="L34" s="75"/>
    </row>
    <row r="35" spans="2:12" x14ac:dyDescent="0.25">
      <c r="B35" s="22"/>
      <c r="C35" s="74"/>
      <c r="D35" s="74"/>
      <c r="E35" s="23"/>
      <c r="F35" s="23"/>
      <c r="G35" s="23"/>
      <c r="H35" s="74"/>
      <c r="I35" s="74"/>
      <c r="J35" s="74"/>
      <c r="K35" s="74"/>
      <c r="L35" s="75"/>
    </row>
    <row r="36" spans="2:12" x14ac:dyDescent="0.25">
      <c r="B36" s="142"/>
      <c r="C36" s="143"/>
      <c r="D36" s="143"/>
      <c r="E36" s="119" t="s">
        <v>89</v>
      </c>
      <c r="F36" s="119"/>
      <c r="G36" s="119"/>
      <c r="H36" s="74"/>
      <c r="I36" s="74"/>
      <c r="J36" s="119"/>
      <c r="K36" s="119"/>
      <c r="L36" s="120"/>
    </row>
    <row r="37" spans="2:12" x14ac:dyDescent="0.25">
      <c r="B37" s="137"/>
      <c r="C37" s="138"/>
      <c r="D37" s="138"/>
      <c r="E37" s="139" t="s">
        <v>29</v>
      </c>
      <c r="F37" s="139"/>
      <c r="G37" s="139"/>
      <c r="H37" s="74"/>
      <c r="I37" s="74"/>
      <c r="J37" s="140"/>
      <c r="K37" s="140"/>
      <c r="L37" s="141"/>
    </row>
    <row r="38" spans="2:12" x14ac:dyDescent="0.25">
      <c r="B38" s="83"/>
      <c r="C38" s="72"/>
      <c r="D38" s="21"/>
      <c r="E38" s="72"/>
      <c r="F38" s="72"/>
      <c r="G38" s="72"/>
      <c r="H38" s="21"/>
      <c r="I38" s="21"/>
      <c r="J38" s="72"/>
      <c r="K38" s="72"/>
      <c r="L38" s="73"/>
    </row>
    <row r="39" spans="2:12" x14ac:dyDescent="0.25">
      <c r="B39" s="83"/>
      <c r="C39" s="72"/>
      <c r="D39" s="21"/>
      <c r="E39" s="72"/>
      <c r="F39" s="72"/>
      <c r="G39" s="72"/>
      <c r="H39" s="21"/>
      <c r="I39" s="21"/>
      <c r="J39" s="72"/>
      <c r="K39" s="72"/>
      <c r="L39" s="73"/>
    </row>
    <row r="40" spans="2:12" x14ac:dyDescent="0.25">
      <c r="B40" s="83"/>
      <c r="C40" s="72"/>
      <c r="D40" s="21"/>
      <c r="E40" s="72"/>
      <c r="F40" s="72"/>
      <c r="G40" s="72"/>
      <c r="H40" s="21"/>
      <c r="I40" s="21"/>
      <c r="J40" s="72"/>
      <c r="K40" s="72"/>
      <c r="L40" s="73"/>
    </row>
    <row r="41" spans="2:12" ht="15.75" customHeight="1" x14ac:dyDescent="0.25">
      <c r="B41" s="104" t="s">
        <v>51</v>
      </c>
      <c r="C41" s="105"/>
      <c r="D41" s="105"/>
      <c r="E41" s="105"/>
      <c r="F41" s="105"/>
      <c r="G41" s="105"/>
      <c r="H41" s="105"/>
      <c r="I41" s="105"/>
      <c r="J41" s="105"/>
      <c r="K41" s="105"/>
      <c r="L41" s="106"/>
    </row>
    <row r="42" spans="2:12" ht="15.75" customHeight="1" x14ac:dyDescent="0.25">
      <c r="B42" s="107" t="s">
        <v>55</v>
      </c>
      <c r="C42" s="108"/>
      <c r="D42" s="108"/>
      <c r="E42" s="108"/>
      <c r="F42" s="108"/>
      <c r="G42" s="108"/>
      <c r="H42" s="108"/>
      <c r="I42" s="108"/>
      <c r="J42" s="108"/>
      <c r="K42" s="109"/>
      <c r="L42" s="64"/>
    </row>
    <row r="43" spans="2:12" ht="72.75" customHeight="1" thickBot="1" x14ac:dyDescent="0.3">
      <c r="B43" s="110" t="s">
        <v>50</v>
      </c>
      <c r="C43" s="111"/>
      <c r="D43" s="111"/>
      <c r="E43" s="111"/>
      <c r="F43" s="111"/>
      <c r="G43" s="111"/>
      <c r="H43" s="111"/>
      <c r="I43" s="111"/>
      <c r="J43" s="111"/>
      <c r="K43" s="111"/>
      <c r="L43" s="112"/>
    </row>
  </sheetData>
  <mergeCells count="44">
    <mergeCell ref="G24:H24"/>
    <mergeCell ref="G13:H13"/>
    <mergeCell ref="B1:L1"/>
    <mergeCell ref="B2:L2"/>
    <mergeCell ref="B3:L3"/>
    <mergeCell ref="B4:L4"/>
    <mergeCell ref="B5:L5"/>
    <mergeCell ref="B6:L6"/>
    <mergeCell ref="B7:L7"/>
    <mergeCell ref="B8:L8"/>
    <mergeCell ref="G10:H10"/>
    <mergeCell ref="G11:H11"/>
    <mergeCell ref="G12:H12"/>
    <mergeCell ref="G19:H19"/>
    <mergeCell ref="G20:H20"/>
    <mergeCell ref="G21:H21"/>
    <mergeCell ref="G22:H22"/>
    <mergeCell ref="G23:H23"/>
    <mergeCell ref="G14:H14"/>
    <mergeCell ref="G15:H15"/>
    <mergeCell ref="G16:H16"/>
    <mergeCell ref="G17:H17"/>
    <mergeCell ref="G18:H18"/>
    <mergeCell ref="E36:G36"/>
    <mergeCell ref="J36:L36"/>
    <mergeCell ref="B31:C31"/>
    <mergeCell ref="B36:D36"/>
    <mergeCell ref="G25:H25"/>
    <mergeCell ref="E31:G31"/>
    <mergeCell ref="J31:L31"/>
    <mergeCell ref="B32:C32"/>
    <mergeCell ref="E32:G32"/>
    <mergeCell ref="J32:L32"/>
    <mergeCell ref="G26:H26"/>
    <mergeCell ref="G27:H27"/>
    <mergeCell ref="G28:H28"/>
    <mergeCell ref="G29:H29"/>
    <mergeCell ref="G30:H30"/>
    <mergeCell ref="B37:D37"/>
    <mergeCell ref="B42:K42"/>
    <mergeCell ref="E37:G37"/>
    <mergeCell ref="J37:L37"/>
    <mergeCell ref="B43:L43"/>
    <mergeCell ref="B41:L41"/>
  </mergeCells>
  <pageMargins left="0.70866141732283472" right="0.70866141732283472" top="0.74803149606299213" bottom="0.74803149606299213" header="0.31496062992125984" footer="0.31496062992125984"/>
  <pageSetup paperSize="9" scale="67" orientation="landscape"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A43"/>
  <sheetViews>
    <sheetView workbookViewId="0">
      <selection activeCell="B1" sqref="B1:L1"/>
    </sheetView>
  </sheetViews>
  <sheetFormatPr defaultRowHeight="15" x14ac:dyDescent="0.25"/>
  <cols>
    <col min="1" max="1" width="0.5703125" customWidth="1"/>
    <col min="2" max="2" width="12.42578125" customWidth="1"/>
    <col min="3" max="3" width="28.28515625" customWidth="1"/>
    <col min="4" max="4" width="9.140625" customWidth="1"/>
    <col min="5" max="5" width="13.28515625" customWidth="1"/>
    <col min="6" max="6" width="12.85546875" customWidth="1"/>
    <col min="7" max="7" width="29.42578125" customWidth="1"/>
    <col min="8" max="8" width="0.85546875" hidden="1" customWidth="1"/>
    <col min="9" max="9" width="12.85546875" customWidth="1"/>
    <col min="10" max="10" width="10.42578125" customWidth="1"/>
    <col min="11" max="11" width="29.140625" hidden="1" customWidth="1"/>
    <col min="12" max="12" width="16.28515625" customWidth="1"/>
    <col min="13" max="39" width="9.140625" hidden="1" customWidth="1"/>
    <col min="40" max="40" width="12.5703125" hidden="1" customWidth="1"/>
    <col min="41" max="51" width="9.140625" hidden="1" customWidth="1"/>
    <col min="52" max="52" width="3.42578125" customWidth="1"/>
  </cols>
  <sheetData>
    <row r="1" spans="2:53" s="2" customFormat="1" ht="15.75" x14ac:dyDescent="0.25">
      <c r="B1" s="123" t="s">
        <v>0</v>
      </c>
      <c r="C1" s="124"/>
      <c r="D1" s="124"/>
      <c r="E1" s="124"/>
      <c r="F1" s="124"/>
      <c r="G1" s="124"/>
      <c r="H1" s="124"/>
      <c r="I1" s="124"/>
      <c r="J1" s="124"/>
      <c r="K1" s="124"/>
      <c r="L1" s="125"/>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row>
    <row r="2" spans="2:53" s="2" customFormat="1" ht="15.75" x14ac:dyDescent="0.25">
      <c r="B2" s="126" t="s">
        <v>1</v>
      </c>
      <c r="C2" s="127"/>
      <c r="D2" s="127"/>
      <c r="E2" s="127"/>
      <c r="F2" s="127"/>
      <c r="G2" s="127"/>
      <c r="H2" s="127"/>
      <c r="I2" s="127"/>
      <c r="J2" s="127"/>
      <c r="K2" s="127"/>
      <c r="L2" s="128"/>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row>
    <row r="3" spans="2:53" s="2" customFormat="1" ht="15.75" x14ac:dyDescent="0.25">
      <c r="B3" s="126" t="s">
        <v>2</v>
      </c>
      <c r="C3" s="127"/>
      <c r="D3" s="127"/>
      <c r="E3" s="127"/>
      <c r="F3" s="127"/>
      <c r="G3" s="127"/>
      <c r="H3" s="127"/>
      <c r="I3" s="127"/>
      <c r="J3" s="127"/>
      <c r="K3" s="127"/>
      <c r="L3" s="128"/>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1"/>
      <c r="AU3" s="1"/>
      <c r="AV3" s="1"/>
      <c r="AW3" s="1"/>
      <c r="AX3" s="1"/>
      <c r="AY3" s="1"/>
      <c r="AZ3" s="1"/>
      <c r="BA3" s="1"/>
    </row>
    <row r="4" spans="2:53" s="2" customFormat="1" ht="15.75" x14ac:dyDescent="0.25">
      <c r="B4" s="126" t="s">
        <v>66</v>
      </c>
      <c r="C4" s="127"/>
      <c r="D4" s="127"/>
      <c r="E4" s="127"/>
      <c r="F4" s="127"/>
      <c r="G4" s="127"/>
      <c r="H4" s="127"/>
      <c r="I4" s="127"/>
      <c r="J4" s="127"/>
      <c r="K4" s="127"/>
      <c r="L4" s="128"/>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1"/>
      <c r="AU4" s="1"/>
      <c r="AV4" s="1"/>
      <c r="AW4" s="1"/>
      <c r="AX4" s="1"/>
      <c r="AY4" s="1"/>
      <c r="AZ4" s="1"/>
      <c r="BA4" s="1"/>
    </row>
    <row r="5" spans="2:53" s="2" customFormat="1" ht="15.75" x14ac:dyDescent="0.25">
      <c r="B5" s="129" t="s">
        <v>60</v>
      </c>
      <c r="C5" s="130"/>
      <c r="D5" s="130"/>
      <c r="E5" s="130"/>
      <c r="F5" s="130"/>
      <c r="G5" s="130"/>
      <c r="H5" s="130"/>
      <c r="I5" s="130"/>
      <c r="J5" s="130"/>
      <c r="K5" s="130"/>
      <c r="L5" s="131"/>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1"/>
      <c r="AU5" s="1"/>
      <c r="AV5" s="1"/>
      <c r="AW5" s="1"/>
      <c r="AX5" s="1"/>
      <c r="AY5" s="1"/>
      <c r="AZ5" s="1"/>
      <c r="BA5" s="1"/>
    </row>
    <row r="6" spans="2:53" s="2" customFormat="1" ht="15.75" x14ac:dyDescent="0.25">
      <c r="B6" s="129" t="s">
        <v>43</v>
      </c>
      <c r="C6" s="130"/>
      <c r="D6" s="130"/>
      <c r="E6" s="130"/>
      <c r="F6" s="130"/>
      <c r="G6" s="130"/>
      <c r="H6" s="130"/>
      <c r="I6" s="130"/>
      <c r="J6" s="130"/>
      <c r="K6" s="130"/>
      <c r="L6" s="131"/>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1"/>
      <c r="AU6" s="1"/>
      <c r="AV6" s="1"/>
      <c r="AW6" s="1"/>
      <c r="AX6" s="1"/>
      <c r="AY6" s="1"/>
      <c r="AZ6" s="1"/>
      <c r="BA6" s="1"/>
    </row>
    <row r="7" spans="2:53" s="2" customFormat="1" ht="15.75" x14ac:dyDescent="0.25">
      <c r="B7" s="132">
        <v>42413</v>
      </c>
      <c r="C7" s="133"/>
      <c r="D7" s="133"/>
      <c r="E7" s="133"/>
      <c r="F7" s="133"/>
      <c r="G7" s="133"/>
      <c r="H7" s="133"/>
      <c r="I7" s="133"/>
      <c r="J7" s="133"/>
      <c r="K7" s="133"/>
      <c r="L7" s="134"/>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1"/>
      <c r="AU7" s="1"/>
      <c r="AV7" s="1"/>
      <c r="AW7" s="1"/>
      <c r="AX7" s="1"/>
      <c r="AY7" s="1"/>
      <c r="AZ7" s="1"/>
      <c r="BA7" s="1"/>
    </row>
    <row r="8" spans="2:53" s="2" customFormat="1" ht="15.75" hidden="1" x14ac:dyDescent="0.25">
      <c r="B8" s="129" t="s">
        <v>3</v>
      </c>
      <c r="C8" s="130"/>
      <c r="D8" s="130"/>
      <c r="E8" s="130"/>
      <c r="F8" s="130"/>
      <c r="G8" s="130"/>
      <c r="H8" s="130"/>
      <c r="I8" s="130"/>
      <c r="J8" s="130"/>
      <c r="K8" s="130"/>
      <c r="L8" s="131"/>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1"/>
      <c r="AU8" s="1"/>
      <c r="AV8" s="1"/>
      <c r="AW8" s="1"/>
      <c r="AX8" s="1"/>
      <c r="AY8" s="1"/>
      <c r="AZ8" s="1"/>
      <c r="BA8" s="1"/>
    </row>
    <row r="9" spans="2:53" s="2" customFormat="1" ht="16.5" thickBot="1" x14ac:dyDescent="0.3">
      <c r="B9" s="4"/>
      <c r="C9" s="5"/>
      <c r="D9" s="6"/>
      <c r="E9" s="50" t="s">
        <v>62</v>
      </c>
      <c r="F9" s="50"/>
      <c r="G9" s="50"/>
      <c r="H9" s="5"/>
      <c r="I9" s="5"/>
      <c r="J9" s="7"/>
      <c r="K9" s="5"/>
      <c r="L9" s="8"/>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1"/>
      <c r="AU9" s="1"/>
      <c r="AV9" s="1"/>
      <c r="AW9" s="1"/>
      <c r="AX9" s="1"/>
      <c r="AY9" s="1"/>
      <c r="AZ9" s="1"/>
      <c r="BA9" s="1"/>
    </row>
    <row r="10" spans="2:53" s="2" customFormat="1" ht="26.25" thickBot="1" x14ac:dyDescent="0.3">
      <c r="B10" s="28" t="s">
        <v>4</v>
      </c>
      <c r="C10" s="28" t="s">
        <v>5</v>
      </c>
      <c r="D10" s="28" t="s">
        <v>6</v>
      </c>
      <c r="E10" s="28" t="s">
        <v>7</v>
      </c>
      <c r="F10" s="28" t="s">
        <v>8</v>
      </c>
      <c r="G10" s="135" t="s">
        <v>9</v>
      </c>
      <c r="H10" s="136"/>
      <c r="I10" s="55" t="s">
        <v>53</v>
      </c>
      <c r="J10" s="28" t="s">
        <v>10</v>
      </c>
      <c r="K10" s="28" t="s">
        <v>11</v>
      </c>
      <c r="L10" s="29" t="s">
        <v>12</v>
      </c>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t="s">
        <v>13</v>
      </c>
      <c r="AN10" s="9"/>
      <c r="AO10" s="9"/>
      <c r="AP10" s="9"/>
      <c r="AQ10" s="3"/>
      <c r="AR10" s="3"/>
      <c r="AS10" s="3"/>
      <c r="AT10" s="1"/>
      <c r="AU10" s="1"/>
      <c r="AV10" s="1"/>
      <c r="AW10" s="1"/>
      <c r="AX10" s="1"/>
      <c r="AY10" s="1"/>
      <c r="AZ10" s="1"/>
      <c r="BA10" s="1"/>
    </row>
    <row r="11" spans="2:53" s="2" customFormat="1" ht="18" customHeight="1" x14ac:dyDescent="0.25">
      <c r="B11" s="88" t="s">
        <v>92</v>
      </c>
      <c r="C11" s="57" t="s">
        <v>91</v>
      </c>
      <c r="D11" s="32">
        <v>77</v>
      </c>
      <c r="E11" s="33"/>
      <c r="F11" s="34">
        <v>195</v>
      </c>
      <c r="G11" s="122" t="s">
        <v>32</v>
      </c>
      <c r="H11" s="122"/>
      <c r="I11" s="53" t="s">
        <v>164</v>
      </c>
      <c r="J11" s="35">
        <v>90</v>
      </c>
      <c r="K11" s="10" t="str">
        <f>IF(D11=0," ",IF(J11=0," ",IF(J11="GR",AR11,AN11)))</f>
        <v>YETERLİ</v>
      </c>
      <c r="L11" s="36">
        <f>IF(D11=0," ",IF(J11=0," ",Q11))</f>
        <v>2.7717391304347827</v>
      </c>
      <c r="M11" s="11"/>
      <c r="N11" s="11" t="s">
        <v>15</v>
      </c>
      <c r="O11" s="12">
        <f>IF(J11&lt;90,0,IF(J11&lt;=100,4,0))</f>
        <v>4</v>
      </c>
      <c r="P11" s="13">
        <f>IF(J11=" ",D11,(D11+15))</f>
        <v>92</v>
      </c>
      <c r="Q11" s="13">
        <f>IF(J11="BAŞARILI",(F11/P11),IF(J11&gt;0,(((AM11*15)+F11)/P11),F11))</f>
        <v>2.7717391304347827</v>
      </c>
      <c r="R11" s="14">
        <v>3.5</v>
      </c>
      <c r="S11" s="14" t="s">
        <v>16</v>
      </c>
      <c r="T11" s="15">
        <f>IF(J11&lt;85,0,IF(J11&lt;=89,3.5,0))</f>
        <v>0</v>
      </c>
      <c r="U11" s="14">
        <v>3</v>
      </c>
      <c r="V11" s="14" t="s">
        <v>17</v>
      </c>
      <c r="W11" s="15">
        <f>IF(J11&lt;80,0,IF(J11&lt;=84,3,0))</f>
        <v>0</v>
      </c>
      <c r="X11" s="14">
        <v>2.5</v>
      </c>
      <c r="Y11" s="14" t="s">
        <v>18</v>
      </c>
      <c r="Z11" s="15">
        <f>IF(J11&lt;75,0,IF(J11&lt;=79,2.5,0))</f>
        <v>0</v>
      </c>
      <c r="AA11" s="14">
        <v>2</v>
      </c>
      <c r="AB11" s="14" t="s">
        <v>19</v>
      </c>
      <c r="AC11" s="15">
        <f>IF(J11&lt;65,0,IF(J11&lt;=74,2,0))</f>
        <v>0</v>
      </c>
      <c r="AD11" s="14">
        <v>1.5</v>
      </c>
      <c r="AE11" s="14" t="s">
        <v>20</v>
      </c>
      <c r="AF11" s="15">
        <f>IF(J11&lt;58,0,IF(J11&lt;=64,1.5,0))</f>
        <v>0</v>
      </c>
      <c r="AG11" s="14">
        <v>1</v>
      </c>
      <c r="AH11" s="14" t="s">
        <v>21</v>
      </c>
      <c r="AI11" s="15">
        <f>IF(J11&lt;50,0,IF(J11&lt;=57,1,0))</f>
        <v>0</v>
      </c>
      <c r="AJ11" s="14">
        <v>0</v>
      </c>
      <c r="AK11" s="14" t="s">
        <v>22</v>
      </c>
      <c r="AL11" s="15">
        <f>IF(J11&lt;0,0,IF(J11&lt;=49,0,0))</f>
        <v>0</v>
      </c>
      <c r="AM11" s="15">
        <f>SUM(T11,W11,Z11,AC11,AF11,AI11,AL11,O11)</f>
        <v>4</v>
      </c>
      <c r="AN11" s="16" t="str">
        <f>IF(J11=" "," ",IF(AM11&lt;2,"GİREMEZ(AKTS)",IF(P11&lt;89,"GİREMEZ(AKTS)",IF(Q11&gt;=AO11,"YETERLİ","GİREMEZ(ORTALAMA)"))))</f>
        <v>YETERLİ</v>
      </c>
      <c r="AO11" s="15">
        <f>IF(LEFT(B11,1)="0",2,2.5)</f>
        <v>2.5</v>
      </c>
      <c r="AP11" s="15"/>
      <c r="AQ11" s="17"/>
      <c r="AR11" s="17" t="s">
        <v>23</v>
      </c>
      <c r="AS11" s="17"/>
      <c r="AT11" s="18"/>
      <c r="AU11" s="18"/>
      <c r="AV11" s="18"/>
      <c r="AW11" s="18"/>
      <c r="AX11" s="18"/>
      <c r="AY11" s="18"/>
      <c r="AZ11" s="18"/>
      <c r="BA11" s="1"/>
    </row>
    <row r="12" spans="2:53" ht="15.75" x14ac:dyDescent="0.25">
      <c r="B12" s="63" t="s">
        <v>94</v>
      </c>
      <c r="C12" s="57" t="s">
        <v>93</v>
      </c>
      <c r="D12" s="32">
        <v>84</v>
      </c>
      <c r="E12" s="33"/>
      <c r="F12" s="37">
        <v>178.5</v>
      </c>
      <c r="G12" s="122" t="s">
        <v>90</v>
      </c>
      <c r="H12" s="122"/>
      <c r="I12" s="172" t="s">
        <v>165</v>
      </c>
      <c r="J12" s="33">
        <v>95</v>
      </c>
      <c r="K12" s="10" t="str">
        <f t="shared" ref="K12:K30" si="0">IF(D12=0," ",IF(J12=0," ",IF(J12="GR",AR12,AN12)))</f>
        <v>GİREMEZ(ORTALAMA)</v>
      </c>
      <c r="L12" s="36">
        <f t="shared" ref="L12:L30" si="1">IF(D12=0," ",IF(J12=0," ",Q12))</f>
        <v>2.4090909090909092</v>
      </c>
      <c r="M12" s="11"/>
      <c r="N12" s="11" t="s">
        <v>15</v>
      </c>
      <c r="O12" s="12">
        <f t="shared" ref="O12:O30" si="2">IF(J12&lt;90,0,IF(J12&lt;=100,4,0))</f>
        <v>4</v>
      </c>
      <c r="P12" s="13">
        <f t="shared" ref="P12:P30" si="3">IF(J12=" ",D12,(D12+15))</f>
        <v>99</v>
      </c>
      <c r="Q12" s="13">
        <f t="shared" ref="Q12:Q30" si="4">IF(J12="BAŞARILI",(F12/P12),IF(J12&gt;0,(((AM12*15)+F12)/P12),F12))</f>
        <v>2.4090909090909092</v>
      </c>
      <c r="R12" s="14">
        <v>3.5</v>
      </c>
      <c r="S12" s="14" t="s">
        <v>16</v>
      </c>
      <c r="T12" s="15">
        <f t="shared" ref="T12:T30" si="5">IF(J12&lt;85,0,IF(J12&lt;=89,3.5,0))</f>
        <v>0</v>
      </c>
      <c r="U12" s="14">
        <v>3</v>
      </c>
      <c r="V12" s="14" t="s">
        <v>17</v>
      </c>
      <c r="W12" s="15">
        <f t="shared" ref="W12:W30" si="6">IF(J12&lt;80,0,IF(J12&lt;=84,3,0))</f>
        <v>0</v>
      </c>
      <c r="X12" s="14">
        <v>2.5</v>
      </c>
      <c r="Y12" s="14" t="s">
        <v>18</v>
      </c>
      <c r="Z12" s="15">
        <f t="shared" ref="Z12:Z30" si="7">IF(J12&lt;75,0,IF(J12&lt;=79,2.5,0))</f>
        <v>0</v>
      </c>
      <c r="AA12" s="14">
        <v>2</v>
      </c>
      <c r="AB12" s="14" t="s">
        <v>19</v>
      </c>
      <c r="AC12" s="15">
        <f t="shared" ref="AC12:AC30" si="8">IF(J12&lt;65,0,IF(J12&lt;=74,2,0))</f>
        <v>0</v>
      </c>
      <c r="AD12" s="14">
        <v>1.5</v>
      </c>
      <c r="AE12" s="14" t="s">
        <v>20</v>
      </c>
      <c r="AF12" s="15">
        <f t="shared" ref="AF12:AF30" si="9">IF(J12&lt;58,0,IF(J12&lt;=64,1.5,0))</f>
        <v>0</v>
      </c>
      <c r="AG12" s="14">
        <v>1</v>
      </c>
      <c r="AH12" s="14" t="s">
        <v>21</v>
      </c>
      <c r="AI12" s="15">
        <f t="shared" ref="AI12:AI30" si="10">IF(J12&lt;50,0,IF(J12&lt;=57,1,0))</f>
        <v>0</v>
      </c>
      <c r="AJ12" s="14">
        <v>0</v>
      </c>
      <c r="AK12" s="14" t="s">
        <v>22</v>
      </c>
      <c r="AL12" s="15">
        <f t="shared" ref="AL12:AL30" si="11">IF(J12&lt;0,0,IF(J12&lt;=49,0,0))</f>
        <v>0</v>
      </c>
      <c r="AM12" s="15">
        <f t="shared" ref="AM12:AM30" si="12">SUM(T12,W12,Z12,AC12,AF12,AI12,AL12,O12)</f>
        <v>4</v>
      </c>
      <c r="AN12" s="16" t="str">
        <f t="shared" ref="AN12:AN30" si="13">IF(J12=" "," ",IF(AM12&lt;2,"GİREMEZ(AKTS)",IF(P12&lt;89,"GİREMEZ(AKTS)",IF(Q12&gt;=AO12,"YETERLİ","GİREMEZ(ORTALAMA)"))))</f>
        <v>GİREMEZ(ORTALAMA)</v>
      </c>
      <c r="AO12" s="15">
        <f t="shared" ref="AO12:AO30" si="14">IF(LEFT(B12,1)="0",2,2.5)</f>
        <v>2.5</v>
      </c>
      <c r="AR12" s="17" t="s">
        <v>23</v>
      </c>
    </row>
    <row r="13" spans="2:53" ht="15.75" x14ac:dyDescent="0.25">
      <c r="B13" s="63" t="s">
        <v>96</v>
      </c>
      <c r="C13" s="57" t="s">
        <v>95</v>
      </c>
      <c r="D13" s="32">
        <v>77</v>
      </c>
      <c r="E13" s="33"/>
      <c r="F13" s="37">
        <v>288</v>
      </c>
      <c r="G13" s="122" t="s">
        <v>34</v>
      </c>
      <c r="H13" s="122"/>
      <c r="I13" s="53" t="s">
        <v>164</v>
      </c>
      <c r="J13" s="33">
        <v>95</v>
      </c>
      <c r="K13" s="59" t="s">
        <v>35</v>
      </c>
      <c r="L13" s="36">
        <f t="shared" si="1"/>
        <v>3.7826086956521738</v>
      </c>
      <c r="M13" s="11"/>
      <c r="N13" s="11" t="s">
        <v>15</v>
      </c>
      <c r="O13" s="12">
        <f t="shared" si="2"/>
        <v>4</v>
      </c>
      <c r="P13" s="13">
        <f t="shared" si="3"/>
        <v>92</v>
      </c>
      <c r="Q13" s="13">
        <f t="shared" si="4"/>
        <v>3.7826086956521738</v>
      </c>
      <c r="R13" s="14">
        <v>3.5</v>
      </c>
      <c r="S13" s="14" t="s">
        <v>16</v>
      </c>
      <c r="T13" s="15">
        <f t="shared" si="5"/>
        <v>0</v>
      </c>
      <c r="U13" s="14">
        <v>3</v>
      </c>
      <c r="V13" s="14" t="s">
        <v>17</v>
      </c>
      <c r="W13" s="15">
        <f t="shared" si="6"/>
        <v>0</v>
      </c>
      <c r="X13" s="14">
        <v>2.5</v>
      </c>
      <c r="Y13" s="14" t="s">
        <v>18</v>
      </c>
      <c r="Z13" s="15">
        <f t="shared" si="7"/>
        <v>0</v>
      </c>
      <c r="AA13" s="14">
        <v>2</v>
      </c>
      <c r="AB13" s="14" t="s">
        <v>19</v>
      </c>
      <c r="AC13" s="15">
        <f t="shared" si="8"/>
        <v>0</v>
      </c>
      <c r="AD13" s="14">
        <v>1.5</v>
      </c>
      <c r="AE13" s="14" t="s">
        <v>20</v>
      </c>
      <c r="AF13" s="15">
        <f t="shared" si="9"/>
        <v>0</v>
      </c>
      <c r="AG13" s="14">
        <v>1</v>
      </c>
      <c r="AH13" s="14" t="s">
        <v>21</v>
      </c>
      <c r="AI13" s="15">
        <f t="shared" si="10"/>
        <v>0</v>
      </c>
      <c r="AJ13" s="14">
        <v>0</v>
      </c>
      <c r="AK13" s="14" t="s">
        <v>22</v>
      </c>
      <c r="AL13" s="15">
        <f t="shared" si="11"/>
        <v>0</v>
      </c>
      <c r="AM13" s="15">
        <f t="shared" si="12"/>
        <v>4</v>
      </c>
      <c r="AN13" s="16" t="str">
        <f t="shared" si="13"/>
        <v>YETERLİ</v>
      </c>
      <c r="AO13" s="15">
        <f t="shared" si="14"/>
        <v>2.5</v>
      </c>
      <c r="AR13" s="17" t="s">
        <v>23</v>
      </c>
    </row>
    <row r="14" spans="2:53" ht="15.75" x14ac:dyDescent="0.25">
      <c r="B14" s="30" t="s">
        <v>98</v>
      </c>
      <c r="C14" s="80" t="s">
        <v>97</v>
      </c>
      <c r="D14" s="32">
        <v>77</v>
      </c>
      <c r="E14" s="33"/>
      <c r="F14" s="37">
        <v>185</v>
      </c>
      <c r="G14" s="122" t="s">
        <v>33</v>
      </c>
      <c r="H14" s="122"/>
      <c r="I14" s="77" t="s">
        <v>164</v>
      </c>
      <c r="J14" s="33">
        <v>95</v>
      </c>
      <c r="K14" s="10" t="str">
        <f t="shared" si="0"/>
        <v>YETERLİ</v>
      </c>
      <c r="L14" s="36">
        <f t="shared" si="1"/>
        <v>2.6630434782608696</v>
      </c>
      <c r="M14" s="11"/>
      <c r="N14" s="11" t="s">
        <v>15</v>
      </c>
      <c r="O14" s="12">
        <f t="shared" si="2"/>
        <v>4</v>
      </c>
      <c r="P14" s="13">
        <f t="shared" si="3"/>
        <v>92</v>
      </c>
      <c r="Q14" s="13">
        <f t="shared" si="4"/>
        <v>2.6630434782608696</v>
      </c>
      <c r="R14" s="14">
        <v>3.5</v>
      </c>
      <c r="S14" s="14" t="s">
        <v>16</v>
      </c>
      <c r="T14" s="15">
        <f t="shared" si="5"/>
        <v>0</v>
      </c>
      <c r="U14" s="14">
        <v>3</v>
      </c>
      <c r="V14" s="14" t="s">
        <v>17</v>
      </c>
      <c r="W14" s="15">
        <f t="shared" si="6"/>
        <v>0</v>
      </c>
      <c r="X14" s="14">
        <v>2.5</v>
      </c>
      <c r="Y14" s="14" t="s">
        <v>18</v>
      </c>
      <c r="Z14" s="15">
        <f t="shared" si="7"/>
        <v>0</v>
      </c>
      <c r="AA14" s="14">
        <v>2</v>
      </c>
      <c r="AB14" s="14" t="s">
        <v>19</v>
      </c>
      <c r="AC14" s="15">
        <f t="shared" si="8"/>
        <v>0</v>
      </c>
      <c r="AD14" s="14">
        <v>1.5</v>
      </c>
      <c r="AE14" s="14" t="s">
        <v>20</v>
      </c>
      <c r="AF14" s="15">
        <f t="shared" si="9"/>
        <v>0</v>
      </c>
      <c r="AG14" s="14">
        <v>1</v>
      </c>
      <c r="AH14" s="14" t="s">
        <v>21</v>
      </c>
      <c r="AI14" s="15">
        <f t="shared" si="10"/>
        <v>0</v>
      </c>
      <c r="AJ14" s="14">
        <v>0</v>
      </c>
      <c r="AK14" s="14" t="s">
        <v>22</v>
      </c>
      <c r="AL14" s="15">
        <f t="shared" si="11"/>
        <v>0</v>
      </c>
      <c r="AM14" s="15">
        <f t="shared" si="12"/>
        <v>4</v>
      </c>
      <c r="AN14" s="16" t="str">
        <f t="shared" si="13"/>
        <v>YETERLİ</v>
      </c>
      <c r="AO14" s="15">
        <f t="shared" si="14"/>
        <v>2.5</v>
      </c>
      <c r="AR14" s="17" t="s">
        <v>23</v>
      </c>
    </row>
    <row r="15" spans="2:53" ht="15.75" x14ac:dyDescent="0.25">
      <c r="B15" s="56"/>
      <c r="C15" s="57"/>
      <c r="D15" s="32"/>
      <c r="E15" s="33"/>
      <c r="F15" s="37"/>
      <c r="G15" s="122"/>
      <c r="H15" s="122"/>
      <c r="I15" s="53"/>
      <c r="J15" s="33" t="s">
        <v>14</v>
      </c>
      <c r="K15" s="10" t="str">
        <f t="shared" si="0"/>
        <v xml:space="preserve"> </v>
      </c>
      <c r="L15" s="36" t="str">
        <f t="shared" si="1"/>
        <v xml:space="preserve"> </v>
      </c>
      <c r="M15" s="11"/>
      <c r="N15" s="11" t="s">
        <v>15</v>
      </c>
      <c r="O15" s="12">
        <f t="shared" si="2"/>
        <v>0</v>
      </c>
      <c r="P15" s="13">
        <f t="shared" si="3"/>
        <v>0</v>
      </c>
      <c r="Q15" s="13" t="e">
        <f t="shared" si="4"/>
        <v>#DIV/0!</v>
      </c>
      <c r="R15" s="14">
        <v>3.5</v>
      </c>
      <c r="S15" s="14" t="s">
        <v>16</v>
      </c>
      <c r="T15" s="15">
        <f t="shared" si="5"/>
        <v>0</v>
      </c>
      <c r="U15" s="14">
        <v>3</v>
      </c>
      <c r="V15" s="14" t="s">
        <v>17</v>
      </c>
      <c r="W15" s="15">
        <f t="shared" si="6"/>
        <v>0</v>
      </c>
      <c r="X15" s="14">
        <v>2.5</v>
      </c>
      <c r="Y15" s="14" t="s">
        <v>18</v>
      </c>
      <c r="Z15" s="15">
        <f t="shared" si="7"/>
        <v>0</v>
      </c>
      <c r="AA15" s="14">
        <v>2</v>
      </c>
      <c r="AB15" s="14" t="s">
        <v>19</v>
      </c>
      <c r="AC15" s="15">
        <f t="shared" si="8"/>
        <v>0</v>
      </c>
      <c r="AD15" s="14">
        <v>1.5</v>
      </c>
      <c r="AE15" s="14" t="s">
        <v>20</v>
      </c>
      <c r="AF15" s="15">
        <f t="shared" si="9"/>
        <v>0</v>
      </c>
      <c r="AG15" s="14">
        <v>1</v>
      </c>
      <c r="AH15" s="14" t="s">
        <v>21</v>
      </c>
      <c r="AI15" s="15">
        <f t="shared" si="10"/>
        <v>0</v>
      </c>
      <c r="AJ15" s="14">
        <v>0</v>
      </c>
      <c r="AK15" s="14" t="s">
        <v>22</v>
      </c>
      <c r="AL15" s="15">
        <f t="shared" si="11"/>
        <v>0</v>
      </c>
      <c r="AM15" s="15">
        <f t="shared" si="12"/>
        <v>0</v>
      </c>
      <c r="AN15" s="16" t="str">
        <f t="shared" si="13"/>
        <v xml:space="preserve"> </v>
      </c>
      <c r="AO15" s="15">
        <f t="shared" si="14"/>
        <v>2.5</v>
      </c>
      <c r="AR15" s="17" t="s">
        <v>23</v>
      </c>
    </row>
    <row r="16" spans="2:53" ht="15.75" x14ac:dyDescent="0.25">
      <c r="B16" s="56"/>
      <c r="C16" s="57"/>
      <c r="D16" s="32"/>
      <c r="E16" s="33"/>
      <c r="F16" s="37"/>
      <c r="G16" s="113"/>
      <c r="H16" s="113"/>
      <c r="I16" s="51"/>
      <c r="J16" s="33" t="s">
        <v>14</v>
      </c>
      <c r="K16" s="10" t="str">
        <f t="shared" si="0"/>
        <v xml:space="preserve"> </v>
      </c>
      <c r="L16" s="36" t="str">
        <f t="shared" si="1"/>
        <v xml:space="preserve"> </v>
      </c>
      <c r="M16" s="11"/>
      <c r="N16" s="11" t="s">
        <v>15</v>
      </c>
      <c r="O16" s="12">
        <f t="shared" si="2"/>
        <v>0</v>
      </c>
      <c r="P16" s="13">
        <f t="shared" si="3"/>
        <v>0</v>
      </c>
      <c r="Q16" s="13" t="e">
        <f t="shared" si="4"/>
        <v>#DIV/0!</v>
      </c>
      <c r="R16" s="14">
        <v>3.5</v>
      </c>
      <c r="S16" s="14" t="s">
        <v>16</v>
      </c>
      <c r="T16" s="15">
        <f t="shared" si="5"/>
        <v>0</v>
      </c>
      <c r="U16" s="14">
        <v>3</v>
      </c>
      <c r="V16" s="14" t="s">
        <v>17</v>
      </c>
      <c r="W16" s="15">
        <f t="shared" si="6"/>
        <v>0</v>
      </c>
      <c r="X16" s="14">
        <v>2.5</v>
      </c>
      <c r="Y16" s="14" t="s">
        <v>18</v>
      </c>
      <c r="Z16" s="15">
        <f t="shared" si="7"/>
        <v>0</v>
      </c>
      <c r="AA16" s="14">
        <v>2</v>
      </c>
      <c r="AB16" s="14" t="s">
        <v>19</v>
      </c>
      <c r="AC16" s="15">
        <f t="shared" si="8"/>
        <v>0</v>
      </c>
      <c r="AD16" s="14">
        <v>1.5</v>
      </c>
      <c r="AE16" s="14" t="s">
        <v>20</v>
      </c>
      <c r="AF16" s="15">
        <f t="shared" si="9"/>
        <v>0</v>
      </c>
      <c r="AG16" s="14">
        <v>1</v>
      </c>
      <c r="AH16" s="14" t="s">
        <v>21</v>
      </c>
      <c r="AI16" s="15">
        <f t="shared" si="10"/>
        <v>0</v>
      </c>
      <c r="AJ16" s="14">
        <v>0</v>
      </c>
      <c r="AK16" s="14" t="s">
        <v>22</v>
      </c>
      <c r="AL16" s="15">
        <f t="shared" si="11"/>
        <v>0</v>
      </c>
      <c r="AM16" s="15">
        <f t="shared" si="12"/>
        <v>0</v>
      </c>
      <c r="AN16" s="16" t="str">
        <f t="shared" si="13"/>
        <v xml:space="preserve"> </v>
      </c>
      <c r="AO16" s="15">
        <f t="shared" si="14"/>
        <v>2.5</v>
      </c>
      <c r="AR16" s="17" t="s">
        <v>23</v>
      </c>
    </row>
    <row r="17" spans="2:44" ht="15.75" x14ac:dyDescent="0.25">
      <c r="B17" s="30"/>
      <c r="C17" s="51"/>
      <c r="D17" s="32"/>
      <c r="E17" s="33" t="str">
        <f t="shared" ref="E17:E30" si="15">IF(J17=" "," ",P17)</f>
        <v xml:space="preserve"> </v>
      </c>
      <c r="F17" s="37"/>
      <c r="G17" s="113"/>
      <c r="H17" s="113"/>
      <c r="I17" s="51"/>
      <c r="J17" s="33" t="s">
        <v>14</v>
      </c>
      <c r="K17" s="59" t="s">
        <v>35</v>
      </c>
      <c r="L17" s="36" t="str">
        <f t="shared" si="1"/>
        <v xml:space="preserve"> </v>
      </c>
      <c r="M17" s="11"/>
      <c r="N17" s="11" t="s">
        <v>15</v>
      </c>
      <c r="O17" s="12">
        <f t="shared" si="2"/>
        <v>0</v>
      </c>
      <c r="P17" s="13">
        <f t="shared" si="3"/>
        <v>0</v>
      </c>
      <c r="Q17" s="13" t="e">
        <f t="shared" si="4"/>
        <v>#DIV/0!</v>
      </c>
      <c r="R17" s="14">
        <v>3.5</v>
      </c>
      <c r="S17" s="14" t="s">
        <v>16</v>
      </c>
      <c r="T17" s="15">
        <f t="shared" si="5"/>
        <v>0</v>
      </c>
      <c r="U17" s="14">
        <v>3</v>
      </c>
      <c r="V17" s="14" t="s">
        <v>17</v>
      </c>
      <c r="W17" s="15">
        <f t="shared" si="6"/>
        <v>0</v>
      </c>
      <c r="X17" s="14">
        <v>2.5</v>
      </c>
      <c r="Y17" s="14" t="s">
        <v>18</v>
      </c>
      <c r="Z17" s="15">
        <f t="shared" si="7"/>
        <v>0</v>
      </c>
      <c r="AA17" s="14">
        <v>2</v>
      </c>
      <c r="AB17" s="14" t="s">
        <v>19</v>
      </c>
      <c r="AC17" s="15">
        <f t="shared" si="8"/>
        <v>0</v>
      </c>
      <c r="AD17" s="14">
        <v>1.5</v>
      </c>
      <c r="AE17" s="14" t="s">
        <v>20</v>
      </c>
      <c r="AF17" s="15">
        <f t="shared" si="9"/>
        <v>0</v>
      </c>
      <c r="AG17" s="14">
        <v>1</v>
      </c>
      <c r="AH17" s="14" t="s">
        <v>21</v>
      </c>
      <c r="AI17" s="15">
        <f t="shared" si="10"/>
        <v>0</v>
      </c>
      <c r="AJ17" s="14">
        <v>0</v>
      </c>
      <c r="AK17" s="14" t="s">
        <v>22</v>
      </c>
      <c r="AL17" s="15">
        <f t="shared" si="11"/>
        <v>0</v>
      </c>
      <c r="AM17" s="15">
        <f t="shared" si="12"/>
        <v>0</v>
      </c>
      <c r="AN17" s="16" t="str">
        <f t="shared" si="13"/>
        <v xml:space="preserve"> </v>
      </c>
      <c r="AO17" s="15">
        <f t="shared" si="14"/>
        <v>2.5</v>
      </c>
      <c r="AR17" s="17" t="s">
        <v>23</v>
      </c>
    </row>
    <row r="18" spans="2:44" ht="15.75" x14ac:dyDescent="0.25">
      <c r="B18" s="30"/>
      <c r="C18" s="31"/>
      <c r="D18" s="32"/>
      <c r="E18" s="33" t="str">
        <f t="shared" si="15"/>
        <v xml:space="preserve"> </v>
      </c>
      <c r="F18" s="37"/>
      <c r="G18" s="113"/>
      <c r="H18" s="113"/>
      <c r="I18" s="51"/>
      <c r="J18" s="33" t="s">
        <v>14</v>
      </c>
      <c r="K18" s="10" t="str">
        <f t="shared" si="0"/>
        <v xml:space="preserve"> </v>
      </c>
      <c r="L18" s="36" t="str">
        <f t="shared" si="1"/>
        <v xml:space="preserve"> </v>
      </c>
      <c r="M18" s="11"/>
      <c r="N18" s="11" t="s">
        <v>15</v>
      </c>
      <c r="O18" s="12">
        <f t="shared" si="2"/>
        <v>0</v>
      </c>
      <c r="P18" s="13">
        <f t="shared" si="3"/>
        <v>0</v>
      </c>
      <c r="Q18" s="13" t="e">
        <f t="shared" si="4"/>
        <v>#DIV/0!</v>
      </c>
      <c r="R18" s="14">
        <v>3.5</v>
      </c>
      <c r="S18" s="14" t="s">
        <v>16</v>
      </c>
      <c r="T18" s="15">
        <f t="shared" si="5"/>
        <v>0</v>
      </c>
      <c r="U18" s="14">
        <v>3</v>
      </c>
      <c r="V18" s="14" t="s">
        <v>17</v>
      </c>
      <c r="W18" s="15">
        <f t="shared" si="6"/>
        <v>0</v>
      </c>
      <c r="X18" s="14">
        <v>2.5</v>
      </c>
      <c r="Y18" s="14" t="s">
        <v>18</v>
      </c>
      <c r="Z18" s="15">
        <f t="shared" si="7"/>
        <v>0</v>
      </c>
      <c r="AA18" s="14">
        <v>2</v>
      </c>
      <c r="AB18" s="14" t="s">
        <v>19</v>
      </c>
      <c r="AC18" s="15">
        <f t="shared" si="8"/>
        <v>0</v>
      </c>
      <c r="AD18" s="14">
        <v>1.5</v>
      </c>
      <c r="AE18" s="14" t="s">
        <v>20</v>
      </c>
      <c r="AF18" s="15">
        <f t="shared" si="9"/>
        <v>0</v>
      </c>
      <c r="AG18" s="14">
        <v>1</v>
      </c>
      <c r="AH18" s="14" t="s">
        <v>21</v>
      </c>
      <c r="AI18" s="15">
        <f t="shared" si="10"/>
        <v>0</v>
      </c>
      <c r="AJ18" s="14">
        <v>0</v>
      </c>
      <c r="AK18" s="14" t="s">
        <v>22</v>
      </c>
      <c r="AL18" s="15">
        <f t="shared" si="11"/>
        <v>0</v>
      </c>
      <c r="AM18" s="15">
        <f t="shared" si="12"/>
        <v>0</v>
      </c>
      <c r="AN18" s="16" t="str">
        <f t="shared" si="13"/>
        <v xml:space="preserve"> </v>
      </c>
      <c r="AO18" s="15">
        <f t="shared" si="14"/>
        <v>2.5</v>
      </c>
      <c r="AR18" s="17" t="s">
        <v>23</v>
      </c>
    </row>
    <row r="19" spans="2:44" ht="15.75" x14ac:dyDescent="0.25">
      <c r="B19" s="30"/>
      <c r="C19" s="31"/>
      <c r="D19" s="32"/>
      <c r="E19" s="33" t="str">
        <f t="shared" si="15"/>
        <v xml:space="preserve"> </v>
      </c>
      <c r="F19" s="37"/>
      <c r="G19" s="148"/>
      <c r="H19" s="149"/>
      <c r="I19" s="51"/>
      <c r="J19" s="33" t="s">
        <v>14</v>
      </c>
      <c r="K19" s="10" t="str">
        <f t="shared" si="0"/>
        <v xml:space="preserve"> </v>
      </c>
      <c r="L19" s="36" t="str">
        <f t="shared" si="1"/>
        <v xml:space="preserve"> </v>
      </c>
      <c r="M19" s="11"/>
      <c r="N19" s="11" t="s">
        <v>15</v>
      </c>
      <c r="O19" s="12">
        <f t="shared" si="2"/>
        <v>0</v>
      </c>
      <c r="P19" s="13">
        <f t="shared" si="3"/>
        <v>0</v>
      </c>
      <c r="Q19" s="13" t="e">
        <f t="shared" si="4"/>
        <v>#DIV/0!</v>
      </c>
      <c r="R19" s="14">
        <v>3.5</v>
      </c>
      <c r="S19" s="14" t="s">
        <v>16</v>
      </c>
      <c r="T19" s="15">
        <f t="shared" si="5"/>
        <v>0</v>
      </c>
      <c r="U19" s="14">
        <v>3</v>
      </c>
      <c r="V19" s="14" t="s">
        <v>17</v>
      </c>
      <c r="W19" s="15">
        <f t="shared" si="6"/>
        <v>0</v>
      </c>
      <c r="X19" s="14">
        <v>2.5</v>
      </c>
      <c r="Y19" s="14" t="s">
        <v>18</v>
      </c>
      <c r="Z19" s="15">
        <f t="shared" si="7"/>
        <v>0</v>
      </c>
      <c r="AA19" s="14">
        <v>2</v>
      </c>
      <c r="AB19" s="14" t="s">
        <v>19</v>
      </c>
      <c r="AC19" s="15">
        <f t="shared" si="8"/>
        <v>0</v>
      </c>
      <c r="AD19" s="14">
        <v>1.5</v>
      </c>
      <c r="AE19" s="14" t="s">
        <v>20</v>
      </c>
      <c r="AF19" s="15">
        <f t="shared" si="9"/>
        <v>0</v>
      </c>
      <c r="AG19" s="14">
        <v>1</v>
      </c>
      <c r="AH19" s="14" t="s">
        <v>21</v>
      </c>
      <c r="AI19" s="15">
        <f t="shared" si="10"/>
        <v>0</v>
      </c>
      <c r="AJ19" s="14">
        <v>0</v>
      </c>
      <c r="AK19" s="14" t="s">
        <v>22</v>
      </c>
      <c r="AL19" s="15">
        <f t="shared" si="11"/>
        <v>0</v>
      </c>
      <c r="AM19" s="15">
        <f t="shared" si="12"/>
        <v>0</v>
      </c>
      <c r="AN19" s="16" t="str">
        <f t="shared" si="13"/>
        <v xml:space="preserve"> </v>
      </c>
      <c r="AO19" s="15">
        <f t="shared" si="14"/>
        <v>2.5</v>
      </c>
      <c r="AR19" s="17" t="s">
        <v>23</v>
      </c>
    </row>
    <row r="20" spans="2:44" ht="15.75" x14ac:dyDescent="0.25">
      <c r="B20" s="30"/>
      <c r="C20" s="31"/>
      <c r="D20" s="32"/>
      <c r="E20" s="33" t="str">
        <f t="shared" si="15"/>
        <v xml:space="preserve"> </v>
      </c>
      <c r="F20" s="37"/>
      <c r="G20" s="113"/>
      <c r="H20" s="113"/>
      <c r="I20" s="51"/>
      <c r="J20" s="33" t="s">
        <v>14</v>
      </c>
      <c r="K20" s="10" t="str">
        <f t="shared" si="0"/>
        <v xml:space="preserve"> </v>
      </c>
      <c r="L20" s="36" t="str">
        <f t="shared" si="1"/>
        <v xml:space="preserve"> </v>
      </c>
      <c r="M20" s="11"/>
      <c r="N20" s="11" t="s">
        <v>15</v>
      </c>
      <c r="O20" s="12">
        <f t="shared" si="2"/>
        <v>0</v>
      </c>
      <c r="P20" s="13">
        <f t="shared" si="3"/>
        <v>0</v>
      </c>
      <c r="Q20" s="13" t="e">
        <f t="shared" si="4"/>
        <v>#DIV/0!</v>
      </c>
      <c r="R20" s="14">
        <v>3.5</v>
      </c>
      <c r="S20" s="14" t="s">
        <v>16</v>
      </c>
      <c r="T20" s="15">
        <f t="shared" si="5"/>
        <v>0</v>
      </c>
      <c r="U20" s="14">
        <v>3</v>
      </c>
      <c r="V20" s="14" t="s">
        <v>17</v>
      </c>
      <c r="W20" s="15">
        <f t="shared" si="6"/>
        <v>0</v>
      </c>
      <c r="X20" s="14">
        <v>2.5</v>
      </c>
      <c r="Y20" s="14" t="s">
        <v>18</v>
      </c>
      <c r="Z20" s="15">
        <f t="shared" si="7"/>
        <v>0</v>
      </c>
      <c r="AA20" s="14">
        <v>2</v>
      </c>
      <c r="AB20" s="14" t="s">
        <v>19</v>
      </c>
      <c r="AC20" s="15">
        <f t="shared" si="8"/>
        <v>0</v>
      </c>
      <c r="AD20" s="14">
        <v>1.5</v>
      </c>
      <c r="AE20" s="14" t="s">
        <v>20</v>
      </c>
      <c r="AF20" s="15">
        <f t="shared" si="9"/>
        <v>0</v>
      </c>
      <c r="AG20" s="14">
        <v>1</v>
      </c>
      <c r="AH20" s="14" t="s">
        <v>21</v>
      </c>
      <c r="AI20" s="15">
        <f t="shared" si="10"/>
        <v>0</v>
      </c>
      <c r="AJ20" s="14">
        <v>0</v>
      </c>
      <c r="AK20" s="14" t="s">
        <v>22</v>
      </c>
      <c r="AL20" s="15">
        <f t="shared" si="11"/>
        <v>0</v>
      </c>
      <c r="AM20" s="15">
        <f t="shared" si="12"/>
        <v>0</v>
      </c>
      <c r="AN20" s="16" t="str">
        <f t="shared" si="13"/>
        <v xml:space="preserve"> </v>
      </c>
      <c r="AO20" s="15">
        <f t="shared" si="14"/>
        <v>2.5</v>
      </c>
      <c r="AR20" s="17" t="s">
        <v>23</v>
      </c>
    </row>
    <row r="21" spans="2:44" ht="15.75" x14ac:dyDescent="0.25">
      <c r="B21" s="30"/>
      <c r="C21" s="31"/>
      <c r="D21" s="32"/>
      <c r="E21" s="33" t="str">
        <f t="shared" si="15"/>
        <v xml:space="preserve"> </v>
      </c>
      <c r="F21" s="37"/>
      <c r="G21" s="113"/>
      <c r="H21" s="113"/>
      <c r="I21" s="51"/>
      <c r="J21" s="33" t="s">
        <v>14</v>
      </c>
      <c r="K21" s="10" t="str">
        <f t="shared" si="0"/>
        <v xml:space="preserve"> </v>
      </c>
      <c r="L21" s="36" t="str">
        <f t="shared" si="1"/>
        <v xml:space="preserve"> </v>
      </c>
      <c r="M21" s="11"/>
      <c r="N21" s="11" t="s">
        <v>15</v>
      </c>
      <c r="O21" s="12">
        <f t="shared" si="2"/>
        <v>0</v>
      </c>
      <c r="P21" s="13">
        <f t="shared" si="3"/>
        <v>0</v>
      </c>
      <c r="Q21" s="13" t="e">
        <f t="shared" si="4"/>
        <v>#DIV/0!</v>
      </c>
      <c r="R21" s="14">
        <v>3.5</v>
      </c>
      <c r="S21" s="14" t="s">
        <v>16</v>
      </c>
      <c r="T21" s="15">
        <f t="shared" si="5"/>
        <v>0</v>
      </c>
      <c r="U21" s="14">
        <v>3</v>
      </c>
      <c r="V21" s="14" t="s">
        <v>17</v>
      </c>
      <c r="W21" s="15">
        <f t="shared" si="6"/>
        <v>0</v>
      </c>
      <c r="X21" s="14">
        <v>2.5</v>
      </c>
      <c r="Y21" s="14" t="s">
        <v>18</v>
      </c>
      <c r="Z21" s="15">
        <f t="shared" si="7"/>
        <v>0</v>
      </c>
      <c r="AA21" s="14">
        <v>2</v>
      </c>
      <c r="AB21" s="14" t="s">
        <v>19</v>
      </c>
      <c r="AC21" s="15">
        <f t="shared" si="8"/>
        <v>0</v>
      </c>
      <c r="AD21" s="14">
        <v>1.5</v>
      </c>
      <c r="AE21" s="14" t="s">
        <v>20</v>
      </c>
      <c r="AF21" s="15">
        <f t="shared" si="9"/>
        <v>0</v>
      </c>
      <c r="AG21" s="14">
        <v>1</v>
      </c>
      <c r="AH21" s="14" t="s">
        <v>21</v>
      </c>
      <c r="AI21" s="15">
        <f t="shared" si="10"/>
        <v>0</v>
      </c>
      <c r="AJ21" s="14">
        <v>0</v>
      </c>
      <c r="AK21" s="14" t="s">
        <v>22</v>
      </c>
      <c r="AL21" s="15">
        <f t="shared" si="11"/>
        <v>0</v>
      </c>
      <c r="AM21" s="15">
        <f t="shared" si="12"/>
        <v>0</v>
      </c>
      <c r="AN21" s="16" t="str">
        <f t="shared" si="13"/>
        <v xml:space="preserve"> </v>
      </c>
      <c r="AO21" s="15">
        <f t="shared" si="14"/>
        <v>2.5</v>
      </c>
      <c r="AR21" s="17" t="s">
        <v>23</v>
      </c>
    </row>
    <row r="22" spans="2:44" ht="15.75" x14ac:dyDescent="0.25">
      <c r="B22" s="30"/>
      <c r="C22" s="31"/>
      <c r="D22" s="32"/>
      <c r="E22" s="33" t="str">
        <f t="shared" si="15"/>
        <v xml:space="preserve"> </v>
      </c>
      <c r="F22" s="37"/>
      <c r="G22" s="113"/>
      <c r="H22" s="113"/>
      <c r="I22" s="51"/>
      <c r="J22" s="33" t="s">
        <v>14</v>
      </c>
      <c r="K22" s="10" t="str">
        <f t="shared" si="0"/>
        <v xml:space="preserve"> </v>
      </c>
      <c r="L22" s="36" t="str">
        <f t="shared" si="1"/>
        <v xml:space="preserve"> </v>
      </c>
      <c r="M22" s="11"/>
      <c r="N22" s="11" t="s">
        <v>15</v>
      </c>
      <c r="O22" s="12">
        <f t="shared" si="2"/>
        <v>0</v>
      </c>
      <c r="P22" s="13">
        <f t="shared" si="3"/>
        <v>0</v>
      </c>
      <c r="Q22" s="13" t="e">
        <f t="shared" si="4"/>
        <v>#DIV/0!</v>
      </c>
      <c r="R22" s="14">
        <v>3.5</v>
      </c>
      <c r="S22" s="14" t="s">
        <v>16</v>
      </c>
      <c r="T22" s="15">
        <f t="shared" si="5"/>
        <v>0</v>
      </c>
      <c r="U22" s="14">
        <v>3</v>
      </c>
      <c r="V22" s="14" t="s">
        <v>17</v>
      </c>
      <c r="W22" s="15">
        <f t="shared" si="6"/>
        <v>0</v>
      </c>
      <c r="X22" s="14">
        <v>2.5</v>
      </c>
      <c r="Y22" s="14" t="s">
        <v>18</v>
      </c>
      <c r="Z22" s="15">
        <f t="shared" si="7"/>
        <v>0</v>
      </c>
      <c r="AA22" s="14">
        <v>2</v>
      </c>
      <c r="AB22" s="14" t="s">
        <v>19</v>
      </c>
      <c r="AC22" s="15">
        <f t="shared" si="8"/>
        <v>0</v>
      </c>
      <c r="AD22" s="14">
        <v>1.5</v>
      </c>
      <c r="AE22" s="14" t="s">
        <v>20</v>
      </c>
      <c r="AF22" s="15">
        <f t="shared" si="9"/>
        <v>0</v>
      </c>
      <c r="AG22" s="14">
        <v>1</v>
      </c>
      <c r="AH22" s="14" t="s">
        <v>21</v>
      </c>
      <c r="AI22" s="15">
        <f t="shared" si="10"/>
        <v>0</v>
      </c>
      <c r="AJ22" s="14">
        <v>0</v>
      </c>
      <c r="AK22" s="14" t="s">
        <v>22</v>
      </c>
      <c r="AL22" s="15">
        <f t="shared" si="11"/>
        <v>0</v>
      </c>
      <c r="AM22" s="15">
        <f t="shared" si="12"/>
        <v>0</v>
      </c>
      <c r="AN22" s="16" t="str">
        <f t="shared" si="13"/>
        <v xml:space="preserve"> </v>
      </c>
      <c r="AO22" s="15">
        <f t="shared" si="14"/>
        <v>2.5</v>
      </c>
      <c r="AR22" s="17" t="s">
        <v>23</v>
      </c>
    </row>
    <row r="23" spans="2:44" ht="15.75" x14ac:dyDescent="0.25">
      <c r="B23" s="30"/>
      <c r="C23" s="31"/>
      <c r="D23" s="32"/>
      <c r="E23" s="33" t="str">
        <f t="shared" si="15"/>
        <v xml:space="preserve"> </v>
      </c>
      <c r="F23" s="37"/>
      <c r="G23" s="113"/>
      <c r="H23" s="113"/>
      <c r="I23" s="51"/>
      <c r="J23" s="33" t="s">
        <v>14</v>
      </c>
      <c r="K23" s="10" t="str">
        <f t="shared" si="0"/>
        <v xml:space="preserve"> </v>
      </c>
      <c r="L23" s="36" t="str">
        <f t="shared" si="1"/>
        <v xml:space="preserve"> </v>
      </c>
      <c r="M23" s="11"/>
      <c r="N23" s="11" t="s">
        <v>15</v>
      </c>
      <c r="O23" s="12">
        <f t="shared" si="2"/>
        <v>0</v>
      </c>
      <c r="P23" s="13">
        <f t="shared" si="3"/>
        <v>0</v>
      </c>
      <c r="Q23" s="13" t="e">
        <f t="shared" si="4"/>
        <v>#DIV/0!</v>
      </c>
      <c r="R23" s="14">
        <v>3.5</v>
      </c>
      <c r="S23" s="14" t="s">
        <v>16</v>
      </c>
      <c r="T23" s="15">
        <f t="shared" si="5"/>
        <v>0</v>
      </c>
      <c r="U23" s="14">
        <v>3</v>
      </c>
      <c r="V23" s="14" t="s">
        <v>17</v>
      </c>
      <c r="W23" s="15">
        <f t="shared" si="6"/>
        <v>0</v>
      </c>
      <c r="X23" s="14">
        <v>2.5</v>
      </c>
      <c r="Y23" s="14" t="s">
        <v>18</v>
      </c>
      <c r="Z23" s="15">
        <f t="shared" si="7"/>
        <v>0</v>
      </c>
      <c r="AA23" s="14">
        <v>2</v>
      </c>
      <c r="AB23" s="14" t="s">
        <v>19</v>
      </c>
      <c r="AC23" s="15">
        <f t="shared" si="8"/>
        <v>0</v>
      </c>
      <c r="AD23" s="14">
        <v>1.5</v>
      </c>
      <c r="AE23" s="14" t="s">
        <v>20</v>
      </c>
      <c r="AF23" s="15">
        <f t="shared" si="9"/>
        <v>0</v>
      </c>
      <c r="AG23" s="14">
        <v>1</v>
      </c>
      <c r="AH23" s="14" t="s">
        <v>21</v>
      </c>
      <c r="AI23" s="15">
        <f t="shared" si="10"/>
        <v>0</v>
      </c>
      <c r="AJ23" s="14">
        <v>0</v>
      </c>
      <c r="AK23" s="14" t="s">
        <v>22</v>
      </c>
      <c r="AL23" s="15">
        <f t="shared" si="11"/>
        <v>0</v>
      </c>
      <c r="AM23" s="15">
        <f t="shared" si="12"/>
        <v>0</v>
      </c>
      <c r="AN23" s="16" t="str">
        <f t="shared" si="13"/>
        <v xml:space="preserve"> </v>
      </c>
      <c r="AO23" s="15">
        <f t="shared" si="14"/>
        <v>2.5</v>
      </c>
      <c r="AR23" s="17" t="s">
        <v>23</v>
      </c>
    </row>
    <row r="24" spans="2:44" ht="15.75" x14ac:dyDescent="0.25">
      <c r="B24" s="30"/>
      <c r="C24" s="31"/>
      <c r="D24" s="32"/>
      <c r="E24" s="33" t="str">
        <f t="shared" si="15"/>
        <v xml:space="preserve"> </v>
      </c>
      <c r="F24" s="37"/>
      <c r="G24" s="113"/>
      <c r="H24" s="113"/>
      <c r="I24" s="51"/>
      <c r="J24" s="33" t="s">
        <v>14</v>
      </c>
      <c r="K24" s="10" t="str">
        <f t="shared" si="0"/>
        <v xml:space="preserve"> </v>
      </c>
      <c r="L24" s="36" t="str">
        <f t="shared" si="1"/>
        <v xml:space="preserve"> </v>
      </c>
      <c r="M24" s="11"/>
      <c r="N24" s="11" t="s">
        <v>15</v>
      </c>
      <c r="O24" s="12">
        <f t="shared" si="2"/>
        <v>0</v>
      </c>
      <c r="P24" s="13">
        <f t="shared" si="3"/>
        <v>0</v>
      </c>
      <c r="Q24" s="13" t="e">
        <f t="shared" si="4"/>
        <v>#DIV/0!</v>
      </c>
      <c r="R24" s="14">
        <v>3.5</v>
      </c>
      <c r="S24" s="14" t="s">
        <v>16</v>
      </c>
      <c r="T24" s="15">
        <f t="shared" si="5"/>
        <v>0</v>
      </c>
      <c r="U24" s="14">
        <v>3</v>
      </c>
      <c r="V24" s="14" t="s">
        <v>17</v>
      </c>
      <c r="W24" s="15">
        <f t="shared" si="6"/>
        <v>0</v>
      </c>
      <c r="X24" s="14">
        <v>2.5</v>
      </c>
      <c r="Y24" s="14" t="s">
        <v>18</v>
      </c>
      <c r="Z24" s="15">
        <f t="shared" si="7"/>
        <v>0</v>
      </c>
      <c r="AA24" s="14">
        <v>2</v>
      </c>
      <c r="AB24" s="14" t="s">
        <v>19</v>
      </c>
      <c r="AC24" s="15">
        <f t="shared" si="8"/>
        <v>0</v>
      </c>
      <c r="AD24" s="14">
        <v>1.5</v>
      </c>
      <c r="AE24" s="14" t="s">
        <v>20</v>
      </c>
      <c r="AF24" s="15">
        <f t="shared" si="9"/>
        <v>0</v>
      </c>
      <c r="AG24" s="14">
        <v>1</v>
      </c>
      <c r="AH24" s="14" t="s">
        <v>21</v>
      </c>
      <c r="AI24" s="15">
        <f t="shared" si="10"/>
        <v>0</v>
      </c>
      <c r="AJ24" s="14">
        <v>0</v>
      </c>
      <c r="AK24" s="14" t="s">
        <v>22</v>
      </c>
      <c r="AL24" s="15">
        <f t="shared" si="11"/>
        <v>0</v>
      </c>
      <c r="AM24" s="15">
        <f t="shared" si="12"/>
        <v>0</v>
      </c>
      <c r="AN24" s="16" t="str">
        <f t="shared" si="13"/>
        <v xml:space="preserve"> </v>
      </c>
      <c r="AO24" s="15">
        <f t="shared" si="14"/>
        <v>2.5</v>
      </c>
      <c r="AR24" s="17" t="s">
        <v>23</v>
      </c>
    </row>
    <row r="25" spans="2:44" ht="15.75" x14ac:dyDescent="0.25">
      <c r="B25" s="30" t="s">
        <v>14</v>
      </c>
      <c r="C25" s="31" t="s">
        <v>14</v>
      </c>
      <c r="D25" s="32"/>
      <c r="E25" s="33" t="str">
        <f t="shared" si="15"/>
        <v xml:space="preserve"> </v>
      </c>
      <c r="F25" s="37"/>
      <c r="G25" s="113"/>
      <c r="H25" s="113"/>
      <c r="I25" s="51"/>
      <c r="J25" s="33" t="s">
        <v>14</v>
      </c>
      <c r="K25" s="10" t="str">
        <f t="shared" si="0"/>
        <v xml:space="preserve"> </v>
      </c>
      <c r="L25" s="36" t="str">
        <f t="shared" si="1"/>
        <v xml:space="preserve"> </v>
      </c>
      <c r="M25" s="11"/>
      <c r="N25" s="11" t="s">
        <v>15</v>
      </c>
      <c r="O25" s="12">
        <f t="shared" si="2"/>
        <v>0</v>
      </c>
      <c r="P25" s="13">
        <f t="shared" si="3"/>
        <v>0</v>
      </c>
      <c r="Q25" s="13" t="e">
        <f t="shared" si="4"/>
        <v>#DIV/0!</v>
      </c>
      <c r="R25" s="14">
        <v>3.5</v>
      </c>
      <c r="S25" s="14" t="s">
        <v>16</v>
      </c>
      <c r="T25" s="15">
        <f t="shared" si="5"/>
        <v>0</v>
      </c>
      <c r="U25" s="14">
        <v>3</v>
      </c>
      <c r="V25" s="14" t="s">
        <v>17</v>
      </c>
      <c r="W25" s="15">
        <f t="shared" si="6"/>
        <v>0</v>
      </c>
      <c r="X25" s="14">
        <v>2.5</v>
      </c>
      <c r="Y25" s="14" t="s">
        <v>18</v>
      </c>
      <c r="Z25" s="15">
        <f t="shared" si="7"/>
        <v>0</v>
      </c>
      <c r="AA25" s="14">
        <v>2</v>
      </c>
      <c r="AB25" s="14" t="s">
        <v>19</v>
      </c>
      <c r="AC25" s="15">
        <f t="shared" si="8"/>
        <v>0</v>
      </c>
      <c r="AD25" s="14">
        <v>1.5</v>
      </c>
      <c r="AE25" s="14" t="s">
        <v>20</v>
      </c>
      <c r="AF25" s="15">
        <f t="shared" si="9"/>
        <v>0</v>
      </c>
      <c r="AG25" s="14">
        <v>1</v>
      </c>
      <c r="AH25" s="14" t="s">
        <v>21</v>
      </c>
      <c r="AI25" s="15">
        <f t="shared" si="10"/>
        <v>0</v>
      </c>
      <c r="AJ25" s="14">
        <v>0</v>
      </c>
      <c r="AK25" s="14" t="s">
        <v>22</v>
      </c>
      <c r="AL25" s="15">
        <f t="shared" si="11"/>
        <v>0</v>
      </c>
      <c r="AM25" s="15">
        <f t="shared" si="12"/>
        <v>0</v>
      </c>
      <c r="AN25" s="16" t="str">
        <f t="shared" si="13"/>
        <v xml:space="preserve"> </v>
      </c>
      <c r="AO25" s="15">
        <f t="shared" si="14"/>
        <v>2.5</v>
      </c>
      <c r="AR25" s="17" t="s">
        <v>23</v>
      </c>
    </row>
    <row r="26" spans="2:44" ht="15.75" x14ac:dyDescent="0.25">
      <c r="B26" s="30" t="s">
        <v>14</v>
      </c>
      <c r="C26" s="31" t="s">
        <v>14</v>
      </c>
      <c r="D26" s="32"/>
      <c r="E26" s="33" t="str">
        <f t="shared" si="15"/>
        <v xml:space="preserve"> </v>
      </c>
      <c r="F26" s="37"/>
      <c r="G26" s="113"/>
      <c r="H26" s="113"/>
      <c r="I26" s="51"/>
      <c r="J26" s="33" t="s">
        <v>14</v>
      </c>
      <c r="K26" s="10" t="str">
        <f t="shared" si="0"/>
        <v xml:space="preserve"> </v>
      </c>
      <c r="L26" s="36" t="str">
        <f t="shared" si="1"/>
        <v xml:space="preserve"> </v>
      </c>
      <c r="M26" s="11"/>
      <c r="N26" s="11" t="s">
        <v>15</v>
      </c>
      <c r="O26" s="12">
        <f t="shared" si="2"/>
        <v>0</v>
      </c>
      <c r="P26" s="13">
        <v>15</v>
      </c>
      <c r="Q26" s="13">
        <f t="shared" si="4"/>
        <v>0</v>
      </c>
      <c r="R26" s="14">
        <v>3.5</v>
      </c>
      <c r="S26" s="14" t="s">
        <v>16</v>
      </c>
      <c r="T26" s="15">
        <f t="shared" si="5"/>
        <v>0</v>
      </c>
      <c r="U26" s="14">
        <v>3</v>
      </c>
      <c r="V26" s="14" t="s">
        <v>17</v>
      </c>
      <c r="W26" s="15">
        <f t="shared" si="6"/>
        <v>0</v>
      </c>
      <c r="X26" s="14">
        <v>2.5</v>
      </c>
      <c r="Y26" s="14" t="s">
        <v>18</v>
      </c>
      <c r="Z26" s="15">
        <f t="shared" si="7"/>
        <v>0</v>
      </c>
      <c r="AA26" s="14">
        <v>2</v>
      </c>
      <c r="AB26" s="14" t="s">
        <v>19</v>
      </c>
      <c r="AC26" s="15">
        <f t="shared" si="8"/>
        <v>0</v>
      </c>
      <c r="AD26" s="14">
        <v>1.5</v>
      </c>
      <c r="AE26" s="14" t="s">
        <v>20</v>
      </c>
      <c r="AF26" s="15">
        <f t="shared" si="9"/>
        <v>0</v>
      </c>
      <c r="AG26" s="14">
        <v>1</v>
      </c>
      <c r="AH26" s="14" t="s">
        <v>21</v>
      </c>
      <c r="AI26" s="15">
        <f t="shared" si="10"/>
        <v>0</v>
      </c>
      <c r="AJ26" s="14">
        <v>0</v>
      </c>
      <c r="AK26" s="14" t="s">
        <v>22</v>
      </c>
      <c r="AL26" s="15">
        <f t="shared" si="11"/>
        <v>0</v>
      </c>
      <c r="AM26" s="15">
        <f t="shared" si="12"/>
        <v>0</v>
      </c>
      <c r="AN26" s="16" t="str">
        <f t="shared" si="13"/>
        <v xml:space="preserve"> </v>
      </c>
      <c r="AO26" s="15">
        <f t="shared" si="14"/>
        <v>2.5</v>
      </c>
      <c r="AR26" s="17" t="s">
        <v>23</v>
      </c>
    </row>
    <row r="27" spans="2:44" ht="15.75" x14ac:dyDescent="0.25">
      <c r="B27" s="30" t="s">
        <v>14</v>
      </c>
      <c r="C27" s="31" t="s">
        <v>14</v>
      </c>
      <c r="D27" s="32"/>
      <c r="E27" s="33" t="str">
        <f t="shared" si="15"/>
        <v xml:space="preserve"> </v>
      </c>
      <c r="F27" s="37"/>
      <c r="G27" s="113"/>
      <c r="H27" s="113"/>
      <c r="I27" s="51"/>
      <c r="J27" s="33" t="s">
        <v>14</v>
      </c>
      <c r="K27" s="10" t="str">
        <f t="shared" si="0"/>
        <v xml:space="preserve"> </v>
      </c>
      <c r="L27" s="36" t="str">
        <f t="shared" si="1"/>
        <v xml:space="preserve"> </v>
      </c>
      <c r="M27" s="11"/>
      <c r="N27" s="11" t="s">
        <v>15</v>
      </c>
      <c r="O27" s="12">
        <f t="shared" si="2"/>
        <v>0</v>
      </c>
      <c r="P27" s="13">
        <f t="shared" si="3"/>
        <v>0</v>
      </c>
      <c r="Q27" s="13" t="e">
        <f t="shared" si="4"/>
        <v>#DIV/0!</v>
      </c>
      <c r="R27" s="14">
        <v>3.5</v>
      </c>
      <c r="S27" s="14" t="s">
        <v>16</v>
      </c>
      <c r="T27" s="15">
        <f t="shared" si="5"/>
        <v>0</v>
      </c>
      <c r="U27" s="14">
        <v>3</v>
      </c>
      <c r="V27" s="14" t="s">
        <v>17</v>
      </c>
      <c r="W27" s="15">
        <f t="shared" si="6"/>
        <v>0</v>
      </c>
      <c r="X27" s="14">
        <v>2.5</v>
      </c>
      <c r="Y27" s="14" t="s">
        <v>18</v>
      </c>
      <c r="Z27" s="15">
        <f t="shared" si="7"/>
        <v>0</v>
      </c>
      <c r="AA27" s="14">
        <v>2</v>
      </c>
      <c r="AB27" s="14" t="s">
        <v>19</v>
      </c>
      <c r="AC27" s="15">
        <f t="shared" si="8"/>
        <v>0</v>
      </c>
      <c r="AD27" s="14">
        <v>1.5</v>
      </c>
      <c r="AE27" s="14" t="s">
        <v>20</v>
      </c>
      <c r="AF27" s="15">
        <f t="shared" si="9"/>
        <v>0</v>
      </c>
      <c r="AG27" s="14">
        <v>1</v>
      </c>
      <c r="AH27" s="14" t="s">
        <v>21</v>
      </c>
      <c r="AI27" s="15">
        <f t="shared" si="10"/>
        <v>0</v>
      </c>
      <c r="AJ27" s="14">
        <v>0</v>
      </c>
      <c r="AK27" s="14" t="s">
        <v>22</v>
      </c>
      <c r="AL27" s="15">
        <f t="shared" si="11"/>
        <v>0</v>
      </c>
      <c r="AM27" s="15">
        <f t="shared" si="12"/>
        <v>0</v>
      </c>
      <c r="AN27" s="16" t="str">
        <f t="shared" si="13"/>
        <v xml:space="preserve"> </v>
      </c>
      <c r="AO27" s="15">
        <f t="shared" si="14"/>
        <v>2.5</v>
      </c>
      <c r="AR27" s="17" t="s">
        <v>23</v>
      </c>
    </row>
    <row r="28" spans="2:44" ht="15.75" x14ac:dyDescent="0.25">
      <c r="B28" s="30" t="s">
        <v>14</v>
      </c>
      <c r="C28" s="31" t="s">
        <v>14</v>
      </c>
      <c r="D28" s="32"/>
      <c r="E28" s="33" t="str">
        <f t="shared" si="15"/>
        <v xml:space="preserve"> </v>
      </c>
      <c r="F28" s="37"/>
      <c r="G28" s="113"/>
      <c r="H28" s="113"/>
      <c r="I28" s="51"/>
      <c r="J28" s="33" t="s">
        <v>14</v>
      </c>
      <c r="K28" s="10" t="str">
        <f t="shared" si="0"/>
        <v xml:space="preserve"> </v>
      </c>
      <c r="L28" s="36" t="str">
        <f t="shared" si="1"/>
        <v xml:space="preserve"> </v>
      </c>
      <c r="M28" s="11"/>
      <c r="N28" s="11" t="s">
        <v>15</v>
      </c>
      <c r="O28" s="12">
        <f t="shared" si="2"/>
        <v>0</v>
      </c>
      <c r="P28" s="13">
        <f t="shared" si="3"/>
        <v>0</v>
      </c>
      <c r="Q28" s="13" t="e">
        <f t="shared" si="4"/>
        <v>#DIV/0!</v>
      </c>
      <c r="R28" s="14">
        <v>3.5</v>
      </c>
      <c r="S28" s="14" t="s">
        <v>16</v>
      </c>
      <c r="T28" s="15">
        <f t="shared" si="5"/>
        <v>0</v>
      </c>
      <c r="U28" s="14">
        <v>3</v>
      </c>
      <c r="V28" s="14" t="s">
        <v>17</v>
      </c>
      <c r="W28" s="15">
        <f t="shared" si="6"/>
        <v>0</v>
      </c>
      <c r="X28" s="14">
        <v>2.5</v>
      </c>
      <c r="Y28" s="14" t="s">
        <v>18</v>
      </c>
      <c r="Z28" s="15">
        <f t="shared" si="7"/>
        <v>0</v>
      </c>
      <c r="AA28" s="14">
        <v>2</v>
      </c>
      <c r="AB28" s="14" t="s">
        <v>19</v>
      </c>
      <c r="AC28" s="15">
        <f t="shared" si="8"/>
        <v>0</v>
      </c>
      <c r="AD28" s="14">
        <v>1.5</v>
      </c>
      <c r="AE28" s="14" t="s">
        <v>20</v>
      </c>
      <c r="AF28" s="15">
        <f t="shared" si="9"/>
        <v>0</v>
      </c>
      <c r="AG28" s="14">
        <v>1</v>
      </c>
      <c r="AH28" s="14" t="s">
        <v>21</v>
      </c>
      <c r="AI28" s="15">
        <f t="shared" si="10"/>
        <v>0</v>
      </c>
      <c r="AJ28" s="14">
        <v>0</v>
      </c>
      <c r="AK28" s="14" t="s">
        <v>22</v>
      </c>
      <c r="AL28" s="15">
        <f t="shared" si="11"/>
        <v>0</v>
      </c>
      <c r="AM28" s="15">
        <f t="shared" si="12"/>
        <v>0</v>
      </c>
      <c r="AN28" s="16" t="str">
        <f t="shared" si="13"/>
        <v xml:space="preserve"> </v>
      </c>
      <c r="AO28" s="15">
        <f t="shared" si="14"/>
        <v>2.5</v>
      </c>
      <c r="AR28" s="17" t="s">
        <v>23</v>
      </c>
    </row>
    <row r="29" spans="2:44" ht="15.75" x14ac:dyDescent="0.25">
      <c r="B29" s="30" t="s">
        <v>14</v>
      </c>
      <c r="C29" s="31" t="s">
        <v>14</v>
      </c>
      <c r="D29" s="32"/>
      <c r="E29" s="33" t="str">
        <f t="shared" si="15"/>
        <v xml:space="preserve"> </v>
      </c>
      <c r="F29" s="37"/>
      <c r="G29" s="113"/>
      <c r="H29" s="113"/>
      <c r="I29" s="51"/>
      <c r="J29" s="33" t="s">
        <v>14</v>
      </c>
      <c r="K29" s="10" t="str">
        <f t="shared" si="0"/>
        <v xml:space="preserve"> </v>
      </c>
      <c r="L29" s="36" t="str">
        <f t="shared" si="1"/>
        <v xml:space="preserve"> </v>
      </c>
      <c r="M29" s="11"/>
      <c r="N29" s="11" t="s">
        <v>15</v>
      </c>
      <c r="O29" s="12">
        <f t="shared" si="2"/>
        <v>0</v>
      </c>
      <c r="P29" s="13">
        <f t="shared" si="3"/>
        <v>0</v>
      </c>
      <c r="Q29" s="13" t="e">
        <f t="shared" si="4"/>
        <v>#DIV/0!</v>
      </c>
      <c r="R29" s="14">
        <v>3.5</v>
      </c>
      <c r="S29" s="14" t="s">
        <v>16</v>
      </c>
      <c r="T29" s="15">
        <f t="shared" si="5"/>
        <v>0</v>
      </c>
      <c r="U29" s="14">
        <v>3</v>
      </c>
      <c r="V29" s="14" t="s">
        <v>17</v>
      </c>
      <c r="W29" s="15">
        <f t="shared" si="6"/>
        <v>0</v>
      </c>
      <c r="X29" s="14">
        <v>2.5</v>
      </c>
      <c r="Y29" s="14" t="s">
        <v>18</v>
      </c>
      <c r="Z29" s="15">
        <f t="shared" si="7"/>
        <v>0</v>
      </c>
      <c r="AA29" s="14">
        <v>2</v>
      </c>
      <c r="AB29" s="14" t="s">
        <v>19</v>
      </c>
      <c r="AC29" s="15">
        <f t="shared" si="8"/>
        <v>0</v>
      </c>
      <c r="AD29" s="14">
        <v>1.5</v>
      </c>
      <c r="AE29" s="14" t="s">
        <v>20</v>
      </c>
      <c r="AF29" s="15">
        <f t="shared" si="9"/>
        <v>0</v>
      </c>
      <c r="AG29" s="14">
        <v>1</v>
      </c>
      <c r="AH29" s="14" t="s">
        <v>21</v>
      </c>
      <c r="AI29" s="15">
        <f t="shared" si="10"/>
        <v>0</v>
      </c>
      <c r="AJ29" s="14">
        <v>0</v>
      </c>
      <c r="AK29" s="14" t="s">
        <v>22</v>
      </c>
      <c r="AL29" s="15">
        <f t="shared" si="11"/>
        <v>0</v>
      </c>
      <c r="AM29" s="15">
        <f t="shared" si="12"/>
        <v>0</v>
      </c>
      <c r="AN29" s="16" t="str">
        <f t="shared" si="13"/>
        <v xml:space="preserve"> </v>
      </c>
      <c r="AO29" s="15">
        <f t="shared" si="14"/>
        <v>2.5</v>
      </c>
      <c r="AR29" s="17" t="s">
        <v>23</v>
      </c>
    </row>
    <row r="30" spans="2:44" ht="16.5" thickBot="1" x14ac:dyDescent="0.3">
      <c r="B30" s="30" t="s">
        <v>14</v>
      </c>
      <c r="C30" s="31" t="s">
        <v>14</v>
      </c>
      <c r="D30" s="32"/>
      <c r="E30" s="33" t="str">
        <f t="shared" si="15"/>
        <v xml:space="preserve"> </v>
      </c>
      <c r="F30" s="38"/>
      <c r="G30" s="121"/>
      <c r="H30" s="121"/>
      <c r="I30" s="52"/>
      <c r="J30" s="39" t="s">
        <v>14</v>
      </c>
      <c r="K30" s="10" t="str">
        <f t="shared" si="0"/>
        <v xml:space="preserve"> </v>
      </c>
      <c r="L30" s="36" t="str">
        <f t="shared" si="1"/>
        <v xml:space="preserve"> </v>
      </c>
      <c r="M30" s="11"/>
      <c r="N30" s="11" t="s">
        <v>15</v>
      </c>
      <c r="O30" s="12">
        <f t="shared" si="2"/>
        <v>0</v>
      </c>
      <c r="P30" s="13">
        <f t="shared" si="3"/>
        <v>0</v>
      </c>
      <c r="Q30" s="13" t="e">
        <f t="shared" si="4"/>
        <v>#DIV/0!</v>
      </c>
      <c r="R30" s="14">
        <v>3.5</v>
      </c>
      <c r="S30" s="14" t="s">
        <v>16</v>
      </c>
      <c r="T30" s="15">
        <f t="shared" si="5"/>
        <v>0</v>
      </c>
      <c r="U30" s="14">
        <v>3</v>
      </c>
      <c r="V30" s="14" t="s">
        <v>17</v>
      </c>
      <c r="W30" s="15">
        <f t="shared" si="6"/>
        <v>0</v>
      </c>
      <c r="X30" s="14">
        <v>2.5</v>
      </c>
      <c r="Y30" s="14" t="s">
        <v>18</v>
      </c>
      <c r="Z30" s="15">
        <f t="shared" si="7"/>
        <v>0</v>
      </c>
      <c r="AA30" s="14">
        <v>2</v>
      </c>
      <c r="AB30" s="14" t="s">
        <v>19</v>
      </c>
      <c r="AC30" s="15">
        <f t="shared" si="8"/>
        <v>0</v>
      </c>
      <c r="AD30" s="14">
        <v>1.5</v>
      </c>
      <c r="AE30" s="14" t="s">
        <v>20</v>
      </c>
      <c r="AF30" s="15">
        <f t="shared" si="9"/>
        <v>0</v>
      </c>
      <c r="AG30" s="14">
        <v>1</v>
      </c>
      <c r="AH30" s="14" t="s">
        <v>21</v>
      </c>
      <c r="AI30" s="15">
        <f t="shared" si="10"/>
        <v>0</v>
      </c>
      <c r="AJ30" s="14">
        <v>0</v>
      </c>
      <c r="AK30" s="14" t="s">
        <v>22</v>
      </c>
      <c r="AL30" s="15">
        <f t="shared" si="11"/>
        <v>0</v>
      </c>
      <c r="AM30" s="15">
        <f t="shared" si="12"/>
        <v>0</v>
      </c>
      <c r="AN30" s="16" t="str">
        <f t="shared" si="13"/>
        <v xml:space="preserve"> </v>
      </c>
      <c r="AO30" s="15">
        <f t="shared" si="14"/>
        <v>2.5</v>
      </c>
      <c r="AR30" s="17" t="s">
        <v>23</v>
      </c>
    </row>
    <row r="31" spans="2:44" x14ac:dyDescent="0.25">
      <c r="B31" s="153" t="s">
        <v>45</v>
      </c>
      <c r="C31" s="154"/>
      <c r="D31" s="48"/>
      <c r="E31" s="151" t="s">
        <v>46</v>
      </c>
      <c r="F31" s="152"/>
      <c r="G31" s="152"/>
      <c r="H31" s="49"/>
      <c r="I31" s="49"/>
      <c r="J31" s="119" t="s">
        <v>24</v>
      </c>
      <c r="K31" s="115"/>
      <c r="L31" s="116"/>
    </row>
    <row r="32" spans="2:44" x14ac:dyDescent="0.25">
      <c r="B32" s="100" t="s">
        <v>32</v>
      </c>
      <c r="C32" s="101"/>
      <c r="D32" s="40"/>
      <c r="E32" s="102" t="s">
        <v>90</v>
      </c>
      <c r="F32" s="102"/>
      <c r="G32" s="102"/>
      <c r="H32" s="41"/>
      <c r="I32" s="41"/>
      <c r="J32" s="102" t="s">
        <v>34</v>
      </c>
      <c r="K32" s="102"/>
      <c r="L32" s="103"/>
    </row>
    <row r="33" spans="2:12" x14ac:dyDescent="0.25">
      <c r="B33" s="42"/>
      <c r="C33" s="40"/>
      <c r="D33" s="40"/>
      <c r="E33" s="43"/>
      <c r="F33" s="43"/>
      <c r="G33" s="43"/>
      <c r="H33" s="40"/>
      <c r="I33" s="40"/>
      <c r="J33" s="40"/>
      <c r="K33" s="40"/>
      <c r="L33" s="44"/>
    </row>
    <row r="34" spans="2:12" x14ac:dyDescent="0.25">
      <c r="B34" s="42"/>
      <c r="C34" s="40"/>
      <c r="D34" s="40"/>
      <c r="E34" s="43"/>
      <c r="F34" s="43"/>
      <c r="G34" s="43"/>
      <c r="H34" s="40"/>
      <c r="I34" s="40"/>
      <c r="J34" s="40"/>
      <c r="K34" s="40"/>
      <c r="L34" s="44"/>
    </row>
    <row r="35" spans="2:12" x14ac:dyDescent="0.25">
      <c r="B35" s="42"/>
      <c r="C35" s="40"/>
      <c r="D35" s="40"/>
      <c r="E35" s="43"/>
      <c r="F35" s="43"/>
      <c r="G35" s="43"/>
      <c r="H35" s="40"/>
      <c r="I35" s="40"/>
      <c r="J35" s="40"/>
      <c r="K35" s="40"/>
      <c r="L35" s="44"/>
    </row>
    <row r="36" spans="2:12" x14ac:dyDescent="0.25">
      <c r="B36" s="117"/>
      <c r="C36" s="118"/>
      <c r="D36" s="40"/>
      <c r="E36" s="119" t="s">
        <v>24</v>
      </c>
      <c r="F36" s="119"/>
      <c r="G36" s="47"/>
      <c r="H36" s="40"/>
      <c r="I36" s="40"/>
      <c r="J36" s="119"/>
      <c r="K36" s="119"/>
      <c r="L36" s="120"/>
    </row>
    <row r="37" spans="2:12" x14ac:dyDescent="0.25">
      <c r="B37" s="117"/>
      <c r="C37" s="118"/>
      <c r="D37" s="40"/>
      <c r="E37" s="102" t="s">
        <v>33</v>
      </c>
      <c r="F37" s="102"/>
      <c r="G37" s="102"/>
      <c r="H37" s="40"/>
      <c r="I37" s="40"/>
      <c r="J37" s="118"/>
      <c r="K37" s="118"/>
      <c r="L37" s="150"/>
    </row>
    <row r="38" spans="2:12" x14ac:dyDescent="0.25">
      <c r="B38" s="89"/>
      <c r="C38" s="76"/>
      <c r="D38" s="41"/>
      <c r="E38" s="45"/>
      <c r="F38" s="45"/>
      <c r="G38" s="45"/>
      <c r="H38" s="41"/>
      <c r="I38" s="41"/>
      <c r="J38" s="45"/>
      <c r="K38" s="45"/>
      <c r="L38" s="46"/>
    </row>
    <row r="39" spans="2:12" x14ac:dyDescent="0.25">
      <c r="B39" s="89"/>
      <c r="C39" s="76"/>
      <c r="D39" s="41"/>
      <c r="E39" s="45"/>
      <c r="F39" s="45"/>
      <c r="G39" s="45"/>
      <c r="H39" s="41"/>
      <c r="I39" s="41"/>
      <c r="J39" s="45"/>
      <c r="K39" s="45"/>
      <c r="L39" s="46"/>
    </row>
    <row r="40" spans="2:12" x14ac:dyDescent="0.25">
      <c r="B40" s="83"/>
      <c r="C40" s="78"/>
      <c r="D40" s="21"/>
      <c r="E40" s="24"/>
      <c r="F40" s="24"/>
      <c r="G40" s="24"/>
      <c r="H40" s="21"/>
      <c r="I40" s="21"/>
      <c r="J40" s="24"/>
      <c r="K40" s="24"/>
      <c r="L40" s="25"/>
    </row>
    <row r="41" spans="2:12" ht="14.25" customHeight="1" x14ac:dyDescent="0.25">
      <c r="B41" s="104" t="s">
        <v>51</v>
      </c>
      <c r="C41" s="105"/>
      <c r="D41" s="105"/>
      <c r="E41" s="105"/>
      <c r="F41" s="105"/>
      <c r="G41" s="105"/>
      <c r="H41" s="105"/>
      <c r="I41" s="105"/>
      <c r="J41" s="105"/>
      <c r="K41" s="105"/>
      <c r="L41" s="106"/>
    </row>
    <row r="42" spans="2:12" ht="14.25" customHeight="1" x14ac:dyDescent="0.25">
      <c r="B42" s="107" t="s">
        <v>55</v>
      </c>
      <c r="C42" s="108"/>
      <c r="D42" s="108"/>
      <c r="E42" s="108"/>
      <c r="F42" s="108"/>
      <c r="G42" s="108"/>
      <c r="H42" s="108"/>
      <c r="I42" s="108"/>
      <c r="J42" s="108"/>
      <c r="K42" s="109"/>
      <c r="L42" s="64"/>
    </row>
    <row r="43" spans="2:12" ht="72" customHeight="1" thickBot="1" x14ac:dyDescent="0.3">
      <c r="B43" s="110" t="s">
        <v>50</v>
      </c>
      <c r="C43" s="111"/>
      <c r="D43" s="111"/>
      <c r="E43" s="111"/>
      <c r="F43" s="111"/>
      <c r="G43" s="111"/>
      <c r="H43" s="111"/>
      <c r="I43" s="111"/>
      <c r="J43" s="111"/>
      <c r="K43" s="111"/>
      <c r="L43" s="112"/>
    </row>
  </sheetData>
  <mergeCells count="44">
    <mergeCell ref="G13:H13"/>
    <mergeCell ref="B1:L1"/>
    <mergeCell ref="B2:L2"/>
    <mergeCell ref="B3:L3"/>
    <mergeCell ref="B4:L4"/>
    <mergeCell ref="B5:L5"/>
    <mergeCell ref="B6:L6"/>
    <mergeCell ref="B7:L7"/>
    <mergeCell ref="B8:L8"/>
    <mergeCell ref="G10:H10"/>
    <mergeCell ref="G11:H11"/>
    <mergeCell ref="G12:H12"/>
    <mergeCell ref="G25:H25"/>
    <mergeCell ref="G14:H14"/>
    <mergeCell ref="G15:H15"/>
    <mergeCell ref="G16:H16"/>
    <mergeCell ref="G17:H17"/>
    <mergeCell ref="G18:H18"/>
    <mergeCell ref="G19:H19"/>
    <mergeCell ref="G20:H20"/>
    <mergeCell ref="G21:H21"/>
    <mergeCell ref="G22:H22"/>
    <mergeCell ref="G23:H23"/>
    <mergeCell ref="G24:H24"/>
    <mergeCell ref="E31:G31"/>
    <mergeCell ref="J31:L31"/>
    <mergeCell ref="B32:C32"/>
    <mergeCell ref="E32:G32"/>
    <mergeCell ref="J32:L32"/>
    <mergeCell ref="B31:C31"/>
    <mergeCell ref="G26:H26"/>
    <mergeCell ref="G27:H27"/>
    <mergeCell ref="G28:H28"/>
    <mergeCell ref="G29:H29"/>
    <mergeCell ref="G30:H30"/>
    <mergeCell ref="B43:L43"/>
    <mergeCell ref="B42:K42"/>
    <mergeCell ref="E36:F36"/>
    <mergeCell ref="B37:C37"/>
    <mergeCell ref="E37:G37"/>
    <mergeCell ref="J37:L37"/>
    <mergeCell ref="B41:L41"/>
    <mergeCell ref="B36:C36"/>
    <mergeCell ref="J36:L36"/>
  </mergeCells>
  <pageMargins left="0.70866141732283472" right="0.70866141732283472" top="0.74803149606299213" bottom="0.74803149606299213" header="0.31496062992125984" footer="0.31496062992125984"/>
  <pageSetup paperSize="9" scale="68" orientation="landscape"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A54"/>
  <sheetViews>
    <sheetView workbookViewId="0">
      <selection activeCell="I15" sqref="I15"/>
    </sheetView>
  </sheetViews>
  <sheetFormatPr defaultRowHeight="15" x14ac:dyDescent="0.25"/>
  <cols>
    <col min="1" max="1" width="0.7109375" customWidth="1"/>
    <col min="2" max="2" width="12.42578125" customWidth="1"/>
    <col min="3" max="3" width="24.28515625" customWidth="1"/>
    <col min="4" max="4" width="9.140625" customWidth="1"/>
    <col min="5" max="5" width="13.28515625" customWidth="1"/>
    <col min="6" max="6" width="12.85546875" customWidth="1"/>
    <col min="7" max="7" width="31.5703125" customWidth="1"/>
    <col min="8" max="8" width="0.85546875" hidden="1" customWidth="1"/>
    <col min="9" max="9" width="18.5703125" customWidth="1"/>
    <col min="10" max="10" width="10.42578125" customWidth="1"/>
    <col min="11" max="11" width="28.28515625" hidden="1" customWidth="1"/>
    <col min="12" max="12" width="13" customWidth="1"/>
    <col min="13" max="39" width="9.140625" hidden="1" customWidth="1"/>
    <col min="40" max="40" width="12.5703125" hidden="1" customWidth="1"/>
    <col min="41" max="52" width="9.140625" hidden="1" customWidth="1"/>
  </cols>
  <sheetData>
    <row r="1" spans="2:53" s="2" customFormat="1" ht="15.75" x14ac:dyDescent="0.25">
      <c r="B1" s="123" t="s">
        <v>0</v>
      </c>
      <c r="C1" s="124"/>
      <c r="D1" s="124"/>
      <c r="E1" s="124"/>
      <c r="F1" s="124"/>
      <c r="G1" s="124"/>
      <c r="H1" s="124"/>
      <c r="I1" s="124"/>
      <c r="J1" s="124"/>
      <c r="K1" s="124"/>
      <c r="L1" s="125"/>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row>
    <row r="2" spans="2:53" s="2" customFormat="1" ht="15.75" x14ac:dyDescent="0.25">
      <c r="B2" s="126" t="s">
        <v>1</v>
      </c>
      <c r="C2" s="127"/>
      <c r="D2" s="127"/>
      <c r="E2" s="127"/>
      <c r="F2" s="127"/>
      <c r="G2" s="127"/>
      <c r="H2" s="127"/>
      <c r="I2" s="127"/>
      <c r="J2" s="127"/>
      <c r="K2" s="127"/>
      <c r="L2" s="128"/>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row>
    <row r="3" spans="2:53" s="2" customFormat="1" ht="15.75" x14ac:dyDescent="0.25">
      <c r="B3" s="126" t="s">
        <v>2</v>
      </c>
      <c r="C3" s="127"/>
      <c r="D3" s="127"/>
      <c r="E3" s="127"/>
      <c r="F3" s="127"/>
      <c r="G3" s="127"/>
      <c r="H3" s="127"/>
      <c r="I3" s="127"/>
      <c r="J3" s="127"/>
      <c r="K3" s="127"/>
      <c r="L3" s="128"/>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1"/>
      <c r="AU3" s="1"/>
      <c r="AV3" s="1"/>
      <c r="AW3" s="1"/>
      <c r="AX3" s="1"/>
      <c r="AY3" s="1"/>
      <c r="AZ3" s="1"/>
      <c r="BA3" s="1"/>
    </row>
    <row r="4" spans="2:53" s="2" customFormat="1" ht="15.75" x14ac:dyDescent="0.25">
      <c r="B4" s="126" t="s">
        <v>66</v>
      </c>
      <c r="C4" s="127"/>
      <c r="D4" s="127"/>
      <c r="E4" s="127"/>
      <c r="F4" s="127"/>
      <c r="G4" s="127"/>
      <c r="H4" s="127"/>
      <c r="I4" s="127"/>
      <c r="J4" s="127"/>
      <c r="K4" s="127"/>
      <c r="L4" s="128"/>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1"/>
      <c r="AU4" s="1"/>
      <c r="AV4" s="1"/>
      <c r="AW4" s="1"/>
      <c r="AX4" s="1"/>
      <c r="AY4" s="1"/>
      <c r="AZ4" s="1"/>
      <c r="BA4" s="1"/>
    </row>
    <row r="5" spans="2:53" s="2" customFormat="1" ht="15.75" x14ac:dyDescent="0.25">
      <c r="B5" s="129" t="s">
        <v>60</v>
      </c>
      <c r="C5" s="130"/>
      <c r="D5" s="130"/>
      <c r="E5" s="130"/>
      <c r="F5" s="130"/>
      <c r="G5" s="130"/>
      <c r="H5" s="130"/>
      <c r="I5" s="130"/>
      <c r="J5" s="130"/>
      <c r="K5" s="130"/>
      <c r="L5" s="131"/>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1"/>
      <c r="AU5" s="1"/>
      <c r="AV5" s="1"/>
      <c r="AW5" s="1"/>
      <c r="AX5" s="1"/>
      <c r="AY5" s="1"/>
      <c r="AZ5" s="1"/>
      <c r="BA5" s="1"/>
    </row>
    <row r="6" spans="2:53" s="2" customFormat="1" ht="15.75" x14ac:dyDescent="0.25">
      <c r="B6" s="129" t="s">
        <v>43</v>
      </c>
      <c r="C6" s="130"/>
      <c r="D6" s="130"/>
      <c r="E6" s="130"/>
      <c r="F6" s="130"/>
      <c r="G6" s="130"/>
      <c r="H6" s="130"/>
      <c r="I6" s="130"/>
      <c r="J6" s="130"/>
      <c r="K6" s="130"/>
      <c r="L6" s="131"/>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1"/>
      <c r="AU6" s="1"/>
      <c r="AV6" s="1"/>
      <c r="AW6" s="1"/>
      <c r="AX6" s="1"/>
      <c r="AY6" s="1"/>
      <c r="AZ6" s="1"/>
      <c r="BA6" s="1"/>
    </row>
    <row r="7" spans="2:53" s="2" customFormat="1" ht="15.75" x14ac:dyDescent="0.25">
      <c r="B7" s="132">
        <v>42413</v>
      </c>
      <c r="C7" s="133"/>
      <c r="D7" s="133"/>
      <c r="E7" s="133"/>
      <c r="F7" s="133"/>
      <c r="G7" s="133"/>
      <c r="H7" s="133"/>
      <c r="I7" s="133"/>
      <c r="J7" s="133"/>
      <c r="K7" s="133"/>
      <c r="L7" s="134"/>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1"/>
      <c r="AU7" s="1"/>
      <c r="AV7" s="1"/>
      <c r="AW7" s="1"/>
      <c r="AX7" s="1"/>
      <c r="AY7" s="1"/>
      <c r="AZ7" s="1"/>
      <c r="BA7" s="1"/>
    </row>
    <row r="8" spans="2:53" s="2" customFormat="1" ht="15.75" hidden="1" x14ac:dyDescent="0.25">
      <c r="B8" s="129" t="s">
        <v>3</v>
      </c>
      <c r="C8" s="130"/>
      <c r="D8" s="130"/>
      <c r="E8" s="130"/>
      <c r="F8" s="130"/>
      <c r="G8" s="130"/>
      <c r="H8" s="130"/>
      <c r="I8" s="130"/>
      <c r="J8" s="130"/>
      <c r="K8" s="130"/>
      <c r="L8" s="131"/>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1"/>
      <c r="AU8" s="1"/>
      <c r="AV8" s="1"/>
      <c r="AW8" s="1"/>
      <c r="AX8" s="1"/>
      <c r="AY8" s="1"/>
      <c r="AZ8" s="1"/>
      <c r="BA8" s="1"/>
    </row>
    <row r="9" spans="2:53" s="2" customFormat="1" ht="16.5" thickBot="1" x14ac:dyDescent="0.3">
      <c r="B9" s="4"/>
      <c r="C9" s="5"/>
      <c r="D9" s="6"/>
      <c r="E9" s="50" t="s">
        <v>101</v>
      </c>
      <c r="F9" s="50"/>
      <c r="G9" s="50"/>
      <c r="H9" s="5"/>
      <c r="I9" s="5"/>
      <c r="J9" s="7"/>
      <c r="K9" s="5"/>
      <c r="L9" s="8"/>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1"/>
      <c r="AU9" s="1"/>
      <c r="AV9" s="1"/>
      <c r="AW9" s="1"/>
      <c r="AX9" s="1"/>
      <c r="AY9" s="1"/>
      <c r="AZ9" s="1"/>
      <c r="BA9" s="1"/>
    </row>
    <row r="10" spans="2:53" s="2" customFormat="1" ht="26.25" thickBot="1" x14ac:dyDescent="0.3">
      <c r="B10" s="28" t="s">
        <v>4</v>
      </c>
      <c r="C10" s="28" t="s">
        <v>5</v>
      </c>
      <c r="D10" s="28" t="s">
        <v>6</v>
      </c>
      <c r="E10" s="28" t="s">
        <v>7</v>
      </c>
      <c r="F10" s="28" t="s">
        <v>8</v>
      </c>
      <c r="G10" s="135" t="s">
        <v>9</v>
      </c>
      <c r="H10" s="136"/>
      <c r="I10" s="55" t="s">
        <v>53</v>
      </c>
      <c r="J10" s="28" t="s">
        <v>10</v>
      </c>
      <c r="K10" s="28" t="s">
        <v>11</v>
      </c>
      <c r="L10" s="29" t="s">
        <v>12</v>
      </c>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t="s">
        <v>13</v>
      </c>
      <c r="AN10" s="9"/>
      <c r="AO10" s="9"/>
      <c r="AP10" s="9"/>
      <c r="AQ10" s="3"/>
      <c r="AR10" s="3"/>
      <c r="AS10" s="3"/>
      <c r="AT10" s="1"/>
      <c r="AU10" s="1"/>
      <c r="AV10" s="1"/>
      <c r="AW10" s="1"/>
      <c r="AX10" s="1"/>
      <c r="AY10" s="1"/>
      <c r="AZ10" s="1"/>
      <c r="BA10" s="1"/>
    </row>
    <row r="11" spans="2:53" s="2" customFormat="1" ht="18" customHeight="1" x14ac:dyDescent="0.25">
      <c r="B11" s="30" t="s">
        <v>100</v>
      </c>
      <c r="C11" s="80" t="s">
        <v>99</v>
      </c>
      <c r="D11" s="32">
        <v>77</v>
      </c>
      <c r="E11" s="33">
        <f t="shared" ref="E11:E30" si="0">IF(J11=" "," ",P11)</f>
        <v>92</v>
      </c>
      <c r="F11" s="34">
        <v>216</v>
      </c>
      <c r="G11" s="122" t="s">
        <v>40</v>
      </c>
      <c r="H11" s="122"/>
      <c r="I11" s="77" t="s">
        <v>164</v>
      </c>
      <c r="J11" s="35">
        <v>95</v>
      </c>
      <c r="K11" s="10" t="str">
        <f>IF(D11=0," ",IF(J11=0," ",IF(J11="GR",AR11,AN11)))</f>
        <v>YETERLİ</v>
      </c>
      <c r="L11" s="36">
        <f>IF(D11=0," ",IF(J11=0," ",Q11))</f>
        <v>3</v>
      </c>
      <c r="M11" s="11"/>
      <c r="N11" s="11" t="s">
        <v>15</v>
      </c>
      <c r="O11" s="12">
        <f>IF(J11&lt;90,0,IF(J11&lt;=100,4,0))</f>
        <v>4</v>
      </c>
      <c r="P11" s="13">
        <f>IF(J11=" ",D11,(D11+15))</f>
        <v>92</v>
      </c>
      <c r="Q11" s="13">
        <f>IF(J11="BAŞARILI",(F11/P11),IF(J11&gt;0,(((AM11*15)+F11)/P11),F11))</f>
        <v>3</v>
      </c>
      <c r="R11" s="14">
        <v>3.5</v>
      </c>
      <c r="S11" s="14" t="s">
        <v>16</v>
      </c>
      <c r="T11" s="15">
        <f>IF(J11&lt;85,0,IF(J11&lt;=89,3.5,0))</f>
        <v>0</v>
      </c>
      <c r="U11" s="14">
        <v>3</v>
      </c>
      <c r="V11" s="14" t="s">
        <v>17</v>
      </c>
      <c r="W11" s="15">
        <f>IF(J11&lt;80,0,IF(J11&lt;=84,3,0))</f>
        <v>0</v>
      </c>
      <c r="X11" s="14">
        <v>2.5</v>
      </c>
      <c r="Y11" s="14" t="s">
        <v>18</v>
      </c>
      <c r="Z11" s="15">
        <f>IF(J11&lt;75,0,IF(J11&lt;=79,2.5,0))</f>
        <v>0</v>
      </c>
      <c r="AA11" s="14">
        <v>2</v>
      </c>
      <c r="AB11" s="14" t="s">
        <v>19</v>
      </c>
      <c r="AC11" s="15">
        <f>IF(J11&lt;65,0,IF(J11&lt;=74,2,0))</f>
        <v>0</v>
      </c>
      <c r="AD11" s="14">
        <v>1.5</v>
      </c>
      <c r="AE11" s="14" t="s">
        <v>20</v>
      </c>
      <c r="AF11" s="15">
        <f>IF(J11&lt;58,0,IF(J11&lt;=64,1.5,0))</f>
        <v>0</v>
      </c>
      <c r="AG11" s="14">
        <v>1</v>
      </c>
      <c r="AH11" s="14" t="s">
        <v>21</v>
      </c>
      <c r="AI11" s="15">
        <f>IF(J11&lt;50,0,IF(J11&lt;=57,1,0))</f>
        <v>0</v>
      </c>
      <c r="AJ11" s="14">
        <v>0</v>
      </c>
      <c r="AK11" s="14" t="s">
        <v>22</v>
      </c>
      <c r="AL11" s="15">
        <f>IF(J11&lt;0,0,IF(J11&lt;=49,0,0))</f>
        <v>0</v>
      </c>
      <c r="AM11" s="15">
        <f>SUM(T11,W11,Z11,AC11,AF11,AI11,AL11,O11)</f>
        <v>4</v>
      </c>
      <c r="AN11" s="16" t="str">
        <f>IF(J11=" "," ",IF(AM11&lt;2,"GİREMEZ(AKTS)",IF(P11&lt;89,"GİREMEZ(AKTS)",IF(Q11&gt;=AO11,"YETERLİ","GİREMEZ(ORTALAMA)"))))</f>
        <v>YETERLİ</v>
      </c>
      <c r="AO11" s="15">
        <f>IF(LEFT(B11,1)="0",2,2.5)</f>
        <v>2.5</v>
      </c>
      <c r="AP11" s="15"/>
      <c r="AQ11" s="17"/>
      <c r="AR11" s="17" t="s">
        <v>23</v>
      </c>
      <c r="AS11" s="17"/>
      <c r="AT11" s="18"/>
      <c r="AU11" s="18"/>
      <c r="AV11" s="18"/>
      <c r="AW11" s="18"/>
      <c r="AX11" s="18"/>
      <c r="AY11" s="18"/>
      <c r="AZ11" s="18"/>
      <c r="BA11" s="1"/>
    </row>
    <row r="12" spans="2:53" ht="15.75" x14ac:dyDescent="0.25">
      <c r="B12" s="30" t="s">
        <v>103</v>
      </c>
      <c r="C12" s="80" t="s">
        <v>102</v>
      </c>
      <c r="D12" s="32">
        <v>70</v>
      </c>
      <c r="E12" s="33">
        <f t="shared" si="0"/>
        <v>85</v>
      </c>
      <c r="F12" s="37">
        <v>123.5</v>
      </c>
      <c r="G12" s="122" t="s">
        <v>40</v>
      </c>
      <c r="H12" s="122"/>
      <c r="I12" s="172" t="s">
        <v>161</v>
      </c>
      <c r="J12" s="33">
        <v>80</v>
      </c>
      <c r="K12" s="10" t="str">
        <f t="shared" ref="K12:K30" si="1">IF(D12=0," ",IF(J12=0," ",IF(J12="GR",AR12,AN12)))</f>
        <v>GİREMEZ(AKTS)</v>
      </c>
      <c r="L12" s="36">
        <f t="shared" ref="L12:L30" si="2">IF(D12=0," ",IF(J12=0," ",Q12))</f>
        <v>1.9823529411764707</v>
      </c>
      <c r="M12" s="11"/>
      <c r="N12" s="11" t="s">
        <v>15</v>
      </c>
      <c r="O12" s="12">
        <f t="shared" ref="O12:O30" si="3">IF(J12&lt;90,0,IF(J12&lt;=100,4,0))</f>
        <v>0</v>
      </c>
      <c r="P12" s="13">
        <f t="shared" ref="P12:P30" si="4">IF(J12=" ",D12,(D12+15))</f>
        <v>85</v>
      </c>
      <c r="Q12" s="13">
        <f t="shared" ref="Q12:Q30" si="5">IF(J12="BAŞARILI",(F12/P12),IF(J12&gt;0,(((AM12*15)+F12)/P12),F12))</f>
        <v>1.9823529411764707</v>
      </c>
      <c r="R12" s="14">
        <v>3.5</v>
      </c>
      <c r="S12" s="14" t="s">
        <v>16</v>
      </c>
      <c r="T12" s="15">
        <f t="shared" ref="T12:T30" si="6">IF(J12&lt;85,0,IF(J12&lt;=89,3.5,0))</f>
        <v>0</v>
      </c>
      <c r="U12" s="14">
        <v>3</v>
      </c>
      <c r="V12" s="14" t="s">
        <v>17</v>
      </c>
      <c r="W12" s="15">
        <f t="shared" ref="W12:W30" si="7">IF(J12&lt;80,0,IF(J12&lt;=84,3,0))</f>
        <v>3</v>
      </c>
      <c r="X12" s="14">
        <v>2.5</v>
      </c>
      <c r="Y12" s="14" t="s">
        <v>18</v>
      </c>
      <c r="Z12" s="15">
        <f t="shared" ref="Z12:Z30" si="8">IF(J12&lt;75,0,IF(J12&lt;=79,2.5,0))</f>
        <v>0</v>
      </c>
      <c r="AA12" s="14">
        <v>2</v>
      </c>
      <c r="AB12" s="14" t="s">
        <v>19</v>
      </c>
      <c r="AC12" s="15">
        <f t="shared" ref="AC12:AC30" si="9">IF(J12&lt;65,0,IF(J12&lt;=74,2,0))</f>
        <v>0</v>
      </c>
      <c r="AD12" s="14">
        <v>1.5</v>
      </c>
      <c r="AE12" s="14" t="s">
        <v>20</v>
      </c>
      <c r="AF12" s="15">
        <f t="shared" ref="AF12:AF30" si="10">IF(J12&lt;58,0,IF(J12&lt;=64,1.5,0))</f>
        <v>0</v>
      </c>
      <c r="AG12" s="14">
        <v>1</v>
      </c>
      <c r="AH12" s="14" t="s">
        <v>21</v>
      </c>
      <c r="AI12" s="15">
        <f t="shared" ref="AI12:AI30" si="11">IF(J12&lt;50,0,IF(J12&lt;=57,1,0))</f>
        <v>0</v>
      </c>
      <c r="AJ12" s="14">
        <v>0</v>
      </c>
      <c r="AK12" s="14" t="s">
        <v>22</v>
      </c>
      <c r="AL12" s="15">
        <f t="shared" ref="AL12:AL30" si="12">IF(J12&lt;0,0,IF(J12&lt;=49,0,0))</f>
        <v>0</v>
      </c>
      <c r="AM12" s="15">
        <f t="shared" ref="AM12:AM30" si="13">SUM(T12,W12,Z12,AC12,AF12,AI12,AL12,O12)</f>
        <v>3</v>
      </c>
      <c r="AN12" s="16" t="str">
        <f t="shared" ref="AN12:AN30" si="14">IF(J12=" "," ",IF(AM12&lt;2,"GİREMEZ(AKTS)",IF(P12&lt;89,"GİREMEZ(AKTS)",IF(Q12&gt;=AO12,"YETERLİ","GİREMEZ(ORTALAMA)"))))</f>
        <v>GİREMEZ(AKTS)</v>
      </c>
      <c r="AO12" s="15">
        <f t="shared" ref="AO12:AO30" si="15">IF(LEFT(B12,1)="0",2,2.5)</f>
        <v>2.5</v>
      </c>
      <c r="AR12" s="17" t="s">
        <v>23</v>
      </c>
    </row>
    <row r="13" spans="2:53" ht="15.75" x14ac:dyDescent="0.25">
      <c r="B13" s="63" t="s">
        <v>105</v>
      </c>
      <c r="C13" s="57" t="s">
        <v>104</v>
      </c>
      <c r="D13" s="32">
        <v>70</v>
      </c>
      <c r="E13" s="33">
        <f t="shared" si="0"/>
        <v>85</v>
      </c>
      <c r="F13" s="37">
        <v>197.5</v>
      </c>
      <c r="G13" s="122" t="s">
        <v>38</v>
      </c>
      <c r="H13" s="122"/>
      <c r="I13" s="172" t="s">
        <v>162</v>
      </c>
      <c r="J13" s="33">
        <v>80</v>
      </c>
      <c r="K13" s="59" t="s">
        <v>28</v>
      </c>
      <c r="L13" s="36">
        <f t="shared" si="2"/>
        <v>2.8529411764705883</v>
      </c>
      <c r="M13" s="11"/>
      <c r="N13" s="11" t="s">
        <v>15</v>
      </c>
      <c r="O13" s="12">
        <f t="shared" si="3"/>
        <v>0</v>
      </c>
      <c r="P13" s="13">
        <f t="shared" si="4"/>
        <v>85</v>
      </c>
      <c r="Q13" s="13">
        <f t="shared" si="5"/>
        <v>2.8529411764705883</v>
      </c>
      <c r="R13" s="14">
        <v>3.5</v>
      </c>
      <c r="S13" s="14" t="s">
        <v>16</v>
      </c>
      <c r="T13" s="15">
        <f t="shared" si="6"/>
        <v>0</v>
      </c>
      <c r="U13" s="14">
        <v>3</v>
      </c>
      <c r="V13" s="14" t="s">
        <v>17</v>
      </c>
      <c r="W13" s="15">
        <f t="shared" si="7"/>
        <v>3</v>
      </c>
      <c r="X13" s="14">
        <v>2.5</v>
      </c>
      <c r="Y13" s="14" t="s">
        <v>18</v>
      </c>
      <c r="Z13" s="15">
        <f t="shared" si="8"/>
        <v>0</v>
      </c>
      <c r="AA13" s="14">
        <v>2</v>
      </c>
      <c r="AB13" s="14" t="s">
        <v>19</v>
      </c>
      <c r="AC13" s="15">
        <f t="shared" si="9"/>
        <v>0</v>
      </c>
      <c r="AD13" s="14">
        <v>1.5</v>
      </c>
      <c r="AE13" s="14" t="s">
        <v>20</v>
      </c>
      <c r="AF13" s="15">
        <f t="shared" si="10"/>
        <v>0</v>
      </c>
      <c r="AG13" s="14">
        <v>1</v>
      </c>
      <c r="AH13" s="14" t="s">
        <v>21</v>
      </c>
      <c r="AI13" s="15">
        <f t="shared" si="11"/>
        <v>0</v>
      </c>
      <c r="AJ13" s="14">
        <v>0</v>
      </c>
      <c r="AK13" s="14" t="s">
        <v>22</v>
      </c>
      <c r="AL13" s="15">
        <f t="shared" si="12"/>
        <v>0</v>
      </c>
      <c r="AM13" s="15">
        <f t="shared" si="13"/>
        <v>3</v>
      </c>
      <c r="AN13" s="16" t="str">
        <f t="shared" si="14"/>
        <v>GİREMEZ(AKTS)</v>
      </c>
      <c r="AO13" s="15">
        <f t="shared" si="15"/>
        <v>2.5</v>
      </c>
      <c r="AR13" s="17" t="s">
        <v>23</v>
      </c>
    </row>
    <row r="14" spans="2:53" ht="15.75" x14ac:dyDescent="0.25">
      <c r="B14" s="30" t="s">
        <v>107</v>
      </c>
      <c r="C14" s="31" t="s">
        <v>106</v>
      </c>
      <c r="D14" s="32">
        <v>77</v>
      </c>
      <c r="E14" s="33">
        <f t="shared" si="0"/>
        <v>92</v>
      </c>
      <c r="F14" s="37">
        <v>189</v>
      </c>
      <c r="G14" s="122" t="s">
        <v>37</v>
      </c>
      <c r="H14" s="122"/>
      <c r="I14" s="53" t="s">
        <v>164</v>
      </c>
      <c r="J14" s="33">
        <v>85</v>
      </c>
      <c r="K14" s="10" t="str">
        <f t="shared" si="1"/>
        <v>YETERLİ</v>
      </c>
      <c r="L14" s="36">
        <f t="shared" si="2"/>
        <v>2.625</v>
      </c>
      <c r="M14" s="11"/>
      <c r="N14" s="11" t="s">
        <v>15</v>
      </c>
      <c r="O14" s="12">
        <f t="shared" si="3"/>
        <v>0</v>
      </c>
      <c r="P14" s="13">
        <f t="shared" si="4"/>
        <v>92</v>
      </c>
      <c r="Q14" s="13">
        <f t="shared" si="5"/>
        <v>2.625</v>
      </c>
      <c r="R14" s="14">
        <v>3.5</v>
      </c>
      <c r="S14" s="14" t="s">
        <v>16</v>
      </c>
      <c r="T14" s="15">
        <f t="shared" si="6"/>
        <v>3.5</v>
      </c>
      <c r="U14" s="14">
        <v>3</v>
      </c>
      <c r="V14" s="14" t="s">
        <v>17</v>
      </c>
      <c r="W14" s="15">
        <f t="shared" si="7"/>
        <v>0</v>
      </c>
      <c r="X14" s="14">
        <v>2.5</v>
      </c>
      <c r="Y14" s="14" t="s">
        <v>18</v>
      </c>
      <c r="Z14" s="15">
        <f t="shared" si="8"/>
        <v>0</v>
      </c>
      <c r="AA14" s="14">
        <v>2</v>
      </c>
      <c r="AB14" s="14" t="s">
        <v>19</v>
      </c>
      <c r="AC14" s="15">
        <f t="shared" si="9"/>
        <v>0</v>
      </c>
      <c r="AD14" s="14">
        <v>1.5</v>
      </c>
      <c r="AE14" s="14" t="s">
        <v>20</v>
      </c>
      <c r="AF14" s="15">
        <f t="shared" si="10"/>
        <v>0</v>
      </c>
      <c r="AG14" s="14">
        <v>1</v>
      </c>
      <c r="AH14" s="14" t="s">
        <v>21</v>
      </c>
      <c r="AI14" s="15">
        <f t="shared" si="11"/>
        <v>0</v>
      </c>
      <c r="AJ14" s="14">
        <v>0</v>
      </c>
      <c r="AK14" s="14" t="s">
        <v>22</v>
      </c>
      <c r="AL14" s="15">
        <f t="shared" si="12"/>
        <v>0</v>
      </c>
      <c r="AM14" s="15">
        <f t="shared" si="13"/>
        <v>3.5</v>
      </c>
      <c r="AN14" s="16" t="str">
        <f t="shared" si="14"/>
        <v>YETERLİ</v>
      </c>
      <c r="AO14" s="15">
        <f t="shared" si="15"/>
        <v>2.5</v>
      </c>
      <c r="AR14" s="17" t="s">
        <v>23</v>
      </c>
    </row>
    <row r="15" spans="2:53" ht="15.75" x14ac:dyDescent="0.25">
      <c r="B15" s="30"/>
      <c r="C15" s="31"/>
      <c r="D15" s="32"/>
      <c r="E15" s="33" t="str">
        <f t="shared" si="0"/>
        <v xml:space="preserve"> </v>
      </c>
      <c r="F15" s="37"/>
      <c r="G15" s="122"/>
      <c r="H15" s="122"/>
      <c r="I15" s="53"/>
      <c r="J15" s="33" t="s">
        <v>14</v>
      </c>
      <c r="K15" s="10" t="str">
        <f t="shared" si="1"/>
        <v xml:space="preserve"> </v>
      </c>
      <c r="L15" s="36" t="str">
        <f t="shared" si="2"/>
        <v xml:space="preserve"> </v>
      </c>
      <c r="M15" s="11"/>
      <c r="N15" s="11" t="s">
        <v>15</v>
      </c>
      <c r="O15" s="12">
        <f t="shared" si="3"/>
        <v>0</v>
      </c>
      <c r="P15" s="13">
        <f t="shared" si="4"/>
        <v>0</v>
      </c>
      <c r="Q15" s="13" t="e">
        <f t="shared" si="5"/>
        <v>#DIV/0!</v>
      </c>
      <c r="R15" s="14">
        <v>3.5</v>
      </c>
      <c r="S15" s="14" t="s">
        <v>16</v>
      </c>
      <c r="T15" s="15">
        <f t="shared" si="6"/>
        <v>0</v>
      </c>
      <c r="U15" s="14">
        <v>3</v>
      </c>
      <c r="V15" s="14" t="s">
        <v>17</v>
      </c>
      <c r="W15" s="15">
        <f t="shared" si="7"/>
        <v>0</v>
      </c>
      <c r="X15" s="14">
        <v>2.5</v>
      </c>
      <c r="Y15" s="14" t="s">
        <v>18</v>
      </c>
      <c r="Z15" s="15">
        <f t="shared" si="8"/>
        <v>0</v>
      </c>
      <c r="AA15" s="14">
        <v>2</v>
      </c>
      <c r="AB15" s="14" t="s">
        <v>19</v>
      </c>
      <c r="AC15" s="15">
        <f t="shared" si="9"/>
        <v>0</v>
      </c>
      <c r="AD15" s="14">
        <v>1.5</v>
      </c>
      <c r="AE15" s="14" t="s">
        <v>20</v>
      </c>
      <c r="AF15" s="15">
        <f t="shared" si="10"/>
        <v>0</v>
      </c>
      <c r="AG15" s="14">
        <v>1</v>
      </c>
      <c r="AH15" s="14" t="s">
        <v>21</v>
      </c>
      <c r="AI15" s="15">
        <f t="shared" si="11"/>
        <v>0</v>
      </c>
      <c r="AJ15" s="14">
        <v>0</v>
      </c>
      <c r="AK15" s="14" t="s">
        <v>22</v>
      </c>
      <c r="AL15" s="15">
        <f t="shared" si="12"/>
        <v>0</v>
      </c>
      <c r="AM15" s="15">
        <f t="shared" si="13"/>
        <v>0</v>
      </c>
      <c r="AN15" s="16" t="str">
        <f t="shared" si="14"/>
        <v xml:space="preserve"> </v>
      </c>
      <c r="AO15" s="15">
        <f t="shared" si="15"/>
        <v>2.5</v>
      </c>
      <c r="AR15" s="17" t="s">
        <v>23</v>
      </c>
    </row>
    <row r="16" spans="2:53" ht="15.75" x14ac:dyDescent="0.25">
      <c r="B16" s="30"/>
      <c r="C16" s="31"/>
      <c r="D16" s="32"/>
      <c r="E16" s="33" t="str">
        <f t="shared" si="0"/>
        <v xml:space="preserve"> </v>
      </c>
      <c r="F16" s="37"/>
      <c r="G16" s="113"/>
      <c r="H16" s="113"/>
      <c r="I16" s="51"/>
      <c r="J16" s="33" t="s">
        <v>14</v>
      </c>
      <c r="K16" s="10" t="str">
        <f t="shared" si="1"/>
        <v xml:space="preserve"> </v>
      </c>
      <c r="L16" s="36" t="str">
        <f t="shared" si="2"/>
        <v xml:space="preserve"> </v>
      </c>
      <c r="M16" s="11"/>
      <c r="N16" s="11" t="s">
        <v>15</v>
      </c>
      <c r="O16" s="12">
        <f t="shared" si="3"/>
        <v>0</v>
      </c>
      <c r="P16" s="13">
        <f t="shared" si="4"/>
        <v>0</v>
      </c>
      <c r="Q16" s="13" t="e">
        <f t="shared" si="5"/>
        <v>#DIV/0!</v>
      </c>
      <c r="R16" s="14">
        <v>3.5</v>
      </c>
      <c r="S16" s="14" t="s">
        <v>16</v>
      </c>
      <c r="T16" s="15">
        <f t="shared" si="6"/>
        <v>0</v>
      </c>
      <c r="U16" s="14">
        <v>3</v>
      </c>
      <c r="V16" s="14" t="s">
        <v>17</v>
      </c>
      <c r="W16" s="15">
        <f t="shared" si="7"/>
        <v>0</v>
      </c>
      <c r="X16" s="14">
        <v>2.5</v>
      </c>
      <c r="Y16" s="14" t="s">
        <v>18</v>
      </c>
      <c r="Z16" s="15">
        <f t="shared" si="8"/>
        <v>0</v>
      </c>
      <c r="AA16" s="14">
        <v>2</v>
      </c>
      <c r="AB16" s="14" t="s">
        <v>19</v>
      </c>
      <c r="AC16" s="15">
        <f t="shared" si="9"/>
        <v>0</v>
      </c>
      <c r="AD16" s="14">
        <v>1.5</v>
      </c>
      <c r="AE16" s="14" t="s">
        <v>20</v>
      </c>
      <c r="AF16" s="15">
        <f t="shared" si="10"/>
        <v>0</v>
      </c>
      <c r="AG16" s="14">
        <v>1</v>
      </c>
      <c r="AH16" s="14" t="s">
        <v>21</v>
      </c>
      <c r="AI16" s="15">
        <f t="shared" si="11"/>
        <v>0</v>
      </c>
      <c r="AJ16" s="14">
        <v>0</v>
      </c>
      <c r="AK16" s="14" t="s">
        <v>22</v>
      </c>
      <c r="AL16" s="15">
        <f t="shared" si="12"/>
        <v>0</v>
      </c>
      <c r="AM16" s="15">
        <f t="shared" si="13"/>
        <v>0</v>
      </c>
      <c r="AN16" s="16" t="str">
        <f t="shared" si="14"/>
        <v xml:space="preserve"> </v>
      </c>
      <c r="AO16" s="15">
        <f t="shared" si="15"/>
        <v>2.5</v>
      </c>
      <c r="AR16" s="17" t="s">
        <v>23</v>
      </c>
    </row>
    <row r="17" spans="2:44" ht="15.75" x14ac:dyDescent="0.25">
      <c r="B17" s="30"/>
      <c r="C17" s="31"/>
      <c r="D17" s="32"/>
      <c r="E17" s="33" t="str">
        <f t="shared" si="0"/>
        <v xml:space="preserve"> </v>
      </c>
      <c r="F17" s="37"/>
      <c r="G17" s="113"/>
      <c r="H17" s="113"/>
      <c r="I17" s="51"/>
      <c r="J17" s="33" t="s">
        <v>14</v>
      </c>
      <c r="K17" s="10" t="str">
        <f t="shared" si="1"/>
        <v xml:space="preserve"> </v>
      </c>
      <c r="L17" s="36" t="str">
        <f t="shared" si="2"/>
        <v xml:space="preserve"> </v>
      </c>
      <c r="M17" s="11"/>
      <c r="N17" s="11" t="s">
        <v>15</v>
      </c>
      <c r="O17" s="12">
        <f t="shared" si="3"/>
        <v>0</v>
      </c>
      <c r="P17" s="13">
        <f t="shared" si="4"/>
        <v>0</v>
      </c>
      <c r="Q17" s="13" t="e">
        <f t="shared" si="5"/>
        <v>#DIV/0!</v>
      </c>
      <c r="R17" s="14">
        <v>3.5</v>
      </c>
      <c r="S17" s="14" t="s">
        <v>16</v>
      </c>
      <c r="T17" s="15">
        <f t="shared" si="6"/>
        <v>0</v>
      </c>
      <c r="U17" s="14">
        <v>3</v>
      </c>
      <c r="V17" s="14" t="s">
        <v>17</v>
      </c>
      <c r="W17" s="15">
        <f t="shared" si="7"/>
        <v>0</v>
      </c>
      <c r="X17" s="14">
        <v>2.5</v>
      </c>
      <c r="Y17" s="14" t="s">
        <v>18</v>
      </c>
      <c r="Z17" s="15">
        <f t="shared" si="8"/>
        <v>0</v>
      </c>
      <c r="AA17" s="14">
        <v>2</v>
      </c>
      <c r="AB17" s="14" t="s">
        <v>19</v>
      </c>
      <c r="AC17" s="15">
        <f t="shared" si="9"/>
        <v>0</v>
      </c>
      <c r="AD17" s="14">
        <v>1.5</v>
      </c>
      <c r="AE17" s="14" t="s">
        <v>20</v>
      </c>
      <c r="AF17" s="15">
        <f t="shared" si="10"/>
        <v>0</v>
      </c>
      <c r="AG17" s="14">
        <v>1</v>
      </c>
      <c r="AH17" s="14" t="s">
        <v>21</v>
      </c>
      <c r="AI17" s="15">
        <f t="shared" si="11"/>
        <v>0</v>
      </c>
      <c r="AJ17" s="14">
        <v>0</v>
      </c>
      <c r="AK17" s="14" t="s">
        <v>22</v>
      </c>
      <c r="AL17" s="15">
        <f t="shared" si="12"/>
        <v>0</v>
      </c>
      <c r="AM17" s="15">
        <f t="shared" si="13"/>
        <v>0</v>
      </c>
      <c r="AN17" s="16" t="str">
        <f t="shared" si="14"/>
        <v xml:space="preserve"> </v>
      </c>
      <c r="AO17" s="15">
        <f t="shared" si="15"/>
        <v>2.5</v>
      </c>
      <c r="AR17" s="17" t="s">
        <v>23</v>
      </c>
    </row>
    <row r="18" spans="2:44" ht="15.75" x14ac:dyDescent="0.25">
      <c r="B18" s="30"/>
      <c r="C18" s="31"/>
      <c r="D18" s="32"/>
      <c r="E18" s="33" t="str">
        <f t="shared" si="0"/>
        <v xml:space="preserve"> </v>
      </c>
      <c r="F18" s="37"/>
      <c r="G18" s="113"/>
      <c r="H18" s="113"/>
      <c r="I18" s="51"/>
      <c r="J18" s="33" t="s">
        <v>14</v>
      </c>
      <c r="K18" s="10" t="str">
        <f t="shared" si="1"/>
        <v xml:space="preserve"> </v>
      </c>
      <c r="L18" s="36" t="str">
        <f t="shared" si="2"/>
        <v xml:space="preserve"> </v>
      </c>
      <c r="M18" s="11"/>
      <c r="N18" s="11" t="s">
        <v>15</v>
      </c>
      <c r="O18" s="12">
        <f t="shared" si="3"/>
        <v>0</v>
      </c>
      <c r="P18" s="13">
        <f t="shared" si="4"/>
        <v>0</v>
      </c>
      <c r="Q18" s="13" t="e">
        <f t="shared" si="5"/>
        <v>#DIV/0!</v>
      </c>
      <c r="R18" s="14">
        <v>3.5</v>
      </c>
      <c r="S18" s="14" t="s">
        <v>16</v>
      </c>
      <c r="T18" s="15">
        <f t="shared" si="6"/>
        <v>0</v>
      </c>
      <c r="U18" s="14">
        <v>3</v>
      </c>
      <c r="V18" s="14" t="s">
        <v>17</v>
      </c>
      <c r="W18" s="15">
        <f t="shared" si="7"/>
        <v>0</v>
      </c>
      <c r="X18" s="14">
        <v>2.5</v>
      </c>
      <c r="Y18" s="14" t="s">
        <v>18</v>
      </c>
      <c r="Z18" s="15">
        <f t="shared" si="8"/>
        <v>0</v>
      </c>
      <c r="AA18" s="14">
        <v>2</v>
      </c>
      <c r="AB18" s="14" t="s">
        <v>19</v>
      </c>
      <c r="AC18" s="15">
        <f t="shared" si="9"/>
        <v>0</v>
      </c>
      <c r="AD18" s="14">
        <v>1.5</v>
      </c>
      <c r="AE18" s="14" t="s">
        <v>20</v>
      </c>
      <c r="AF18" s="15">
        <f t="shared" si="10"/>
        <v>0</v>
      </c>
      <c r="AG18" s="14">
        <v>1</v>
      </c>
      <c r="AH18" s="14" t="s">
        <v>21</v>
      </c>
      <c r="AI18" s="15">
        <f t="shared" si="11"/>
        <v>0</v>
      </c>
      <c r="AJ18" s="14">
        <v>0</v>
      </c>
      <c r="AK18" s="14" t="s">
        <v>22</v>
      </c>
      <c r="AL18" s="15">
        <f t="shared" si="12"/>
        <v>0</v>
      </c>
      <c r="AM18" s="15">
        <f t="shared" si="13"/>
        <v>0</v>
      </c>
      <c r="AN18" s="16" t="str">
        <f t="shared" si="14"/>
        <v xml:space="preserve"> </v>
      </c>
      <c r="AO18" s="15">
        <f t="shared" si="15"/>
        <v>2.5</v>
      </c>
      <c r="AR18" s="17" t="s">
        <v>23</v>
      </c>
    </row>
    <row r="19" spans="2:44" ht="15.75" x14ac:dyDescent="0.25">
      <c r="B19" s="30"/>
      <c r="C19" s="31"/>
      <c r="D19" s="32"/>
      <c r="E19" s="33" t="str">
        <f t="shared" si="0"/>
        <v xml:space="preserve"> </v>
      </c>
      <c r="F19" s="37"/>
      <c r="G19" s="148"/>
      <c r="H19" s="149"/>
      <c r="I19" s="51"/>
      <c r="J19" s="33" t="s">
        <v>14</v>
      </c>
      <c r="K19" s="10" t="str">
        <f t="shared" si="1"/>
        <v xml:space="preserve"> </v>
      </c>
      <c r="L19" s="36" t="str">
        <f t="shared" si="2"/>
        <v xml:space="preserve"> </v>
      </c>
      <c r="M19" s="11"/>
      <c r="N19" s="11" t="s">
        <v>15</v>
      </c>
      <c r="O19" s="12">
        <f t="shared" si="3"/>
        <v>0</v>
      </c>
      <c r="P19" s="13">
        <f t="shared" si="4"/>
        <v>0</v>
      </c>
      <c r="Q19" s="13" t="e">
        <f t="shared" si="5"/>
        <v>#DIV/0!</v>
      </c>
      <c r="R19" s="14">
        <v>3.5</v>
      </c>
      <c r="S19" s="14" t="s">
        <v>16</v>
      </c>
      <c r="T19" s="15">
        <f t="shared" si="6"/>
        <v>0</v>
      </c>
      <c r="U19" s="14">
        <v>3</v>
      </c>
      <c r="V19" s="14" t="s">
        <v>17</v>
      </c>
      <c r="W19" s="15">
        <f t="shared" si="7"/>
        <v>0</v>
      </c>
      <c r="X19" s="14">
        <v>2.5</v>
      </c>
      <c r="Y19" s="14" t="s">
        <v>18</v>
      </c>
      <c r="Z19" s="15">
        <f t="shared" si="8"/>
        <v>0</v>
      </c>
      <c r="AA19" s="14">
        <v>2</v>
      </c>
      <c r="AB19" s="14" t="s">
        <v>19</v>
      </c>
      <c r="AC19" s="15">
        <f t="shared" si="9"/>
        <v>0</v>
      </c>
      <c r="AD19" s="14">
        <v>1.5</v>
      </c>
      <c r="AE19" s="14" t="s">
        <v>20</v>
      </c>
      <c r="AF19" s="15">
        <f t="shared" si="10"/>
        <v>0</v>
      </c>
      <c r="AG19" s="14">
        <v>1</v>
      </c>
      <c r="AH19" s="14" t="s">
        <v>21</v>
      </c>
      <c r="AI19" s="15">
        <f t="shared" si="11"/>
        <v>0</v>
      </c>
      <c r="AJ19" s="14">
        <v>0</v>
      </c>
      <c r="AK19" s="14" t="s">
        <v>22</v>
      </c>
      <c r="AL19" s="15">
        <f t="shared" si="12"/>
        <v>0</v>
      </c>
      <c r="AM19" s="15">
        <f t="shared" si="13"/>
        <v>0</v>
      </c>
      <c r="AN19" s="16" t="str">
        <f t="shared" si="14"/>
        <v xml:space="preserve"> </v>
      </c>
      <c r="AO19" s="15">
        <f t="shared" si="15"/>
        <v>2.5</v>
      </c>
      <c r="AR19" s="17" t="s">
        <v>23</v>
      </c>
    </row>
    <row r="20" spans="2:44" ht="15.75" x14ac:dyDescent="0.25">
      <c r="B20" s="30"/>
      <c r="C20" s="31"/>
      <c r="D20" s="32"/>
      <c r="E20" s="33" t="str">
        <f t="shared" si="0"/>
        <v xml:space="preserve"> </v>
      </c>
      <c r="F20" s="37"/>
      <c r="G20" s="113"/>
      <c r="H20" s="113"/>
      <c r="I20" s="51"/>
      <c r="J20" s="33" t="s">
        <v>14</v>
      </c>
      <c r="K20" s="10" t="str">
        <f t="shared" si="1"/>
        <v xml:space="preserve"> </v>
      </c>
      <c r="L20" s="36" t="str">
        <f t="shared" si="2"/>
        <v xml:space="preserve"> </v>
      </c>
      <c r="M20" s="11"/>
      <c r="N20" s="11" t="s">
        <v>15</v>
      </c>
      <c r="O20" s="12">
        <f t="shared" si="3"/>
        <v>0</v>
      </c>
      <c r="P20" s="13">
        <f t="shared" si="4"/>
        <v>0</v>
      </c>
      <c r="Q20" s="13" t="e">
        <f t="shared" si="5"/>
        <v>#DIV/0!</v>
      </c>
      <c r="R20" s="14">
        <v>3.5</v>
      </c>
      <c r="S20" s="14" t="s">
        <v>16</v>
      </c>
      <c r="T20" s="15">
        <f t="shared" si="6"/>
        <v>0</v>
      </c>
      <c r="U20" s="14">
        <v>3</v>
      </c>
      <c r="V20" s="14" t="s">
        <v>17</v>
      </c>
      <c r="W20" s="15">
        <f t="shared" si="7"/>
        <v>0</v>
      </c>
      <c r="X20" s="14">
        <v>2.5</v>
      </c>
      <c r="Y20" s="14" t="s">
        <v>18</v>
      </c>
      <c r="Z20" s="15">
        <f t="shared" si="8"/>
        <v>0</v>
      </c>
      <c r="AA20" s="14">
        <v>2</v>
      </c>
      <c r="AB20" s="14" t="s">
        <v>19</v>
      </c>
      <c r="AC20" s="15">
        <f t="shared" si="9"/>
        <v>0</v>
      </c>
      <c r="AD20" s="14">
        <v>1.5</v>
      </c>
      <c r="AE20" s="14" t="s">
        <v>20</v>
      </c>
      <c r="AF20" s="15">
        <f t="shared" si="10"/>
        <v>0</v>
      </c>
      <c r="AG20" s="14">
        <v>1</v>
      </c>
      <c r="AH20" s="14" t="s">
        <v>21</v>
      </c>
      <c r="AI20" s="15">
        <f t="shared" si="11"/>
        <v>0</v>
      </c>
      <c r="AJ20" s="14">
        <v>0</v>
      </c>
      <c r="AK20" s="14" t="s">
        <v>22</v>
      </c>
      <c r="AL20" s="15">
        <f t="shared" si="12"/>
        <v>0</v>
      </c>
      <c r="AM20" s="15">
        <f t="shared" si="13"/>
        <v>0</v>
      </c>
      <c r="AN20" s="16" t="str">
        <f t="shared" si="14"/>
        <v xml:space="preserve"> </v>
      </c>
      <c r="AO20" s="15">
        <f t="shared" si="15"/>
        <v>2.5</v>
      </c>
      <c r="AR20" s="17" t="s">
        <v>23</v>
      </c>
    </row>
    <row r="21" spans="2:44" ht="15.75" x14ac:dyDescent="0.25">
      <c r="B21" s="30"/>
      <c r="C21" s="31"/>
      <c r="D21" s="32"/>
      <c r="E21" s="33" t="str">
        <f t="shared" si="0"/>
        <v xml:space="preserve"> </v>
      </c>
      <c r="F21" s="37"/>
      <c r="G21" s="113"/>
      <c r="H21" s="113"/>
      <c r="I21" s="51"/>
      <c r="J21" s="33" t="s">
        <v>14</v>
      </c>
      <c r="K21" s="10" t="str">
        <f t="shared" si="1"/>
        <v xml:space="preserve"> </v>
      </c>
      <c r="L21" s="36" t="str">
        <f t="shared" si="2"/>
        <v xml:space="preserve"> </v>
      </c>
      <c r="M21" s="11"/>
      <c r="N21" s="11" t="s">
        <v>15</v>
      </c>
      <c r="O21" s="12">
        <f t="shared" si="3"/>
        <v>0</v>
      </c>
      <c r="P21" s="13">
        <f t="shared" si="4"/>
        <v>0</v>
      </c>
      <c r="Q21" s="13" t="e">
        <f t="shared" si="5"/>
        <v>#DIV/0!</v>
      </c>
      <c r="R21" s="14">
        <v>3.5</v>
      </c>
      <c r="S21" s="14" t="s">
        <v>16</v>
      </c>
      <c r="T21" s="15">
        <f t="shared" si="6"/>
        <v>0</v>
      </c>
      <c r="U21" s="14">
        <v>3</v>
      </c>
      <c r="V21" s="14" t="s">
        <v>17</v>
      </c>
      <c r="W21" s="15">
        <f t="shared" si="7"/>
        <v>0</v>
      </c>
      <c r="X21" s="14">
        <v>2.5</v>
      </c>
      <c r="Y21" s="14" t="s">
        <v>18</v>
      </c>
      <c r="Z21" s="15">
        <f t="shared" si="8"/>
        <v>0</v>
      </c>
      <c r="AA21" s="14">
        <v>2</v>
      </c>
      <c r="AB21" s="14" t="s">
        <v>19</v>
      </c>
      <c r="AC21" s="15">
        <f t="shared" si="9"/>
        <v>0</v>
      </c>
      <c r="AD21" s="14">
        <v>1.5</v>
      </c>
      <c r="AE21" s="14" t="s">
        <v>20</v>
      </c>
      <c r="AF21" s="15">
        <f t="shared" si="10"/>
        <v>0</v>
      </c>
      <c r="AG21" s="14">
        <v>1</v>
      </c>
      <c r="AH21" s="14" t="s">
        <v>21</v>
      </c>
      <c r="AI21" s="15">
        <f t="shared" si="11"/>
        <v>0</v>
      </c>
      <c r="AJ21" s="14">
        <v>0</v>
      </c>
      <c r="AK21" s="14" t="s">
        <v>22</v>
      </c>
      <c r="AL21" s="15">
        <f t="shared" si="12"/>
        <v>0</v>
      </c>
      <c r="AM21" s="15">
        <f t="shared" si="13"/>
        <v>0</v>
      </c>
      <c r="AN21" s="16" t="str">
        <f t="shared" si="14"/>
        <v xml:space="preserve"> </v>
      </c>
      <c r="AO21" s="15">
        <f t="shared" si="15"/>
        <v>2.5</v>
      </c>
      <c r="AR21" s="17" t="s">
        <v>23</v>
      </c>
    </row>
    <row r="22" spans="2:44" ht="15.75" x14ac:dyDescent="0.25">
      <c r="B22" s="30"/>
      <c r="C22" s="31"/>
      <c r="D22" s="32"/>
      <c r="E22" s="33" t="str">
        <f t="shared" si="0"/>
        <v xml:space="preserve"> </v>
      </c>
      <c r="F22" s="37"/>
      <c r="G22" s="113"/>
      <c r="H22" s="113"/>
      <c r="I22" s="51"/>
      <c r="J22" s="33" t="s">
        <v>14</v>
      </c>
      <c r="K22" s="10" t="str">
        <f t="shared" si="1"/>
        <v xml:space="preserve"> </v>
      </c>
      <c r="L22" s="36" t="str">
        <f t="shared" si="2"/>
        <v xml:space="preserve"> </v>
      </c>
      <c r="M22" s="11"/>
      <c r="N22" s="11" t="s">
        <v>15</v>
      </c>
      <c r="O22" s="12">
        <f t="shared" si="3"/>
        <v>0</v>
      </c>
      <c r="P22" s="13">
        <f t="shared" si="4"/>
        <v>0</v>
      </c>
      <c r="Q22" s="13" t="e">
        <f t="shared" si="5"/>
        <v>#DIV/0!</v>
      </c>
      <c r="R22" s="14">
        <v>3.5</v>
      </c>
      <c r="S22" s="14" t="s">
        <v>16</v>
      </c>
      <c r="T22" s="15">
        <f t="shared" si="6"/>
        <v>0</v>
      </c>
      <c r="U22" s="14">
        <v>3</v>
      </c>
      <c r="V22" s="14" t="s">
        <v>17</v>
      </c>
      <c r="W22" s="15">
        <f t="shared" si="7"/>
        <v>0</v>
      </c>
      <c r="X22" s="14">
        <v>2.5</v>
      </c>
      <c r="Y22" s="14" t="s">
        <v>18</v>
      </c>
      <c r="Z22" s="15">
        <f t="shared" si="8"/>
        <v>0</v>
      </c>
      <c r="AA22" s="14">
        <v>2</v>
      </c>
      <c r="AB22" s="14" t="s">
        <v>19</v>
      </c>
      <c r="AC22" s="15">
        <f t="shared" si="9"/>
        <v>0</v>
      </c>
      <c r="AD22" s="14">
        <v>1.5</v>
      </c>
      <c r="AE22" s="14" t="s">
        <v>20</v>
      </c>
      <c r="AF22" s="15">
        <f t="shared" si="10"/>
        <v>0</v>
      </c>
      <c r="AG22" s="14">
        <v>1</v>
      </c>
      <c r="AH22" s="14" t="s">
        <v>21</v>
      </c>
      <c r="AI22" s="15">
        <f t="shared" si="11"/>
        <v>0</v>
      </c>
      <c r="AJ22" s="14">
        <v>0</v>
      </c>
      <c r="AK22" s="14" t="s">
        <v>22</v>
      </c>
      <c r="AL22" s="15">
        <f t="shared" si="12"/>
        <v>0</v>
      </c>
      <c r="AM22" s="15">
        <f t="shared" si="13"/>
        <v>0</v>
      </c>
      <c r="AN22" s="16" t="str">
        <f t="shared" si="14"/>
        <v xml:space="preserve"> </v>
      </c>
      <c r="AO22" s="15">
        <f t="shared" si="15"/>
        <v>2.5</v>
      </c>
      <c r="AR22" s="17" t="s">
        <v>23</v>
      </c>
    </row>
    <row r="23" spans="2:44" ht="15.75" x14ac:dyDescent="0.25">
      <c r="B23" s="30"/>
      <c r="C23" s="31"/>
      <c r="D23" s="32"/>
      <c r="E23" s="33" t="str">
        <f t="shared" si="0"/>
        <v xml:space="preserve"> </v>
      </c>
      <c r="F23" s="37"/>
      <c r="G23" s="113"/>
      <c r="H23" s="113"/>
      <c r="I23" s="51"/>
      <c r="J23" s="33" t="s">
        <v>14</v>
      </c>
      <c r="K23" s="10" t="str">
        <f t="shared" si="1"/>
        <v xml:space="preserve"> </v>
      </c>
      <c r="L23" s="36" t="str">
        <f t="shared" si="2"/>
        <v xml:space="preserve"> </v>
      </c>
      <c r="M23" s="11"/>
      <c r="N23" s="11" t="s">
        <v>15</v>
      </c>
      <c r="O23" s="12">
        <f t="shared" si="3"/>
        <v>0</v>
      </c>
      <c r="P23" s="13">
        <f t="shared" si="4"/>
        <v>0</v>
      </c>
      <c r="Q23" s="13" t="e">
        <f t="shared" si="5"/>
        <v>#DIV/0!</v>
      </c>
      <c r="R23" s="14">
        <v>3.5</v>
      </c>
      <c r="S23" s="14" t="s">
        <v>16</v>
      </c>
      <c r="T23" s="15">
        <f t="shared" si="6"/>
        <v>0</v>
      </c>
      <c r="U23" s="14">
        <v>3</v>
      </c>
      <c r="V23" s="14" t="s">
        <v>17</v>
      </c>
      <c r="W23" s="15">
        <f t="shared" si="7"/>
        <v>0</v>
      </c>
      <c r="X23" s="14">
        <v>2.5</v>
      </c>
      <c r="Y23" s="14" t="s">
        <v>18</v>
      </c>
      <c r="Z23" s="15">
        <f t="shared" si="8"/>
        <v>0</v>
      </c>
      <c r="AA23" s="14">
        <v>2</v>
      </c>
      <c r="AB23" s="14" t="s">
        <v>19</v>
      </c>
      <c r="AC23" s="15">
        <f t="shared" si="9"/>
        <v>0</v>
      </c>
      <c r="AD23" s="14">
        <v>1.5</v>
      </c>
      <c r="AE23" s="14" t="s">
        <v>20</v>
      </c>
      <c r="AF23" s="15">
        <f t="shared" si="10"/>
        <v>0</v>
      </c>
      <c r="AG23" s="14">
        <v>1</v>
      </c>
      <c r="AH23" s="14" t="s">
        <v>21</v>
      </c>
      <c r="AI23" s="15">
        <f t="shared" si="11"/>
        <v>0</v>
      </c>
      <c r="AJ23" s="14">
        <v>0</v>
      </c>
      <c r="AK23" s="14" t="s">
        <v>22</v>
      </c>
      <c r="AL23" s="15">
        <f t="shared" si="12"/>
        <v>0</v>
      </c>
      <c r="AM23" s="15">
        <f t="shared" si="13"/>
        <v>0</v>
      </c>
      <c r="AN23" s="16" t="str">
        <f t="shared" si="14"/>
        <v xml:space="preserve"> </v>
      </c>
      <c r="AO23" s="15">
        <f t="shared" si="15"/>
        <v>2.5</v>
      </c>
      <c r="AR23" s="17" t="s">
        <v>23</v>
      </c>
    </row>
    <row r="24" spans="2:44" ht="15.75" x14ac:dyDescent="0.25">
      <c r="B24" s="30"/>
      <c r="C24" s="31"/>
      <c r="D24" s="32"/>
      <c r="E24" s="33" t="str">
        <f t="shared" si="0"/>
        <v xml:space="preserve"> </v>
      </c>
      <c r="F24" s="37"/>
      <c r="G24" s="113"/>
      <c r="H24" s="113"/>
      <c r="I24" s="51"/>
      <c r="J24" s="33" t="s">
        <v>14</v>
      </c>
      <c r="K24" s="10" t="str">
        <f t="shared" si="1"/>
        <v xml:space="preserve"> </v>
      </c>
      <c r="L24" s="36" t="str">
        <f t="shared" si="2"/>
        <v xml:space="preserve"> </v>
      </c>
      <c r="M24" s="11"/>
      <c r="N24" s="11" t="s">
        <v>15</v>
      </c>
      <c r="O24" s="12">
        <f t="shared" si="3"/>
        <v>0</v>
      </c>
      <c r="P24" s="13">
        <f t="shared" si="4"/>
        <v>0</v>
      </c>
      <c r="Q24" s="13" t="e">
        <f t="shared" si="5"/>
        <v>#DIV/0!</v>
      </c>
      <c r="R24" s="14">
        <v>3.5</v>
      </c>
      <c r="S24" s="14" t="s">
        <v>16</v>
      </c>
      <c r="T24" s="15">
        <f t="shared" si="6"/>
        <v>0</v>
      </c>
      <c r="U24" s="14">
        <v>3</v>
      </c>
      <c r="V24" s="14" t="s">
        <v>17</v>
      </c>
      <c r="W24" s="15">
        <f t="shared" si="7"/>
        <v>0</v>
      </c>
      <c r="X24" s="14">
        <v>2.5</v>
      </c>
      <c r="Y24" s="14" t="s">
        <v>18</v>
      </c>
      <c r="Z24" s="15">
        <f t="shared" si="8"/>
        <v>0</v>
      </c>
      <c r="AA24" s="14">
        <v>2</v>
      </c>
      <c r="AB24" s="14" t="s">
        <v>19</v>
      </c>
      <c r="AC24" s="15">
        <f t="shared" si="9"/>
        <v>0</v>
      </c>
      <c r="AD24" s="14">
        <v>1.5</v>
      </c>
      <c r="AE24" s="14" t="s">
        <v>20</v>
      </c>
      <c r="AF24" s="15">
        <f t="shared" si="10"/>
        <v>0</v>
      </c>
      <c r="AG24" s="14">
        <v>1</v>
      </c>
      <c r="AH24" s="14" t="s">
        <v>21</v>
      </c>
      <c r="AI24" s="15">
        <f t="shared" si="11"/>
        <v>0</v>
      </c>
      <c r="AJ24" s="14">
        <v>0</v>
      </c>
      <c r="AK24" s="14" t="s">
        <v>22</v>
      </c>
      <c r="AL24" s="15">
        <f t="shared" si="12"/>
        <v>0</v>
      </c>
      <c r="AM24" s="15">
        <f t="shared" si="13"/>
        <v>0</v>
      </c>
      <c r="AN24" s="16" t="str">
        <f t="shared" si="14"/>
        <v xml:space="preserve"> </v>
      </c>
      <c r="AO24" s="15">
        <f t="shared" si="15"/>
        <v>2.5</v>
      </c>
      <c r="AR24" s="17" t="s">
        <v>23</v>
      </c>
    </row>
    <row r="25" spans="2:44" ht="15.75" x14ac:dyDescent="0.25">
      <c r="B25" s="30" t="s">
        <v>14</v>
      </c>
      <c r="C25" s="31" t="s">
        <v>14</v>
      </c>
      <c r="D25" s="32"/>
      <c r="E25" s="33" t="str">
        <f t="shared" si="0"/>
        <v xml:space="preserve"> </v>
      </c>
      <c r="F25" s="37"/>
      <c r="G25" s="113"/>
      <c r="H25" s="113"/>
      <c r="I25" s="51"/>
      <c r="J25" s="33" t="s">
        <v>14</v>
      </c>
      <c r="K25" s="10" t="str">
        <f t="shared" si="1"/>
        <v xml:space="preserve"> </v>
      </c>
      <c r="L25" s="36" t="str">
        <f t="shared" si="2"/>
        <v xml:space="preserve"> </v>
      </c>
      <c r="M25" s="11"/>
      <c r="N25" s="11" t="s">
        <v>15</v>
      </c>
      <c r="O25" s="12">
        <f t="shared" si="3"/>
        <v>0</v>
      </c>
      <c r="P25" s="13">
        <f t="shared" si="4"/>
        <v>0</v>
      </c>
      <c r="Q25" s="13" t="e">
        <f t="shared" si="5"/>
        <v>#DIV/0!</v>
      </c>
      <c r="R25" s="14">
        <v>3.5</v>
      </c>
      <c r="S25" s="14" t="s">
        <v>16</v>
      </c>
      <c r="T25" s="15">
        <f t="shared" si="6"/>
        <v>0</v>
      </c>
      <c r="U25" s="14">
        <v>3</v>
      </c>
      <c r="V25" s="14" t="s">
        <v>17</v>
      </c>
      <c r="W25" s="15">
        <f t="shared" si="7"/>
        <v>0</v>
      </c>
      <c r="X25" s="14">
        <v>2.5</v>
      </c>
      <c r="Y25" s="14" t="s">
        <v>18</v>
      </c>
      <c r="Z25" s="15">
        <f t="shared" si="8"/>
        <v>0</v>
      </c>
      <c r="AA25" s="14">
        <v>2</v>
      </c>
      <c r="AB25" s="14" t="s">
        <v>19</v>
      </c>
      <c r="AC25" s="15">
        <f t="shared" si="9"/>
        <v>0</v>
      </c>
      <c r="AD25" s="14">
        <v>1.5</v>
      </c>
      <c r="AE25" s="14" t="s">
        <v>20</v>
      </c>
      <c r="AF25" s="15">
        <f t="shared" si="10"/>
        <v>0</v>
      </c>
      <c r="AG25" s="14">
        <v>1</v>
      </c>
      <c r="AH25" s="14" t="s">
        <v>21</v>
      </c>
      <c r="AI25" s="15">
        <f t="shared" si="11"/>
        <v>0</v>
      </c>
      <c r="AJ25" s="14">
        <v>0</v>
      </c>
      <c r="AK25" s="14" t="s">
        <v>22</v>
      </c>
      <c r="AL25" s="15">
        <f t="shared" si="12"/>
        <v>0</v>
      </c>
      <c r="AM25" s="15">
        <f t="shared" si="13"/>
        <v>0</v>
      </c>
      <c r="AN25" s="16" t="str">
        <f t="shared" si="14"/>
        <v xml:space="preserve"> </v>
      </c>
      <c r="AO25" s="15">
        <f t="shared" si="15"/>
        <v>2.5</v>
      </c>
      <c r="AR25" s="17" t="s">
        <v>23</v>
      </c>
    </row>
    <row r="26" spans="2:44" ht="15.75" x14ac:dyDescent="0.25">
      <c r="B26" s="30" t="s">
        <v>14</v>
      </c>
      <c r="C26" s="31" t="s">
        <v>14</v>
      </c>
      <c r="D26" s="32"/>
      <c r="E26" s="33" t="str">
        <f t="shared" si="0"/>
        <v xml:space="preserve"> </v>
      </c>
      <c r="F26" s="37"/>
      <c r="G26" s="113"/>
      <c r="H26" s="113"/>
      <c r="I26" s="51"/>
      <c r="J26" s="33" t="s">
        <v>14</v>
      </c>
      <c r="K26" s="10" t="str">
        <f t="shared" si="1"/>
        <v xml:space="preserve"> </v>
      </c>
      <c r="L26" s="36" t="str">
        <f t="shared" si="2"/>
        <v xml:space="preserve"> </v>
      </c>
      <c r="M26" s="11"/>
      <c r="N26" s="11" t="s">
        <v>15</v>
      </c>
      <c r="O26" s="12">
        <f t="shared" si="3"/>
        <v>0</v>
      </c>
      <c r="P26" s="13">
        <v>15</v>
      </c>
      <c r="Q26" s="13">
        <f t="shared" si="5"/>
        <v>0</v>
      </c>
      <c r="R26" s="14">
        <v>3.5</v>
      </c>
      <c r="S26" s="14" t="s">
        <v>16</v>
      </c>
      <c r="T26" s="15">
        <f t="shared" si="6"/>
        <v>0</v>
      </c>
      <c r="U26" s="14">
        <v>3</v>
      </c>
      <c r="V26" s="14" t="s">
        <v>17</v>
      </c>
      <c r="W26" s="15">
        <f t="shared" si="7"/>
        <v>0</v>
      </c>
      <c r="X26" s="14">
        <v>2.5</v>
      </c>
      <c r="Y26" s="14" t="s">
        <v>18</v>
      </c>
      <c r="Z26" s="15">
        <f t="shared" si="8"/>
        <v>0</v>
      </c>
      <c r="AA26" s="14">
        <v>2</v>
      </c>
      <c r="AB26" s="14" t="s">
        <v>19</v>
      </c>
      <c r="AC26" s="15">
        <f t="shared" si="9"/>
        <v>0</v>
      </c>
      <c r="AD26" s="14">
        <v>1.5</v>
      </c>
      <c r="AE26" s="14" t="s">
        <v>20</v>
      </c>
      <c r="AF26" s="15">
        <f t="shared" si="10"/>
        <v>0</v>
      </c>
      <c r="AG26" s="14">
        <v>1</v>
      </c>
      <c r="AH26" s="14" t="s">
        <v>21</v>
      </c>
      <c r="AI26" s="15">
        <f t="shared" si="11"/>
        <v>0</v>
      </c>
      <c r="AJ26" s="14">
        <v>0</v>
      </c>
      <c r="AK26" s="14" t="s">
        <v>22</v>
      </c>
      <c r="AL26" s="15">
        <f t="shared" si="12"/>
        <v>0</v>
      </c>
      <c r="AM26" s="15">
        <f t="shared" si="13"/>
        <v>0</v>
      </c>
      <c r="AN26" s="16" t="str">
        <f t="shared" si="14"/>
        <v xml:space="preserve"> </v>
      </c>
      <c r="AO26" s="15">
        <f t="shared" si="15"/>
        <v>2.5</v>
      </c>
      <c r="AR26" s="17" t="s">
        <v>23</v>
      </c>
    </row>
    <row r="27" spans="2:44" ht="15.75" x14ac:dyDescent="0.25">
      <c r="B27" s="30" t="s">
        <v>14</v>
      </c>
      <c r="C27" s="31" t="s">
        <v>14</v>
      </c>
      <c r="D27" s="32"/>
      <c r="E27" s="33" t="str">
        <f t="shared" si="0"/>
        <v xml:space="preserve"> </v>
      </c>
      <c r="F27" s="37"/>
      <c r="G27" s="113"/>
      <c r="H27" s="113"/>
      <c r="I27" s="51"/>
      <c r="J27" s="33" t="s">
        <v>14</v>
      </c>
      <c r="K27" s="10" t="str">
        <f t="shared" si="1"/>
        <v xml:space="preserve"> </v>
      </c>
      <c r="L27" s="36" t="str">
        <f t="shared" si="2"/>
        <v xml:space="preserve"> </v>
      </c>
      <c r="M27" s="11"/>
      <c r="N27" s="11" t="s">
        <v>15</v>
      </c>
      <c r="O27" s="12">
        <f t="shared" si="3"/>
        <v>0</v>
      </c>
      <c r="P27" s="13">
        <f t="shared" si="4"/>
        <v>0</v>
      </c>
      <c r="Q27" s="13" t="e">
        <f t="shared" si="5"/>
        <v>#DIV/0!</v>
      </c>
      <c r="R27" s="14">
        <v>3.5</v>
      </c>
      <c r="S27" s="14" t="s">
        <v>16</v>
      </c>
      <c r="T27" s="15">
        <f t="shared" si="6"/>
        <v>0</v>
      </c>
      <c r="U27" s="14">
        <v>3</v>
      </c>
      <c r="V27" s="14" t="s">
        <v>17</v>
      </c>
      <c r="W27" s="15">
        <f t="shared" si="7"/>
        <v>0</v>
      </c>
      <c r="X27" s="14">
        <v>2.5</v>
      </c>
      <c r="Y27" s="14" t="s">
        <v>18</v>
      </c>
      <c r="Z27" s="15">
        <f t="shared" si="8"/>
        <v>0</v>
      </c>
      <c r="AA27" s="14">
        <v>2</v>
      </c>
      <c r="AB27" s="14" t="s">
        <v>19</v>
      </c>
      <c r="AC27" s="15">
        <f t="shared" si="9"/>
        <v>0</v>
      </c>
      <c r="AD27" s="14">
        <v>1.5</v>
      </c>
      <c r="AE27" s="14" t="s">
        <v>20</v>
      </c>
      <c r="AF27" s="15">
        <f t="shared" si="10"/>
        <v>0</v>
      </c>
      <c r="AG27" s="14">
        <v>1</v>
      </c>
      <c r="AH27" s="14" t="s">
        <v>21</v>
      </c>
      <c r="AI27" s="15">
        <f t="shared" si="11"/>
        <v>0</v>
      </c>
      <c r="AJ27" s="14">
        <v>0</v>
      </c>
      <c r="AK27" s="14" t="s">
        <v>22</v>
      </c>
      <c r="AL27" s="15">
        <f t="shared" si="12"/>
        <v>0</v>
      </c>
      <c r="AM27" s="15">
        <f t="shared" si="13"/>
        <v>0</v>
      </c>
      <c r="AN27" s="16" t="str">
        <f t="shared" si="14"/>
        <v xml:space="preserve"> </v>
      </c>
      <c r="AO27" s="15">
        <f t="shared" si="15"/>
        <v>2.5</v>
      </c>
      <c r="AR27" s="17" t="s">
        <v>23</v>
      </c>
    </row>
    <row r="28" spans="2:44" ht="15.75" x14ac:dyDescent="0.25">
      <c r="B28" s="30" t="s">
        <v>14</v>
      </c>
      <c r="C28" s="31" t="s">
        <v>14</v>
      </c>
      <c r="D28" s="32"/>
      <c r="E28" s="33" t="str">
        <f t="shared" si="0"/>
        <v xml:space="preserve"> </v>
      </c>
      <c r="F28" s="37"/>
      <c r="G28" s="113"/>
      <c r="H28" s="113"/>
      <c r="I28" s="51"/>
      <c r="J28" s="33" t="s">
        <v>14</v>
      </c>
      <c r="K28" s="10" t="str">
        <f t="shared" si="1"/>
        <v xml:space="preserve"> </v>
      </c>
      <c r="L28" s="36" t="str">
        <f t="shared" si="2"/>
        <v xml:space="preserve"> </v>
      </c>
      <c r="M28" s="11"/>
      <c r="N28" s="11" t="s">
        <v>15</v>
      </c>
      <c r="O28" s="12">
        <f t="shared" si="3"/>
        <v>0</v>
      </c>
      <c r="P28" s="13">
        <f t="shared" si="4"/>
        <v>0</v>
      </c>
      <c r="Q28" s="13" t="e">
        <f t="shared" si="5"/>
        <v>#DIV/0!</v>
      </c>
      <c r="R28" s="14">
        <v>3.5</v>
      </c>
      <c r="S28" s="14" t="s">
        <v>16</v>
      </c>
      <c r="T28" s="15">
        <f t="shared" si="6"/>
        <v>0</v>
      </c>
      <c r="U28" s="14">
        <v>3</v>
      </c>
      <c r="V28" s="14" t="s">
        <v>17</v>
      </c>
      <c r="W28" s="15">
        <f t="shared" si="7"/>
        <v>0</v>
      </c>
      <c r="X28" s="14">
        <v>2.5</v>
      </c>
      <c r="Y28" s="14" t="s">
        <v>18</v>
      </c>
      <c r="Z28" s="15">
        <f t="shared" si="8"/>
        <v>0</v>
      </c>
      <c r="AA28" s="14">
        <v>2</v>
      </c>
      <c r="AB28" s="14" t="s">
        <v>19</v>
      </c>
      <c r="AC28" s="15">
        <f t="shared" si="9"/>
        <v>0</v>
      </c>
      <c r="AD28" s="14">
        <v>1.5</v>
      </c>
      <c r="AE28" s="14" t="s">
        <v>20</v>
      </c>
      <c r="AF28" s="15">
        <f t="shared" si="10"/>
        <v>0</v>
      </c>
      <c r="AG28" s="14">
        <v>1</v>
      </c>
      <c r="AH28" s="14" t="s">
        <v>21</v>
      </c>
      <c r="AI28" s="15">
        <f t="shared" si="11"/>
        <v>0</v>
      </c>
      <c r="AJ28" s="14">
        <v>0</v>
      </c>
      <c r="AK28" s="14" t="s">
        <v>22</v>
      </c>
      <c r="AL28" s="15">
        <f t="shared" si="12"/>
        <v>0</v>
      </c>
      <c r="AM28" s="15">
        <f t="shared" si="13"/>
        <v>0</v>
      </c>
      <c r="AN28" s="16" t="str">
        <f t="shared" si="14"/>
        <v xml:space="preserve"> </v>
      </c>
      <c r="AO28" s="15">
        <f t="shared" si="15"/>
        <v>2.5</v>
      </c>
      <c r="AR28" s="17" t="s">
        <v>23</v>
      </c>
    </row>
    <row r="29" spans="2:44" ht="15.75" x14ac:dyDescent="0.25">
      <c r="B29" s="30" t="s">
        <v>14</v>
      </c>
      <c r="C29" s="31" t="s">
        <v>14</v>
      </c>
      <c r="D29" s="32"/>
      <c r="E29" s="33" t="str">
        <f t="shared" si="0"/>
        <v xml:space="preserve"> </v>
      </c>
      <c r="F29" s="37"/>
      <c r="G29" s="113"/>
      <c r="H29" s="113"/>
      <c r="I29" s="51"/>
      <c r="J29" s="33" t="s">
        <v>14</v>
      </c>
      <c r="K29" s="10" t="str">
        <f t="shared" si="1"/>
        <v xml:space="preserve"> </v>
      </c>
      <c r="L29" s="36" t="str">
        <f t="shared" si="2"/>
        <v xml:space="preserve"> </v>
      </c>
      <c r="M29" s="11"/>
      <c r="N29" s="11" t="s">
        <v>15</v>
      </c>
      <c r="O29" s="12">
        <f t="shared" si="3"/>
        <v>0</v>
      </c>
      <c r="P29" s="13">
        <f t="shared" si="4"/>
        <v>0</v>
      </c>
      <c r="Q29" s="13" t="e">
        <f t="shared" si="5"/>
        <v>#DIV/0!</v>
      </c>
      <c r="R29" s="14">
        <v>3.5</v>
      </c>
      <c r="S29" s="14" t="s">
        <v>16</v>
      </c>
      <c r="T29" s="15">
        <f t="shared" si="6"/>
        <v>0</v>
      </c>
      <c r="U29" s="14">
        <v>3</v>
      </c>
      <c r="V29" s="14" t="s">
        <v>17</v>
      </c>
      <c r="W29" s="15">
        <f t="shared" si="7"/>
        <v>0</v>
      </c>
      <c r="X29" s="14">
        <v>2.5</v>
      </c>
      <c r="Y29" s="14" t="s">
        <v>18</v>
      </c>
      <c r="Z29" s="15">
        <f t="shared" si="8"/>
        <v>0</v>
      </c>
      <c r="AA29" s="14">
        <v>2</v>
      </c>
      <c r="AB29" s="14" t="s">
        <v>19</v>
      </c>
      <c r="AC29" s="15">
        <f t="shared" si="9"/>
        <v>0</v>
      </c>
      <c r="AD29" s="14">
        <v>1.5</v>
      </c>
      <c r="AE29" s="14" t="s">
        <v>20</v>
      </c>
      <c r="AF29" s="15">
        <f t="shared" si="10"/>
        <v>0</v>
      </c>
      <c r="AG29" s="14">
        <v>1</v>
      </c>
      <c r="AH29" s="14" t="s">
        <v>21</v>
      </c>
      <c r="AI29" s="15">
        <f t="shared" si="11"/>
        <v>0</v>
      </c>
      <c r="AJ29" s="14">
        <v>0</v>
      </c>
      <c r="AK29" s="14" t="s">
        <v>22</v>
      </c>
      <c r="AL29" s="15">
        <f t="shared" si="12"/>
        <v>0</v>
      </c>
      <c r="AM29" s="15">
        <f t="shared" si="13"/>
        <v>0</v>
      </c>
      <c r="AN29" s="16" t="str">
        <f t="shared" si="14"/>
        <v xml:space="preserve"> </v>
      </c>
      <c r="AO29" s="15">
        <f t="shared" si="15"/>
        <v>2.5</v>
      </c>
      <c r="AR29" s="17" t="s">
        <v>23</v>
      </c>
    </row>
    <row r="30" spans="2:44" ht="16.5" thickBot="1" x14ac:dyDescent="0.3">
      <c r="B30" s="30" t="s">
        <v>14</v>
      </c>
      <c r="C30" s="31" t="s">
        <v>14</v>
      </c>
      <c r="D30" s="32"/>
      <c r="E30" s="33" t="str">
        <f t="shared" si="0"/>
        <v xml:space="preserve"> </v>
      </c>
      <c r="F30" s="38"/>
      <c r="G30" s="121"/>
      <c r="H30" s="121"/>
      <c r="I30" s="52"/>
      <c r="J30" s="39" t="s">
        <v>14</v>
      </c>
      <c r="K30" s="10" t="str">
        <f t="shared" si="1"/>
        <v xml:space="preserve"> </v>
      </c>
      <c r="L30" s="36" t="str">
        <f t="shared" si="2"/>
        <v xml:space="preserve"> </v>
      </c>
      <c r="M30" s="11"/>
      <c r="N30" s="11" t="s">
        <v>15</v>
      </c>
      <c r="O30" s="12">
        <f t="shared" si="3"/>
        <v>0</v>
      </c>
      <c r="P30" s="13">
        <f t="shared" si="4"/>
        <v>0</v>
      </c>
      <c r="Q30" s="13" t="e">
        <f t="shared" si="5"/>
        <v>#DIV/0!</v>
      </c>
      <c r="R30" s="14">
        <v>3.5</v>
      </c>
      <c r="S30" s="14" t="s">
        <v>16</v>
      </c>
      <c r="T30" s="15">
        <f t="shared" si="6"/>
        <v>0</v>
      </c>
      <c r="U30" s="14">
        <v>3</v>
      </c>
      <c r="V30" s="14" t="s">
        <v>17</v>
      </c>
      <c r="W30" s="15">
        <f t="shared" si="7"/>
        <v>0</v>
      </c>
      <c r="X30" s="14">
        <v>2.5</v>
      </c>
      <c r="Y30" s="14" t="s">
        <v>18</v>
      </c>
      <c r="Z30" s="15">
        <f t="shared" si="8"/>
        <v>0</v>
      </c>
      <c r="AA30" s="14">
        <v>2</v>
      </c>
      <c r="AB30" s="14" t="s">
        <v>19</v>
      </c>
      <c r="AC30" s="15">
        <f t="shared" si="9"/>
        <v>0</v>
      </c>
      <c r="AD30" s="14">
        <v>1.5</v>
      </c>
      <c r="AE30" s="14" t="s">
        <v>20</v>
      </c>
      <c r="AF30" s="15">
        <f t="shared" si="10"/>
        <v>0</v>
      </c>
      <c r="AG30" s="14">
        <v>1</v>
      </c>
      <c r="AH30" s="14" t="s">
        <v>21</v>
      </c>
      <c r="AI30" s="15">
        <f t="shared" si="11"/>
        <v>0</v>
      </c>
      <c r="AJ30" s="14">
        <v>0</v>
      </c>
      <c r="AK30" s="14" t="s">
        <v>22</v>
      </c>
      <c r="AL30" s="15">
        <f t="shared" si="12"/>
        <v>0</v>
      </c>
      <c r="AM30" s="15">
        <f t="shared" si="13"/>
        <v>0</v>
      </c>
      <c r="AN30" s="16" t="str">
        <f t="shared" si="14"/>
        <v xml:space="preserve"> </v>
      </c>
      <c r="AO30" s="15">
        <f t="shared" si="15"/>
        <v>2.5</v>
      </c>
      <c r="AR30" s="17" t="s">
        <v>23</v>
      </c>
    </row>
    <row r="31" spans="2:44" x14ac:dyDescent="0.25">
      <c r="B31" s="114" t="s">
        <v>24</v>
      </c>
      <c r="C31" s="115"/>
      <c r="D31" s="19"/>
      <c r="E31" s="115" t="s">
        <v>24</v>
      </c>
      <c r="F31" s="119"/>
      <c r="G31" s="119"/>
      <c r="H31" s="20"/>
      <c r="I31" s="54"/>
      <c r="J31" s="119" t="s">
        <v>24</v>
      </c>
      <c r="K31" s="115"/>
      <c r="L31" s="116"/>
    </row>
    <row r="32" spans="2:44" x14ac:dyDescent="0.25">
      <c r="B32" s="144" t="s">
        <v>40</v>
      </c>
      <c r="C32" s="145"/>
      <c r="D32" s="26"/>
      <c r="E32" s="139" t="s">
        <v>38</v>
      </c>
      <c r="F32" s="139"/>
      <c r="G32" s="139"/>
      <c r="H32" s="21"/>
      <c r="I32" s="21"/>
      <c r="J32" s="139" t="s">
        <v>37</v>
      </c>
      <c r="K32" s="139"/>
      <c r="L32" s="147"/>
    </row>
    <row r="33" spans="2:13" x14ac:dyDescent="0.25">
      <c r="B33" s="22"/>
      <c r="C33" s="79"/>
      <c r="D33" s="26"/>
      <c r="E33" s="23"/>
      <c r="F33" s="23"/>
      <c r="G33" s="23"/>
      <c r="H33" s="26"/>
      <c r="I33" s="26"/>
      <c r="J33" s="26"/>
      <c r="K33" s="26"/>
      <c r="L33" s="27"/>
    </row>
    <row r="34" spans="2:13" x14ac:dyDescent="0.25">
      <c r="B34" s="22"/>
      <c r="C34" s="79"/>
      <c r="D34" s="26"/>
      <c r="E34" s="23"/>
      <c r="F34" s="23"/>
      <c r="G34" s="23"/>
      <c r="H34" s="26"/>
      <c r="I34" s="26"/>
      <c r="J34" s="26"/>
      <c r="K34" s="26"/>
      <c r="L34" s="27"/>
    </row>
    <row r="35" spans="2:13" x14ac:dyDescent="0.25">
      <c r="B35" s="22"/>
      <c r="C35" s="79"/>
      <c r="D35" s="26"/>
      <c r="E35" s="23"/>
      <c r="F35" s="23"/>
      <c r="G35" s="23"/>
      <c r="H35" s="26"/>
      <c r="I35" s="26"/>
      <c r="J35" s="26"/>
      <c r="K35" s="26"/>
      <c r="L35" s="27"/>
    </row>
    <row r="36" spans="2:13" x14ac:dyDescent="0.25">
      <c r="B36" s="155"/>
      <c r="C36" s="140"/>
      <c r="D36" s="26"/>
      <c r="E36" s="119" t="s">
        <v>25</v>
      </c>
      <c r="F36" s="119"/>
      <c r="G36" s="119"/>
      <c r="H36" s="26"/>
      <c r="I36" s="26"/>
      <c r="J36" s="119"/>
      <c r="K36" s="119"/>
      <c r="L36" s="120"/>
    </row>
    <row r="37" spans="2:13" x14ac:dyDescent="0.25">
      <c r="B37" s="155"/>
      <c r="C37" s="140"/>
      <c r="D37" s="26"/>
      <c r="E37" s="139" t="s">
        <v>39</v>
      </c>
      <c r="F37" s="139"/>
      <c r="G37" s="139"/>
      <c r="H37" s="26"/>
      <c r="I37" s="26"/>
      <c r="J37" s="140"/>
      <c r="K37" s="140"/>
      <c r="L37" s="141"/>
    </row>
    <row r="38" spans="2:13" x14ac:dyDescent="0.25">
      <c r="B38" s="83"/>
      <c r="C38" s="78"/>
      <c r="D38" s="21"/>
      <c r="E38" s="24"/>
      <c r="F38" s="24"/>
      <c r="G38" s="24"/>
      <c r="H38" s="21"/>
      <c r="I38" s="21"/>
      <c r="J38" s="24"/>
      <c r="K38" s="24"/>
      <c r="L38" s="25"/>
    </row>
    <row r="39" spans="2:13" x14ac:dyDescent="0.25">
      <c r="B39" s="83"/>
      <c r="C39" s="78"/>
      <c r="D39" s="21"/>
      <c r="E39" s="24"/>
      <c r="F39" s="24"/>
      <c r="G39" s="24"/>
      <c r="H39" s="21"/>
      <c r="I39" s="21"/>
      <c r="J39" s="24"/>
      <c r="K39" s="24"/>
      <c r="L39" s="25"/>
    </row>
    <row r="40" spans="2:13" x14ac:dyDescent="0.25">
      <c r="B40" s="83"/>
      <c r="C40" s="78"/>
      <c r="D40" s="21"/>
      <c r="E40" s="24"/>
      <c r="F40" s="24"/>
      <c r="G40" s="24"/>
      <c r="H40" s="21"/>
      <c r="I40" s="21"/>
      <c r="J40" s="24"/>
      <c r="K40" s="24"/>
      <c r="L40" s="25"/>
    </row>
    <row r="41" spans="2:13" ht="14.25" customHeight="1" x14ac:dyDescent="0.25">
      <c r="B41" s="104" t="s">
        <v>51</v>
      </c>
      <c r="C41" s="105"/>
      <c r="D41" s="105"/>
      <c r="E41" s="105"/>
      <c r="F41" s="105"/>
      <c r="G41" s="105"/>
      <c r="H41" s="105"/>
      <c r="I41" s="105"/>
      <c r="J41" s="105"/>
      <c r="K41" s="105"/>
      <c r="L41" s="106"/>
    </row>
    <row r="42" spans="2:13" ht="13.5" customHeight="1" x14ac:dyDescent="0.25">
      <c r="B42" s="107" t="s">
        <v>55</v>
      </c>
      <c r="C42" s="108"/>
      <c r="D42" s="108"/>
      <c r="E42" s="108"/>
      <c r="F42" s="108"/>
      <c r="G42" s="108"/>
      <c r="H42" s="108"/>
      <c r="I42" s="108"/>
      <c r="J42" s="108"/>
      <c r="K42" s="108"/>
      <c r="L42" s="109"/>
      <c r="M42" s="64"/>
    </row>
    <row r="43" spans="2:13" ht="72.75" customHeight="1" thickBot="1" x14ac:dyDescent="0.3">
      <c r="B43" s="110" t="s">
        <v>50</v>
      </c>
      <c r="C43" s="111"/>
      <c r="D43" s="111"/>
      <c r="E43" s="111"/>
      <c r="F43" s="111"/>
      <c r="G43" s="111"/>
      <c r="H43" s="111"/>
      <c r="I43" s="111"/>
      <c r="J43" s="111"/>
      <c r="K43" s="111"/>
      <c r="L43" s="112"/>
    </row>
    <row r="53" ht="15" customHeight="1" x14ac:dyDescent="0.25"/>
    <row r="54" ht="75" customHeight="1" x14ac:dyDescent="0.25"/>
  </sheetData>
  <mergeCells count="44">
    <mergeCell ref="G13:H13"/>
    <mergeCell ref="B1:L1"/>
    <mergeCell ref="B2:L2"/>
    <mergeCell ref="B3:L3"/>
    <mergeCell ref="B4:L4"/>
    <mergeCell ref="B5:L5"/>
    <mergeCell ref="B6:L6"/>
    <mergeCell ref="B7:L7"/>
    <mergeCell ref="B8:L8"/>
    <mergeCell ref="G10:H10"/>
    <mergeCell ref="G11:H11"/>
    <mergeCell ref="G12:H12"/>
    <mergeCell ref="B36:C36"/>
    <mergeCell ref="E36:G36"/>
    <mergeCell ref="J36:L36"/>
    <mergeCell ref="G25:H25"/>
    <mergeCell ref="G14:H14"/>
    <mergeCell ref="G15:H15"/>
    <mergeCell ref="G16:H16"/>
    <mergeCell ref="G17:H17"/>
    <mergeCell ref="G18:H18"/>
    <mergeCell ref="G19:H19"/>
    <mergeCell ref="G20:H20"/>
    <mergeCell ref="G21:H21"/>
    <mergeCell ref="G22:H22"/>
    <mergeCell ref="G23:H23"/>
    <mergeCell ref="G24:H24"/>
    <mergeCell ref="B31:C31"/>
    <mergeCell ref="E31:G31"/>
    <mergeCell ref="J31:L31"/>
    <mergeCell ref="B32:C32"/>
    <mergeCell ref="E32:G32"/>
    <mergeCell ref="J32:L32"/>
    <mergeCell ref="G26:H26"/>
    <mergeCell ref="G27:H27"/>
    <mergeCell ref="G28:H28"/>
    <mergeCell ref="G29:H29"/>
    <mergeCell ref="G30:H30"/>
    <mergeCell ref="B37:C37"/>
    <mergeCell ref="E37:G37"/>
    <mergeCell ref="J37:L37"/>
    <mergeCell ref="B43:L43"/>
    <mergeCell ref="B41:L41"/>
    <mergeCell ref="B42:L42"/>
  </mergeCells>
  <pageMargins left="0.70866141732283472" right="0.70866141732283472" top="0.74803149606299213" bottom="0.74803149606299213" header="0.31496062992125984" footer="0.31496062992125984"/>
  <pageSetup paperSize="9" scale="68" orientation="landscape"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A54"/>
  <sheetViews>
    <sheetView topLeftCell="A4" workbookViewId="0">
      <selection activeCell="I17" sqref="I17"/>
    </sheetView>
  </sheetViews>
  <sheetFormatPr defaultRowHeight="15" x14ac:dyDescent="0.25"/>
  <cols>
    <col min="1" max="1" width="0.5703125" customWidth="1"/>
    <col min="2" max="2" width="13" customWidth="1"/>
    <col min="3" max="3" width="22.42578125" customWidth="1"/>
    <col min="4" max="4" width="9.140625" customWidth="1"/>
    <col min="5" max="5" width="13.28515625" customWidth="1"/>
    <col min="6" max="6" width="12.85546875" customWidth="1"/>
    <col min="7" max="7" width="30.7109375" customWidth="1"/>
    <col min="8" max="8" width="0.85546875" hidden="1" customWidth="1"/>
    <col min="9" max="9" width="20.140625" customWidth="1"/>
    <col min="10" max="10" width="10" customWidth="1"/>
    <col min="11" max="11" width="28.28515625" hidden="1" customWidth="1"/>
    <col min="12" max="12" width="15.42578125" customWidth="1"/>
    <col min="13" max="39" width="9.140625" hidden="1" customWidth="1"/>
    <col min="40" max="40" width="12.5703125" hidden="1" customWidth="1"/>
    <col min="41" max="52" width="9.140625" hidden="1" customWidth="1"/>
  </cols>
  <sheetData>
    <row r="1" spans="2:53" s="2" customFormat="1" ht="15.75" x14ac:dyDescent="0.25">
      <c r="B1" s="123" t="s">
        <v>0</v>
      </c>
      <c r="C1" s="124"/>
      <c r="D1" s="124"/>
      <c r="E1" s="124"/>
      <c r="F1" s="124"/>
      <c r="G1" s="124"/>
      <c r="H1" s="124"/>
      <c r="I1" s="124"/>
      <c r="J1" s="124"/>
      <c r="K1" s="124"/>
      <c r="L1" s="125"/>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row>
    <row r="2" spans="2:53" s="2" customFormat="1" ht="15.75" x14ac:dyDescent="0.25">
      <c r="B2" s="126" t="s">
        <v>1</v>
      </c>
      <c r="C2" s="127"/>
      <c r="D2" s="127"/>
      <c r="E2" s="127"/>
      <c r="F2" s="127"/>
      <c r="G2" s="127"/>
      <c r="H2" s="127"/>
      <c r="I2" s="127"/>
      <c r="J2" s="127"/>
      <c r="K2" s="127"/>
      <c r="L2" s="128"/>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row>
    <row r="3" spans="2:53" s="2" customFormat="1" ht="15.75" x14ac:dyDescent="0.25">
      <c r="B3" s="126" t="s">
        <v>2</v>
      </c>
      <c r="C3" s="127"/>
      <c r="D3" s="127"/>
      <c r="E3" s="127"/>
      <c r="F3" s="127"/>
      <c r="G3" s="127"/>
      <c r="H3" s="127"/>
      <c r="I3" s="127"/>
      <c r="J3" s="127"/>
      <c r="K3" s="127"/>
      <c r="L3" s="128"/>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1"/>
      <c r="AU3" s="1"/>
      <c r="AV3" s="1"/>
      <c r="AW3" s="1"/>
      <c r="AX3" s="1"/>
      <c r="AY3" s="1"/>
      <c r="AZ3" s="1"/>
      <c r="BA3" s="1"/>
    </row>
    <row r="4" spans="2:53" s="2" customFormat="1" ht="15.75" x14ac:dyDescent="0.25">
      <c r="B4" s="126" t="s">
        <v>66</v>
      </c>
      <c r="C4" s="127"/>
      <c r="D4" s="127"/>
      <c r="E4" s="127"/>
      <c r="F4" s="127"/>
      <c r="G4" s="127"/>
      <c r="H4" s="127"/>
      <c r="I4" s="127"/>
      <c r="J4" s="127"/>
      <c r="K4" s="127"/>
      <c r="L4" s="128"/>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1"/>
      <c r="AU4" s="1"/>
      <c r="AV4" s="1"/>
      <c r="AW4" s="1"/>
      <c r="AX4" s="1"/>
      <c r="AY4" s="1"/>
      <c r="AZ4" s="1"/>
      <c r="BA4" s="1"/>
    </row>
    <row r="5" spans="2:53" s="2" customFormat="1" ht="15.75" x14ac:dyDescent="0.25">
      <c r="B5" s="129" t="s">
        <v>122</v>
      </c>
      <c r="C5" s="130"/>
      <c r="D5" s="130"/>
      <c r="E5" s="130"/>
      <c r="F5" s="130"/>
      <c r="G5" s="130"/>
      <c r="H5" s="130"/>
      <c r="I5" s="130"/>
      <c r="J5" s="130"/>
      <c r="K5" s="130"/>
      <c r="L5" s="131"/>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1"/>
      <c r="AU5" s="1"/>
      <c r="AV5" s="1"/>
      <c r="AW5" s="1"/>
      <c r="AX5" s="1"/>
      <c r="AY5" s="1"/>
      <c r="AZ5" s="1"/>
      <c r="BA5" s="1"/>
    </row>
    <row r="6" spans="2:53" s="2" customFormat="1" ht="15.75" x14ac:dyDescent="0.25">
      <c r="B6" s="129" t="s">
        <v>43</v>
      </c>
      <c r="C6" s="130"/>
      <c r="D6" s="130"/>
      <c r="E6" s="130"/>
      <c r="F6" s="130"/>
      <c r="G6" s="130"/>
      <c r="H6" s="130"/>
      <c r="I6" s="130"/>
      <c r="J6" s="130"/>
      <c r="K6" s="130"/>
      <c r="L6" s="131"/>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1"/>
      <c r="AU6" s="1"/>
      <c r="AV6" s="1"/>
      <c r="AW6" s="1"/>
      <c r="AX6" s="1"/>
      <c r="AY6" s="1"/>
      <c r="AZ6" s="1"/>
      <c r="BA6" s="1"/>
    </row>
    <row r="7" spans="2:53" s="2" customFormat="1" ht="15.75" x14ac:dyDescent="0.25">
      <c r="B7" s="132">
        <v>42413</v>
      </c>
      <c r="C7" s="133"/>
      <c r="D7" s="133"/>
      <c r="E7" s="133"/>
      <c r="F7" s="133"/>
      <c r="G7" s="133"/>
      <c r="H7" s="133"/>
      <c r="I7" s="133"/>
      <c r="J7" s="133"/>
      <c r="K7" s="133"/>
      <c r="L7" s="134"/>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1"/>
      <c r="AU7" s="1"/>
      <c r="AV7" s="1"/>
      <c r="AW7" s="1"/>
      <c r="AX7" s="1"/>
      <c r="AY7" s="1"/>
      <c r="AZ7" s="1"/>
      <c r="BA7" s="1"/>
    </row>
    <row r="8" spans="2:53" s="2" customFormat="1" ht="15.75" hidden="1" x14ac:dyDescent="0.25">
      <c r="B8" s="129" t="s">
        <v>3</v>
      </c>
      <c r="C8" s="130"/>
      <c r="D8" s="130"/>
      <c r="E8" s="130"/>
      <c r="F8" s="130"/>
      <c r="G8" s="130"/>
      <c r="H8" s="130"/>
      <c r="I8" s="130"/>
      <c r="J8" s="130"/>
      <c r="K8" s="130"/>
      <c r="L8" s="131"/>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1"/>
      <c r="AU8" s="1"/>
      <c r="AV8" s="1"/>
      <c r="AW8" s="1"/>
      <c r="AX8" s="1"/>
      <c r="AY8" s="1"/>
      <c r="AZ8" s="1"/>
      <c r="BA8" s="1"/>
    </row>
    <row r="9" spans="2:53" s="2" customFormat="1" ht="16.5" thickBot="1" x14ac:dyDescent="0.3">
      <c r="B9" s="4"/>
      <c r="C9" s="5"/>
      <c r="D9" s="6"/>
      <c r="E9" s="50" t="s">
        <v>126</v>
      </c>
      <c r="F9" s="50"/>
      <c r="G9" s="50"/>
      <c r="H9" s="5"/>
      <c r="I9" s="5"/>
      <c r="J9" s="7"/>
      <c r="K9" s="5"/>
      <c r="L9" s="8"/>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1"/>
      <c r="AU9" s="1"/>
      <c r="AV9" s="1"/>
      <c r="AW9" s="1"/>
      <c r="AX9" s="1"/>
      <c r="AY9" s="1"/>
      <c r="AZ9" s="1"/>
      <c r="BA9" s="1"/>
    </row>
    <row r="10" spans="2:53" s="2" customFormat="1" ht="26.25" thickBot="1" x14ac:dyDescent="0.3">
      <c r="B10" s="28" t="s">
        <v>4</v>
      </c>
      <c r="C10" s="28" t="s">
        <v>5</v>
      </c>
      <c r="D10" s="28" t="s">
        <v>6</v>
      </c>
      <c r="E10" s="28" t="s">
        <v>7</v>
      </c>
      <c r="F10" s="28" t="s">
        <v>8</v>
      </c>
      <c r="G10" s="135" t="s">
        <v>9</v>
      </c>
      <c r="H10" s="136"/>
      <c r="I10" s="55" t="s">
        <v>53</v>
      </c>
      <c r="J10" s="28" t="s">
        <v>10</v>
      </c>
      <c r="K10" s="28" t="s">
        <v>11</v>
      </c>
      <c r="L10" s="29" t="s">
        <v>12</v>
      </c>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t="s">
        <v>13</v>
      </c>
      <c r="AN10" s="9"/>
      <c r="AO10" s="9"/>
      <c r="AP10" s="9"/>
      <c r="AQ10" s="3"/>
      <c r="AR10" s="3"/>
      <c r="AS10" s="3"/>
      <c r="AT10" s="1"/>
      <c r="AU10" s="1"/>
      <c r="AV10" s="1"/>
      <c r="AW10" s="1"/>
      <c r="AX10" s="1"/>
      <c r="AY10" s="1"/>
      <c r="AZ10" s="1"/>
      <c r="BA10" s="1"/>
    </row>
    <row r="11" spans="2:53" s="2" customFormat="1" ht="15.75" customHeight="1" x14ac:dyDescent="0.25">
      <c r="B11" s="69" t="s">
        <v>110</v>
      </c>
      <c r="C11" s="66" t="s">
        <v>108</v>
      </c>
      <c r="D11" s="32">
        <v>77</v>
      </c>
      <c r="E11" s="33">
        <f t="shared" ref="E11:E30" si="0">IF(J11=" "," ",P11)</f>
        <v>92</v>
      </c>
      <c r="F11" s="34">
        <v>174.5</v>
      </c>
      <c r="G11" s="122" t="s">
        <v>26</v>
      </c>
      <c r="H11" s="122"/>
      <c r="I11" s="172" t="s">
        <v>161</v>
      </c>
      <c r="J11" s="35">
        <v>95</v>
      </c>
      <c r="K11" s="10" t="str">
        <f>IF(D11=0," ",IF(J11=0," ",IF(J11="GR",AR11,AN11)))</f>
        <v>YETERLİ</v>
      </c>
      <c r="L11" s="36">
        <f>IF(D11=0," ",IF(J11=0," ",Q11))</f>
        <v>2.5489130434782608</v>
      </c>
      <c r="M11" s="11"/>
      <c r="N11" s="11" t="s">
        <v>15</v>
      </c>
      <c r="O11" s="12">
        <f>IF(J11&lt;90,0,IF(J11&lt;=100,4,0))</f>
        <v>4</v>
      </c>
      <c r="P11" s="13">
        <f>IF(J11=" ",D11,(D11+15))</f>
        <v>92</v>
      </c>
      <c r="Q11" s="13">
        <f>IF(J11="BAŞARILI",(F11/P11),IF(J11&gt;0,(((AM11*15)+F11)/P11),F11))</f>
        <v>2.5489130434782608</v>
      </c>
      <c r="R11" s="14">
        <v>3.5</v>
      </c>
      <c r="S11" s="14" t="s">
        <v>16</v>
      </c>
      <c r="T11" s="15">
        <f>IF(J11&lt;85,0,IF(J11&lt;=89,3.5,0))</f>
        <v>0</v>
      </c>
      <c r="U11" s="14">
        <v>3</v>
      </c>
      <c r="V11" s="14" t="s">
        <v>17</v>
      </c>
      <c r="W11" s="15">
        <f>IF(J11&lt;80,0,IF(J11&lt;=84,3,0))</f>
        <v>0</v>
      </c>
      <c r="X11" s="14">
        <v>2.5</v>
      </c>
      <c r="Y11" s="14" t="s">
        <v>18</v>
      </c>
      <c r="Z11" s="15">
        <f>IF(J11&lt;75,0,IF(J11&lt;=79,2.5,0))</f>
        <v>0</v>
      </c>
      <c r="AA11" s="14">
        <v>2</v>
      </c>
      <c r="AB11" s="14" t="s">
        <v>19</v>
      </c>
      <c r="AC11" s="15">
        <f>IF(J11&lt;65,0,IF(J11&lt;=74,2,0))</f>
        <v>0</v>
      </c>
      <c r="AD11" s="14">
        <v>1.5</v>
      </c>
      <c r="AE11" s="14" t="s">
        <v>20</v>
      </c>
      <c r="AF11" s="15">
        <f>IF(J11&lt;58,0,IF(J11&lt;=64,1.5,0))</f>
        <v>0</v>
      </c>
      <c r="AG11" s="14">
        <v>1</v>
      </c>
      <c r="AH11" s="14" t="s">
        <v>21</v>
      </c>
      <c r="AI11" s="15">
        <f>IF(J11&lt;50,0,IF(J11&lt;=57,1,0))</f>
        <v>0</v>
      </c>
      <c r="AJ11" s="14">
        <v>0</v>
      </c>
      <c r="AK11" s="14" t="s">
        <v>22</v>
      </c>
      <c r="AL11" s="15">
        <f>IF(J11&lt;0,0,IF(J11&lt;=49,0,0))</f>
        <v>0</v>
      </c>
      <c r="AM11" s="15">
        <f>SUM(T11,W11,Z11,AC11,AF11,AI11,AL11,O11)</f>
        <v>4</v>
      </c>
      <c r="AN11" s="16" t="str">
        <f>IF(J11=" "," ",IF(AM11&lt;2,"GİREMEZ(AKTS)",IF(P11&lt;89,"GİREMEZ(AKTS)",IF(Q11&gt;=AO11,"YETERLİ","GİREMEZ(ORTALAMA)"))))</f>
        <v>YETERLİ</v>
      </c>
      <c r="AO11" s="15">
        <f>IF(LEFT(B11,1)="0",2,2.5)</f>
        <v>2.5</v>
      </c>
      <c r="AP11" s="15"/>
      <c r="AQ11" s="17"/>
      <c r="AR11" s="17" t="s">
        <v>23</v>
      </c>
      <c r="AS11" s="17"/>
      <c r="AT11" s="18"/>
      <c r="AU11" s="18"/>
      <c r="AV11" s="18"/>
      <c r="AW11" s="18"/>
      <c r="AX11" s="18"/>
      <c r="AY11" s="18"/>
      <c r="AZ11" s="18"/>
      <c r="BA11" s="1"/>
    </row>
    <row r="12" spans="2:53" ht="15.75" x14ac:dyDescent="0.25">
      <c r="B12" s="69" t="s">
        <v>111</v>
      </c>
      <c r="C12" s="66" t="s">
        <v>109</v>
      </c>
      <c r="D12" s="32">
        <v>77</v>
      </c>
      <c r="E12" s="33">
        <f t="shared" si="0"/>
        <v>92</v>
      </c>
      <c r="F12" s="37">
        <v>245</v>
      </c>
      <c r="G12" s="122" t="s">
        <v>26</v>
      </c>
      <c r="H12" s="122"/>
      <c r="I12" s="53" t="s">
        <v>164</v>
      </c>
      <c r="J12" s="33">
        <v>95</v>
      </c>
      <c r="K12" s="10" t="str">
        <f t="shared" ref="K12:K30" si="1">IF(D12=0," ",IF(J12=0," ",IF(J12="GR",AR12,AN12)))</f>
        <v>YETERLİ</v>
      </c>
      <c r="L12" s="36">
        <f t="shared" ref="L12:L30" si="2">IF(D12=0," ",IF(J12=0," ",Q12))</f>
        <v>3.3152173913043477</v>
      </c>
      <c r="M12" s="11"/>
      <c r="N12" s="11" t="s">
        <v>15</v>
      </c>
      <c r="O12" s="12">
        <f t="shared" ref="O12:O30" si="3">IF(J12&lt;90,0,IF(J12&lt;=100,4,0))</f>
        <v>4</v>
      </c>
      <c r="P12" s="13">
        <f t="shared" ref="P12:P30" si="4">IF(J12=" ",D12,(D12+15))</f>
        <v>92</v>
      </c>
      <c r="Q12" s="13">
        <f t="shared" ref="Q12:Q30" si="5">IF(J12="BAŞARILI",(F12/P12),IF(J12&gt;0,(((AM12*15)+F12)/P12),F12))</f>
        <v>3.3152173913043477</v>
      </c>
      <c r="R12" s="14">
        <v>3.5</v>
      </c>
      <c r="S12" s="14" t="s">
        <v>16</v>
      </c>
      <c r="T12" s="15">
        <f t="shared" ref="T12:T30" si="6">IF(J12&lt;85,0,IF(J12&lt;=89,3.5,0))</f>
        <v>0</v>
      </c>
      <c r="U12" s="14">
        <v>3</v>
      </c>
      <c r="V12" s="14" t="s">
        <v>17</v>
      </c>
      <c r="W12" s="15">
        <f t="shared" ref="W12:W30" si="7">IF(J12&lt;80,0,IF(J12&lt;=84,3,0))</f>
        <v>0</v>
      </c>
      <c r="X12" s="14">
        <v>2.5</v>
      </c>
      <c r="Y12" s="14" t="s">
        <v>18</v>
      </c>
      <c r="Z12" s="15">
        <f t="shared" ref="Z12:Z30" si="8">IF(J12&lt;75,0,IF(J12&lt;=79,2.5,0))</f>
        <v>0</v>
      </c>
      <c r="AA12" s="14">
        <v>2</v>
      </c>
      <c r="AB12" s="14" t="s">
        <v>19</v>
      </c>
      <c r="AC12" s="15">
        <f t="shared" ref="AC12:AC30" si="9">IF(J12&lt;65,0,IF(J12&lt;=74,2,0))</f>
        <v>0</v>
      </c>
      <c r="AD12" s="14">
        <v>1.5</v>
      </c>
      <c r="AE12" s="14" t="s">
        <v>20</v>
      </c>
      <c r="AF12" s="15">
        <f t="shared" ref="AF12:AF30" si="10">IF(J12&lt;58,0,IF(J12&lt;=64,1.5,0))</f>
        <v>0</v>
      </c>
      <c r="AG12" s="14">
        <v>1</v>
      </c>
      <c r="AH12" s="14" t="s">
        <v>21</v>
      </c>
      <c r="AI12" s="15">
        <f t="shared" ref="AI12:AI30" si="11">IF(J12&lt;50,0,IF(J12&lt;=57,1,0))</f>
        <v>0</v>
      </c>
      <c r="AJ12" s="14">
        <v>0</v>
      </c>
      <c r="AK12" s="14" t="s">
        <v>22</v>
      </c>
      <c r="AL12" s="15">
        <f t="shared" ref="AL12:AL30" si="12">IF(J12&lt;0,0,IF(J12&lt;=49,0,0))</f>
        <v>0</v>
      </c>
      <c r="AM12" s="15">
        <f t="shared" ref="AM12:AM30" si="13">SUM(T12,W12,Z12,AC12,AF12,AI12,AL12,O12)</f>
        <v>4</v>
      </c>
      <c r="AN12" s="16" t="str">
        <f t="shared" ref="AN12:AN30" si="14">IF(J12=" "," ",IF(AM12&lt;2,"GİREMEZ(AKTS)",IF(P12&lt;89,"GİREMEZ(AKTS)",IF(Q12&gt;=AO12,"YETERLİ","GİREMEZ(ORTALAMA)"))))</f>
        <v>YETERLİ</v>
      </c>
      <c r="AO12" s="15">
        <f t="shared" ref="AO12:AO30" si="15">IF(LEFT(B12,1)="0",2,2.5)</f>
        <v>2.5</v>
      </c>
      <c r="AR12" s="17" t="s">
        <v>23</v>
      </c>
    </row>
    <row r="13" spans="2:53" ht="15.75" x14ac:dyDescent="0.25">
      <c r="B13" s="69" t="s">
        <v>113</v>
      </c>
      <c r="C13" s="66" t="s">
        <v>112</v>
      </c>
      <c r="D13" s="32">
        <v>77</v>
      </c>
      <c r="E13" s="33">
        <f t="shared" si="0"/>
        <v>92</v>
      </c>
      <c r="F13" s="37">
        <v>183.5</v>
      </c>
      <c r="G13" s="122" t="s">
        <v>26</v>
      </c>
      <c r="H13" s="122"/>
      <c r="I13" s="53" t="s">
        <v>164</v>
      </c>
      <c r="J13" s="33">
        <v>90</v>
      </c>
      <c r="K13" s="10" t="str">
        <f t="shared" si="1"/>
        <v>YETERLİ</v>
      </c>
      <c r="L13" s="36">
        <f t="shared" si="2"/>
        <v>2.6467391304347827</v>
      </c>
      <c r="M13" s="11"/>
      <c r="N13" s="11" t="s">
        <v>15</v>
      </c>
      <c r="O13" s="12">
        <f t="shared" si="3"/>
        <v>4</v>
      </c>
      <c r="P13" s="13">
        <f t="shared" si="4"/>
        <v>92</v>
      </c>
      <c r="Q13" s="13">
        <f t="shared" si="5"/>
        <v>2.6467391304347827</v>
      </c>
      <c r="R13" s="14">
        <v>3.5</v>
      </c>
      <c r="S13" s="14" t="s">
        <v>16</v>
      </c>
      <c r="T13" s="15">
        <f t="shared" si="6"/>
        <v>0</v>
      </c>
      <c r="U13" s="14">
        <v>3</v>
      </c>
      <c r="V13" s="14" t="s">
        <v>17</v>
      </c>
      <c r="W13" s="15">
        <f t="shared" si="7"/>
        <v>0</v>
      </c>
      <c r="X13" s="14">
        <v>2.5</v>
      </c>
      <c r="Y13" s="14" t="s">
        <v>18</v>
      </c>
      <c r="Z13" s="15">
        <f t="shared" si="8"/>
        <v>0</v>
      </c>
      <c r="AA13" s="14">
        <v>2</v>
      </c>
      <c r="AB13" s="14" t="s">
        <v>19</v>
      </c>
      <c r="AC13" s="15">
        <f t="shared" si="9"/>
        <v>0</v>
      </c>
      <c r="AD13" s="14">
        <v>1.5</v>
      </c>
      <c r="AE13" s="14" t="s">
        <v>20</v>
      </c>
      <c r="AF13" s="15">
        <f t="shared" si="10"/>
        <v>0</v>
      </c>
      <c r="AG13" s="14">
        <v>1</v>
      </c>
      <c r="AH13" s="14" t="s">
        <v>21</v>
      </c>
      <c r="AI13" s="15">
        <f t="shared" si="11"/>
        <v>0</v>
      </c>
      <c r="AJ13" s="14">
        <v>0</v>
      </c>
      <c r="AK13" s="14" t="s">
        <v>22</v>
      </c>
      <c r="AL13" s="15">
        <f t="shared" si="12"/>
        <v>0</v>
      </c>
      <c r="AM13" s="15">
        <f t="shared" si="13"/>
        <v>4</v>
      </c>
      <c r="AN13" s="16" t="str">
        <f t="shared" si="14"/>
        <v>YETERLİ</v>
      </c>
      <c r="AO13" s="15">
        <f t="shared" si="15"/>
        <v>2.5</v>
      </c>
      <c r="AR13" s="17" t="s">
        <v>23</v>
      </c>
    </row>
    <row r="14" spans="2:53" ht="15.75" x14ac:dyDescent="0.25">
      <c r="B14" s="69" t="s">
        <v>114</v>
      </c>
      <c r="C14" s="66" t="s">
        <v>115</v>
      </c>
      <c r="D14" s="32">
        <v>77</v>
      </c>
      <c r="E14" s="33">
        <f t="shared" si="0"/>
        <v>92</v>
      </c>
      <c r="F14" s="37">
        <v>250.5</v>
      </c>
      <c r="G14" s="122" t="s">
        <v>52</v>
      </c>
      <c r="H14" s="122"/>
      <c r="I14" s="53" t="s">
        <v>164</v>
      </c>
      <c r="J14" s="33">
        <v>95</v>
      </c>
      <c r="K14" s="10" t="str">
        <f t="shared" si="1"/>
        <v>YETERLİ</v>
      </c>
      <c r="L14" s="36">
        <f t="shared" si="2"/>
        <v>3.375</v>
      </c>
      <c r="M14" s="11"/>
      <c r="N14" s="11" t="s">
        <v>15</v>
      </c>
      <c r="O14" s="12">
        <f t="shared" si="3"/>
        <v>4</v>
      </c>
      <c r="P14" s="13">
        <f t="shared" si="4"/>
        <v>92</v>
      </c>
      <c r="Q14" s="13">
        <f t="shared" si="5"/>
        <v>3.375</v>
      </c>
      <c r="R14" s="14">
        <v>3.5</v>
      </c>
      <c r="S14" s="14" t="s">
        <v>16</v>
      </c>
      <c r="T14" s="15">
        <f t="shared" si="6"/>
        <v>0</v>
      </c>
      <c r="U14" s="14">
        <v>3</v>
      </c>
      <c r="V14" s="14" t="s">
        <v>17</v>
      </c>
      <c r="W14" s="15">
        <f t="shared" si="7"/>
        <v>0</v>
      </c>
      <c r="X14" s="14">
        <v>2.5</v>
      </c>
      <c r="Y14" s="14" t="s">
        <v>18</v>
      </c>
      <c r="Z14" s="15">
        <f t="shared" si="8"/>
        <v>0</v>
      </c>
      <c r="AA14" s="14">
        <v>2</v>
      </c>
      <c r="AB14" s="14" t="s">
        <v>19</v>
      </c>
      <c r="AC14" s="15">
        <f t="shared" si="9"/>
        <v>0</v>
      </c>
      <c r="AD14" s="14">
        <v>1.5</v>
      </c>
      <c r="AE14" s="14" t="s">
        <v>20</v>
      </c>
      <c r="AF14" s="15">
        <f t="shared" si="10"/>
        <v>0</v>
      </c>
      <c r="AG14" s="14">
        <v>1</v>
      </c>
      <c r="AH14" s="14" t="s">
        <v>21</v>
      </c>
      <c r="AI14" s="15">
        <f t="shared" si="11"/>
        <v>0</v>
      </c>
      <c r="AJ14" s="14">
        <v>0</v>
      </c>
      <c r="AK14" s="14" t="s">
        <v>22</v>
      </c>
      <c r="AL14" s="15">
        <f t="shared" si="12"/>
        <v>0</v>
      </c>
      <c r="AM14" s="15">
        <f t="shared" si="13"/>
        <v>4</v>
      </c>
      <c r="AN14" s="16" t="str">
        <f t="shared" si="14"/>
        <v>YETERLİ</v>
      </c>
      <c r="AO14" s="15">
        <f t="shared" si="15"/>
        <v>2.5</v>
      </c>
      <c r="AR14" s="17" t="s">
        <v>23</v>
      </c>
    </row>
    <row r="15" spans="2:53" ht="15.75" x14ac:dyDescent="0.25">
      <c r="B15" s="69" t="s">
        <v>118</v>
      </c>
      <c r="C15" s="66" t="s">
        <v>116</v>
      </c>
      <c r="D15" s="32">
        <v>77</v>
      </c>
      <c r="E15" s="33">
        <f t="shared" si="0"/>
        <v>92</v>
      </c>
      <c r="F15" s="37">
        <v>206.5</v>
      </c>
      <c r="G15" s="122" t="s">
        <v>119</v>
      </c>
      <c r="H15" s="122"/>
      <c r="I15" s="53" t="s">
        <v>164</v>
      </c>
      <c r="J15" s="33">
        <v>95</v>
      </c>
      <c r="K15" s="59" t="s">
        <v>28</v>
      </c>
      <c r="L15" s="36">
        <f t="shared" si="2"/>
        <v>2.8967391304347827</v>
      </c>
      <c r="M15" s="11"/>
      <c r="N15" s="11" t="s">
        <v>15</v>
      </c>
      <c r="O15" s="12">
        <f t="shared" si="3"/>
        <v>4</v>
      </c>
      <c r="P15" s="13">
        <f t="shared" si="4"/>
        <v>92</v>
      </c>
      <c r="Q15" s="13">
        <f t="shared" si="5"/>
        <v>2.8967391304347827</v>
      </c>
      <c r="R15" s="14">
        <v>3.5</v>
      </c>
      <c r="S15" s="14" t="s">
        <v>16</v>
      </c>
      <c r="T15" s="15">
        <f t="shared" si="6"/>
        <v>0</v>
      </c>
      <c r="U15" s="14">
        <v>3</v>
      </c>
      <c r="V15" s="14" t="s">
        <v>17</v>
      </c>
      <c r="W15" s="15">
        <f t="shared" si="7"/>
        <v>0</v>
      </c>
      <c r="X15" s="14">
        <v>2.5</v>
      </c>
      <c r="Y15" s="14" t="s">
        <v>18</v>
      </c>
      <c r="Z15" s="15">
        <f t="shared" si="8"/>
        <v>0</v>
      </c>
      <c r="AA15" s="14">
        <v>2</v>
      </c>
      <c r="AB15" s="14" t="s">
        <v>19</v>
      </c>
      <c r="AC15" s="15">
        <f t="shared" si="9"/>
        <v>0</v>
      </c>
      <c r="AD15" s="14">
        <v>1.5</v>
      </c>
      <c r="AE15" s="14" t="s">
        <v>20</v>
      </c>
      <c r="AF15" s="15">
        <f t="shared" si="10"/>
        <v>0</v>
      </c>
      <c r="AG15" s="14">
        <v>1</v>
      </c>
      <c r="AH15" s="14" t="s">
        <v>21</v>
      </c>
      <c r="AI15" s="15">
        <f t="shared" si="11"/>
        <v>0</v>
      </c>
      <c r="AJ15" s="14">
        <v>0</v>
      </c>
      <c r="AK15" s="14" t="s">
        <v>22</v>
      </c>
      <c r="AL15" s="15">
        <f t="shared" si="12"/>
        <v>0</v>
      </c>
      <c r="AM15" s="15">
        <f t="shared" si="13"/>
        <v>4</v>
      </c>
      <c r="AN15" s="16" t="str">
        <f t="shared" si="14"/>
        <v>YETERLİ</v>
      </c>
      <c r="AO15" s="15">
        <f t="shared" si="15"/>
        <v>2.5</v>
      </c>
      <c r="AR15" s="17" t="s">
        <v>23</v>
      </c>
    </row>
    <row r="16" spans="2:53" ht="15.75" x14ac:dyDescent="0.25">
      <c r="B16" s="30" t="s">
        <v>120</v>
      </c>
      <c r="C16" s="31" t="s">
        <v>117</v>
      </c>
      <c r="D16" s="32">
        <v>77</v>
      </c>
      <c r="E16" s="33">
        <f t="shared" si="0"/>
        <v>92</v>
      </c>
      <c r="F16" s="37">
        <v>210</v>
      </c>
      <c r="G16" s="122" t="s">
        <v>119</v>
      </c>
      <c r="H16" s="122"/>
      <c r="I16" s="51" t="s">
        <v>164</v>
      </c>
      <c r="J16" s="33">
        <v>90</v>
      </c>
      <c r="K16" s="10" t="str">
        <f t="shared" si="1"/>
        <v>YETERLİ</v>
      </c>
      <c r="L16" s="36">
        <f t="shared" si="2"/>
        <v>2.9347826086956523</v>
      </c>
      <c r="M16" s="11"/>
      <c r="N16" s="11" t="s">
        <v>15</v>
      </c>
      <c r="O16" s="12">
        <f t="shared" si="3"/>
        <v>4</v>
      </c>
      <c r="P16" s="13">
        <f t="shared" si="4"/>
        <v>92</v>
      </c>
      <c r="Q16" s="13">
        <f t="shared" si="5"/>
        <v>2.9347826086956523</v>
      </c>
      <c r="R16" s="14">
        <v>3.5</v>
      </c>
      <c r="S16" s="14" t="s">
        <v>16</v>
      </c>
      <c r="T16" s="15">
        <f t="shared" si="6"/>
        <v>0</v>
      </c>
      <c r="U16" s="14">
        <v>3</v>
      </c>
      <c r="V16" s="14" t="s">
        <v>17</v>
      </c>
      <c r="W16" s="15">
        <f t="shared" si="7"/>
        <v>0</v>
      </c>
      <c r="X16" s="14">
        <v>2.5</v>
      </c>
      <c r="Y16" s="14" t="s">
        <v>18</v>
      </c>
      <c r="Z16" s="15">
        <f t="shared" si="8"/>
        <v>0</v>
      </c>
      <c r="AA16" s="14">
        <v>2</v>
      </c>
      <c r="AB16" s="14" t="s">
        <v>19</v>
      </c>
      <c r="AC16" s="15">
        <f t="shared" si="9"/>
        <v>0</v>
      </c>
      <c r="AD16" s="14">
        <v>1.5</v>
      </c>
      <c r="AE16" s="14" t="s">
        <v>20</v>
      </c>
      <c r="AF16" s="15">
        <f t="shared" si="10"/>
        <v>0</v>
      </c>
      <c r="AG16" s="14">
        <v>1</v>
      </c>
      <c r="AH16" s="14" t="s">
        <v>21</v>
      </c>
      <c r="AI16" s="15">
        <f t="shared" si="11"/>
        <v>0</v>
      </c>
      <c r="AJ16" s="14">
        <v>0</v>
      </c>
      <c r="AK16" s="14" t="s">
        <v>22</v>
      </c>
      <c r="AL16" s="15">
        <f t="shared" si="12"/>
        <v>0</v>
      </c>
      <c r="AM16" s="15">
        <f t="shared" si="13"/>
        <v>4</v>
      </c>
      <c r="AN16" s="16" t="str">
        <f t="shared" si="14"/>
        <v>YETERLİ</v>
      </c>
      <c r="AO16" s="15">
        <f t="shared" si="15"/>
        <v>2.5</v>
      </c>
      <c r="AR16" s="17" t="s">
        <v>23</v>
      </c>
    </row>
    <row r="17" spans="2:44" ht="15.75" x14ac:dyDescent="0.25">
      <c r="B17" s="30" t="s">
        <v>124</v>
      </c>
      <c r="C17" s="31" t="s">
        <v>123</v>
      </c>
      <c r="D17" s="32">
        <v>77</v>
      </c>
      <c r="E17" s="33">
        <f t="shared" si="0"/>
        <v>92</v>
      </c>
      <c r="F17" s="37">
        <v>204.5</v>
      </c>
      <c r="G17" s="113" t="s">
        <v>27</v>
      </c>
      <c r="H17" s="113"/>
      <c r="I17" s="51" t="s">
        <v>164</v>
      </c>
      <c r="J17" s="33">
        <v>90</v>
      </c>
      <c r="K17" s="10" t="str">
        <f t="shared" si="1"/>
        <v>YETERLİ</v>
      </c>
      <c r="L17" s="36">
        <f t="shared" si="2"/>
        <v>2.875</v>
      </c>
      <c r="M17" s="11"/>
      <c r="N17" s="11" t="s">
        <v>15</v>
      </c>
      <c r="O17" s="12">
        <f t="shared" si="3"/>
        <v>4</v>
      </c>
      <c r="P17" s="13">
        <f t="shared" si="4"/>
        <v>92</v>
      </c>
      <c r="Q17" s="13">
        <f t="shared" si="5"/>
        <v>2.875</v>
      </c>
      <c r="R17" s="14">
        <v>3.5</v>
      </c>
      <c r="S17" s="14" t="s">
        <v>16</v>
      </c>
      <c r="T17" s="15">
        <f t="shared" si="6"/>
        <v>0</v>
      </c>
      <c r="U17" s="14">
        <v>3</v>
      </c>
      <c r="V17" s="14" t="s">
        <v>17</v>
      </c>
      <c r="W17" s="15">
        <f t="shared" si="7"/>
        <v>0</v>
      </c>
      <c r="X17" s="14">
        <v>2.5</v>
      </c>
      <c r="Y17" s="14" t="s">
        <v>18</v>
      </c>
      <c r="Z17" s="15">
        <f t="shared" si="8"/>
        <v>0</v>
      </c>
      <c r="AA17" s="14">
        <v>2</v>
      </c>
      <c r="AB17" s="14" t="s">
        <v>19</v>
      </c>
      <c r="AC17" s="15">
        <f t="shared" si="9"/>
        <v>0</v>
      </c>
      <c r="AD17" s="14">
        <v>1.5</v>
      </c>
      <c r="AE17" s="14" t="s">
        <v>20</v>
      </c>
      <c r="AF17" s="15">
        <f t="shared" si="10"/>
        <v>0</v>
      </c>
      <c r="AG17" s="14">
        <v>1</v>
      </c>
      <c r="AH17" s="14" t="s">
        <v>21</v>
      </c>
      <c r="AI17" s="15">
        <f t="shared" si="11"/>
        <v>0</v>
      </c>
      <c r="AJ17" s="14">
        <v>0</v>
      </c>
      <c r="AK17" s="14" t="s">
        <v>22</v>
      </c>
      <c r="AL17" s="15">
        <f t="shared" si="12"/>
        <v>0</v>
      </c>
      <c r="AM17" s="15">
        <f t="shared" si="13"/>
        <v>4</v>
      </c>
      <c r="AN17" s="16" t="str">
        <f t="shared" si="14"/>
        <v>YETERLİ</v>
      </c>
      <c r="AO17" s="15">
        <f t="shared" si="15"/>
        <v>2.5</v>
      </c>
      <c r="AR17" s="17" t="s">
        <v>23</v>
      </c>
    </row>
    <row r="18" spans="2:44" ht="15.75" x14ac:dyDescent="0.25">
      <c r="B18" s="30"/>
      <c r="C18" s="31"/>
      <c r="D18" s="32"/>
      <c r="E18" s="33" t="str">
        <f t="shared" si="0"/>
        <v xml:space="preserve"> </v>
      </c>
      <c r="F18" s="37"/>
      <c r="G18" s="113"/>
      <c r="H18" s="113"/>
      <c r="I18" s="51"/>
      <c r="J18" s="33" t="s">
        <v>14</v>
      </c>
      <c r="K18" s="10" t="str">
        <f t="shared" si="1"/>
        <v xml:space="preserve"> </v>
      </c>
      <c r="L18" s="36" t="str">
        <f t="shared" si="2"/>
        <v xml:space="preserve"> </v>
      </c>
      <c r="M18" s="11"/>
      <c r="N18" s="11" t="s">
        <v>15</v>
      </c>
      <c r="O18" s="12">
        <f t="shared" si="3"/>
        <v>0</v>
      </c>
      <c r="P18" s="13">
        <f t="shared" si="4"/>
        <v>0</v>
      </c>
      <c r="Q18" s="13" t="e">
        <f t="shared" si="5"/>
        <v>#DIV/0!</v>
      </c>
      <c r="R18" s="14">
        <v>3.5</v>
      </c>
      <c r="S18" s="14" t="s">
        <v>16</v>
      </c>
      <c r="T18" s="15">
        <f t="shared" si="6"/>
        <v>0</v>
      </c>
      <c r="U18" s="14">
        <v>3</v>
      </c>
      <c r="V18" s="14" t="s">
        <v>17</v>
      </c>
      <c r="W18" s="15">
        <f t="shared" si="7"/>
        <v>0</v>
      </c>
      <c r="X18" s="14">
        <v>2.5</v>
      </c>
      <c r="Y18" s="14" t="s">
        <v>18</v>
      </c>
      <c r="Z18" s="15">
        <f t="shared" si="8"/>
        <v>0</v>
      </c>
      <c r="AA18" s="14">
        <v>2</v>
      </c>
      <c r="AB18" s="14" t="s">
        <v>19</v>
      </c>
      <c r="AC18" s="15">
        <f t="shared" si="9"/>
        <v>0</v>
      </c>
      <c r="AD18" s="14">
        <v>1.5</v>
      </c>
      <c r="AE18" s="14" t="s">
        <v>20</v>
      </c>
      <c r="AF18" s="15">
        <f t="shared" si="10"/>
        <v>0</v>
      </c>
      <c r="AG18" s="14">
        <v>1</v>
      </c>
      <c r="AH18" s="14" t="s">
        <v>21</v>
      </c>
      <c r="AI18" s="15">
        <f t="shared" si="11"/>
        <v>0</v>
      </c>
      <c r="AJ18" s="14">
        <v>0</v>
      </c>
      <c r="AK18" s="14" t="s">
        <v>22</v>
      </c>
      <c r="AL18" s="15">
        <f t="shared" si="12"/>
        <v>0</v>
      </c>
      <c r="AM18" s="15">
        <f t="shared" si="13"/>
        <v>0</v>
      </c>
      <c r="AN18" s="16" t="str">
        <f t="shared" si="14"/>
        <v xml:space="preserve"> </v>
      </c>
      <c r="AO18" s="15">
        <f t="shared" si="15"/>
        <v>2.5</v>
      </c>
      <c r="AR18" s="17" t="s">
        <v>23</v>
      </c>
    </row>
    <row r="19" spans="2:44" ht="15.75" x14ac:dyDescent="0.25">
      <c r="B19" s="30"/>
      <c r="C19" s="31"/>
      <c r="D19" s="32"/>
      <c r="E19" s="33" t="str">
        <f t="shared" si="0"/>
        <v xml:space="preserve"> </v>
      </c>
      <c r="F19" s="37"/>
      <c r="G19" s="113"/>
      <c r="H19" s="113"/>
      <c r="I19" s="51"/>
      <c r="J19" s="33" t="s">
        <v>14</v>
      </c>
      <c r="K19" s="10" t="str">
        <f t="shared" si="1"/>
        <v xml:space="preserve"> </v>
      </c>
      <c r="L19" s="36" t="str">
        <f t="shared" si="2"/>
        <v xml:space="preserve"> </v>
      </c>
      <c r="M19" s="11"/>
      <c r="N19" s="11" t="s">
        <v>15</v>
      </c>
      <c r="O19" s="12">
        <f t="shared" si="3"/>
        <v>0</v>
      </c>
      <c r="P19" s="13">
        <f t="shared" si="4"/>
        <v>0</v>
      </c>
      <c r="Q19" s="13" t="e">
        <f t="shared" si="5"/>
        <v>#DIV/0!</v>
      </c>
      <c r="R19" s="14">
        <v>3.5</v>
      </c>
      <c r="S19" s="14" t="s">
        <v>16</v>
      </c>
      <c r="T19" s="15">
        <f t="shared" si="6"/>
        <v>0</v>
      </c>
      <c r="U19" s="14">
        <v>3</v>
      </c>
      <c r="V19" s="14" t="s">
        <v>17</v>
      </c>
      <c r="W19" s="15">
        <f t="shared" si="7"/>
        <v>0</v>
      </c>
      <c r="X19" s="14">
        <v>2.5</v>
      </c>
      <c r="Y19" s="14" t="s">
        <v>18</v>
      </c>
      <c r="Z19" s="15">
        <f t="shared" si="8"/>
        <v>0</v>
      </c>
      <c r="AA19" s="14">
        <v>2</v>
      </c>
      <c r="AB19" s="14" t="s">
        <v>19</v>
      </c>
      <c r="AC19" s="15">
        <f t="shared" si="9"/>
        <v>0</v>
      </c>
      <c r="AD19" s="14">
        <v>1.5</v>
      </c>
      <c r="AE19" s="14" t="s">
        <v>20</v>
      </c>
      <c r="AF19" s="15">
        <f t="shared" si="10"/>
        <v>0</v>
      </c>
      <c r="AG19" s="14">
        <v>1</v>
      </c>
      <c r="AH19" s="14" t="s">
        <v>21</v>
      </c>
      <c r="AI19" s="15">
        <f t="shared" si="11"/>
        <v>0</v>
      </c>
      <c r="AJ19" s="14">
        <v>0</v>
      </c>
      <c r="AK19" s="14" t="s">
        <v>22</v>
      </c>
      <c r="AL19" s="15">
        <f t="shared" si="12"/>
        <v>0</v>
      </c>
      <c r="AM19" s="15">
        <f t="shared" si="13"/>
        <v>0</v>
      </c>
      <c r="AN19" s="16" t="str">
        <f t="shared" si="14"/>
        <v xml:space="preserve"> </v>
      </c>
      <c r="AO19" s="15">
        <f t="shared" si="15"/>
        <v>2.5</v>
      </c>
      <c r="AR19" s="17" t="s">
        <v>23</v>
      </c>
    </row>
    <row r="20" spans="2:44" ht="15.75" x14ac:dyDescent="0.25">
      <c r="B20" s="30"/>
      <c r="C20" s="31"/>
      <c r="D20" s="32"/>
      <c r="E20" s="33" t="str">
        <f t="shared" si="0"/>
        <v xml:space="preserve"> </v>
      </c>
      <c r="F20" s="37"/>
      <c r="G20" s="113"/>
      <c r="H20" s="113"/>
      <c r="I20" s="51"/>
      <c r="J20" s="33" t="s">
        <v>14</v>
      </c>
      <c r="K20" s="10" t="str">
        <f t="shared" si="1"/>
        <v xml:space="preserve"> </v>
      </c>
      <c r="L20" s="36" t="str">
        <f t="shared" si="2"/>
        <v xml:space="preserve"> </v>
      </c>
      <c r="M20" s="11"/>
      <c r="N20" s="11" t="s">
        <v>15</v>
      </c>
      <c r="O20" s="12">
        <f t="shared" si="3"/>
        <v>0</v>
      </c>
      <c r="P20" s="13">
        <f t="shared" si="4"/>
        <v>0</v>
      </c>
      <c r="Q20" s="13" t="e">
        <f t="shared" si="5"/>
        <v>#DIV/0!</v>
      </c>
      <c r="R20" s="14">
        <v>3.5</v>
      </c>
      <c r="S20" s="14" t="s">
        <v>16</v>
      </c>
      <c r="T20" s="15">
        <f t="shared" si="6"/>
        <v>0</v>
      </c>
      <c r="U20" s="14">
        <v>3</v>
      </c>
      <c r="V20" s="14" t="s">
        <v>17</v>
      </c>
      <c r="W20" s="15">
        <f t="shared" si="7"/>
        <v>0</v>
      </c>
      <c r="X20" s="14">
        <v>2.5</v>
      </c>
      <c r="Y20" s="14" t="s">
        <v>18</v>
      </c>
      <c r="Z20" s="15">
        <f t="shared" si="8"/>
        <v>0</v>
      </c>
      <c r="AA20" s="14">
        <v>2</v>
      </c>
      <c r="AB20" s="14" t="s">
        <v>19</v>
      </c>
      <c r="AC20" s="15">
        <f t="shared" si="9"/>
        <v>0</v>
      </c>
      <c r="AD20" s="14">
        <v>1.5</v>
      </c>
      <c r="AE20" s="14" t="s">
        <v>20</v>
      </c>
      <c r="AF20" s="15">
        <f t="shared" si="10"/>
        <v>0</v>
      </c>
      <c r="AG20" s="14">
        <v>1</v>
      </c>
      <c r="AH20" s="14" t="s">
        <v>21</v>
      </c>
      <c r="AI20" s="15">
        <f t="shared" si="11"/>
        <v>0</v>
      </c>
      <c r="AJ20" s="14">
        <v>0</v>
      </c>
      <c r="AK20" s="14" t="s">
        <v>22</v>
      </c>
      <c r="AL20" s="15">
        <f t="shared" si="12"/>
        <v>0</v>
      </c>
      <c r="AM20" s="15">
        <f t="shared" si="13"/>
        <v>0</v>
      </c>
      <c r="AN20" s="16" t="str">
        <f t="shared" si="14"/>
        <v xml:space="preserve"> </v>
      </c>
      <c r="AO20" s="15">
        <f t="shared" si="15"/>
        <v>2.5</v>
      </c>
      <c r="AR20" s="17" t="s">
        <v>23</v>
      </c>
    </row>
    <row r="21" spans="2:44" ht="15.75" x14ac:dyDescent="0.25">
      <c r="B21" s="30"/>
      <c r="C21" s="31"/>
      <c r="D21" s="32"/>
      <c r="E21" s="33" t="str">
        <f t="shared" si="0"/>
        <v xml:space="preserve"> </v>
      </c>
      <c r="F21" s="37"/>
      <c r="G21" s="113"/>
      <c r="H21" s="113"/>
      <c r="I21" s="51"/>
      <c r="J21" s="33" t="s">
        <v>14</v>
      </c>
      <c r="K21" s="10" t="str">
        <f t="shared" si="1"/>
        <v xml:space="preserve"> </v>
      </c>
      <c r="L21" s="36" t="str">
        <f t="shared" si="2"/>
        <v xml:space="preserve"> </v>
      </c>
      <c r="M21" s="11"/>
      <c r="N21" s="11" t="s">
        <v>15</v>
      </c>
      <c r="O21" s="12">
        <f t="shared" si="3"/>
        <v>0</v>
      </c>
      <c r="P21" s="13">
        <f t="shared" si="4"/>
        <v>0</v>
      </c>
      <c r="Q21" s="13" t="e">
        <f t="shared" si="5"/>
        <v>#DIV/0!</v>
      </c>
      <c r="R21" s="14">
        <v>3.5</v>
      </c>
      <c r="S21" s="14" t="s">
        <v>16</v>
      </c>
      <c r="T21" s="15">
        <f t="shared" si="6"/>
        <v>0</v>
      </c>
      <c r="U21" s="14">
        <v>3</v>
      </c>
      <c r="V21" s="14" t="s">
        <v>17</v>
      </c>
      <c r="W21" s="15">
        <f t="shared" si="7"/>
        <v>0</v>
      </c>
      <c r="X21" s="14">
        <v>2.5</v>
      </c>
      <c r="Y21" s="14" t="s">
        <v>18</v>
      </c>
      <c r="Z21" s="15">
        <f t="shared" si="8"/>
        <v>0</v>
      </c>
      <c r="AA21" s="14">
        <v>2</v>
      </c>
      <c r="AB21" s="14" t="s">
        <v>19</v>
      </c>
      <c r="AC21" s="15">
        <f t="shared" si="9"/>
        <v>0</v>
      </c>
      <c r="AD21" s="14">
        <v>1.5</v>
      </c>
      <c r="AE21" s="14" t="s">
        <v>20</v>
      </c>
      <c r="AF21" s="15">
        <f t="shared" si="10"/>
        <v>0</v>
      </c>
      <c r="AG21" s="14">
        <v>1</v>
      </c>
      <c r="AH21" s="14" t="s">
        <v>21</v>
      </c>
      <c r="AI21" s="15">
        <f t="shared" si="11"/>
        <v>0</v>
      </c>
      <c r="AJ21" s="14">
        <v>0</v>
      </c>
      <c r="AK21" s="14" t="s">
        <v>22</v>
      </c>
      <c r="AL21" s="15">
        <f t="shared" si="12"/>
        <v>0</v>
      </c>
      <c r="AM21" s="15">
        <f t="shared" si="13"/>
        <v>0</v>
      </c>
      <c r="AN21" s="16" t="str">
        <f t="shared" si="14"/>
        <v xml:space="preserve"> </v>
      </c>
      <c r="AO21" s="15">
        <f t="shared" si="15"/>
        <v>2.5</v>
      </c>
      <c r="AR21" s="17" t="s">
        <v>23</v>
      </c>
    </row>
    <row r="22" spans="2:44" ht="15.75" x14ac:dyDescent="0.25">
      <c r="B22" s="30"/>
      <c r="C22" s="31"/>
      <c r="D22" s="32"/>
      <c r="E22" s="33" t="str">
        <f t="shared" si="0"/>
        <v xml:space="preserve"> </v>
      </c>
      <c r="F22" s="37"/>
      <c r="G22" s="113"/>
      <c r="H22" s="113"/>
      <c r="I22" s="51"/>
      <c r="J22" s="33" t="s">
        <v>14</v>
      </c>
      <c r="K22" s="10" t="str">
        <f t="shared" si="1"/>
        <v xml:space="preserve"> </v>
      </c>
      <c r="L22" s="36" t="str">
        <f t="shared" si="2"/>
        <v xml:space="preserve"> </v>
      </c>
      <c r="M22" s="11"/>
      <c r="N22" s="11" t="s">
        <v>15</v>
      </c>
      <c r="O22" s="12">
        <f t="shared" si="3"/>
        <v>0</v>
      </c>
      <c r="P22" s="13">
        <f t="shared" si="4"/>
        <v>0</v>
      </c>
      <c r="Q22" s="13" t="e">
        <f t="shared" si="5"/>
        <v>#DIV/0!</v>
      </c>
      <c r="R22" s="14">
        <v>3.5</v>
      </c>
      <c r="S22" s="14" t="s">
        <v>16</v>
      </c>
      <c r="T22" s="15">
        <f t="shared" si="6"/>
        <v>0</v>
      </c>
      <c r="U22" s="14">
        <v>3</v>
      </c>
      <c r="V22" s="14" t="s">
        <v>17</v>
      </c>
      <c r="W22" s="15">
        <f t="shared" si="7"/>
        <v>0</v>
      </c>
      <c r="X22" s="14">
        <v>2.5</v>
      </c>
      <c r="Y22" s="14" t="s">
        <v>18</v>
      </c>
      <c r="Z22" s="15">
        <f t="shared" si="8"/>
        <v>0</v>
      </c>
      <c r="AA22" s="14">
        <v>2</v>
      </c>
      <c r="AB22" s="14" t="s">
        <v>19</v>
      </c>
      <c r="AC22" s="15">
        <f t="shared" si="9"/>
        <v>0</v>
      </c>
      <c r="AD22" s="14">
        <v>1.5</v>
      </c>
      <c r="AE22" s="14" t="s">
        <v>20</v>
      </c>
      <c r="AF22" s="15">
        <f t="shared" si="10"/>
        <v>0</v>
      </c>
      <c r="AG22" s="14">
        <v>1</v>
      </c>
      <c r="AH22" s="14" t="s">
        <v>21</v>
      </c>
      <c r="AI22" s="15">
        <f t="shared" si="11"/>
        <v>0</v>
      </c>
      <c r="AJ22" s="14">
        <v>0</v>
      </c>
      <c r="AK22" s="14" t="s">
        <v>22</v>
      </c>
      <c r="AL22" s="15">
        <f t="shared" si="12"/>
        <v>0</v>
      </c>
      <c r="AM22" s="15">
        <f t="shared" si="13"/>
        <v>0</v>
      </c>
      <c r="AN22" s="16" t="str">
        <f t="shared" si="14"/>
        <v xml:space="preserve"> </v>
      </c>
      <c r="AO22" s="15">
        <f t="shared" si="15"/>
        <v>2.5</v>
      </c>
      <c r="AR22" s="17" t="s">
        <v>23</v>
      </c>
    </row>
    <row r="23" spans="2:44" ht="15.75" x14ac:dyDescent="0.25">
      <c r="B23" s="30"/>
      <c r="C23" s="31"/>
      <c r="D23" s="32"/>
      <c r="E23" s="33" t="str">
        <f t="shared" si="0"/>
        <v xml:space="preserve"> </v>
      </c>
      <c r="F23" s="37"/>
      <c r="G23" s="113"/>
      <c r="H23" s="113"/>
      <c r="I23" s="51"/>
      <c r="J23" s="33" t="s">
        <v>14</v>
      </c>
      <c r="K23" s="10" t="str">
        <f t="shared" si="1"/>
        <v xml:space="preserve"> </v>
      </c>
      <c r="L23" s="36" t="str">
        <f t="shared" si="2"/>
        <v xml:space="preserve"> </v>
      </c>
      <c r="M23" s="11"/>
      <c r="N23" s="11" t="s">
        <v>15</v>
      </c>
      <c r="O23" s="12">
        <f t="shared" si="3"/>
        <v>0</v>
      </c>
      <c r="P23" s="13">
        <f t="shared" si="4"/>
        <v>0</v>
      </c>
      <c r="Q23" s="13" t="e">
        <f t="shared" si="5"/>
        <v>#DIV/0!</v>
      </c>
      <c r="R23" s="14">
        <v>3.5</v>
      </c>
      <c r="S23" s="14" t="s">
        <v>16</v>
      </c>
      <c r="T23" s="15">
        <f t="shared" si="6"/>
        <v>0</v>
      </c>
      <c r="U23" s="14">
        <v>3</v>
      </c>
      <c r="V23" s="14" t="s">
        <v>17</v>
      </c>
      <c r="W23" s="15">
        <f t="shared" si="7"/>
        <v>0</v>
      </c>
      <c r="X23" s="14">
        <v>2.5</v>
      </c>
      <c r="Y23" s="14" t="s">
        <v>18</v>
      </c>
      <c r="Z23" s="15">
        <f t="shared" si="8"/>
        <v>0</v>
      </c>
      <c r="AA23" s="14">
        <v>2</v>
      </c>
      <c r="AB23" s="14" t="s">
        <v>19</v>
      </c>
      <c r="AC23" s="15">
        <f t="shared" si="9"/>
        <v>0</v>
      </c>
      <c r="AD23" s="14">
        <v>1.5</v>
      </c>
      <c r="AE23" s="14" t="s">
        <v>20</v>
      </c>
      <c r="AF23" s="15">
        <f t="shared" si="10"/>
        <v>0</v>
      </c>
      <c r="AG23" s="14">
        <v>1</v>
      </c>
      <c r="AH23" s="14" t="s">
        <v>21</v>
      </c>
      <c r="AI23" s="15">
        <f t="shared" si="11"/>
        <v>0</v>
      </c>
      <c r="AJ23" s="14">
        <v>0</v>
      </c>
      <c r="AK23" s="14" t="s">
        <v>22</v>
      </c>
      <c r="AL23" s="15">
        <f t="shared" si="12"/>
        <v>0</v>
      </c>
      <c r="AM23" s="15">
        <f t="shared" si="13"/>
        <v>0</v>
      </c>
      <c r="AN23" s="16" t="str">
        <f t="shared" si="14"/>
        <v xml:space="preserve"> </v>
      </c>
      <c r="AO23" s="15">
        <f t="shared" si="15"/>
        <v>2.5</v>
      </c>
      <c r="AR23" s="17" t="s">
        <v>23</v>
      </c>
    </row>
    <row r="24" spans="2:44" ht="15.75" x14ac:dyDescent="0.25">
      <c r="B24" s="30"/>
      <c r="C24" s="31"/>
      <c r="D24" s="32"/>
      <c r="E24" s="33" t="str">
        <f t="shared" si="0"/>
        <v xml:space="preserve"> </v>
      </c>
      <c r="F24" s="37"/>
      <c r="G24" s="113"/>
      <c r="H24" s="113"/>
      <c r="I24" s="51"/>
      <c r="J24" s="33" t="s">
        <v>14</v>
      </c>
      <c r="K24" s="10" t="str">
        <f t="shared" si="1"/>
        <v xml:space="preserve"> </v>
      </c>
      <c r="L24" s="36" t="str">
        <f t="shared" si="2"/>
        <v xml:space="preserve"> </v>
      </c>
      <c r="M24" s="11"/>
      <c r="N24" s="11" t="s">
        <v>15</v>
      </c>
      <c r="O24" s="12">
        <f t="shared" si="3"/>
        <v>0</v>
      </c>
      <c r="P24" s="13">
        <f t="shared" si="4"/>
        <v>0</v>
      </c>
      <c r="Q24" s="13" t="e">
        <f t="shared" si="5"/>
        <v>#DIV/0!</v>
      </c>
      <c r="R24" s="14">
        <v>3.5</v>
      </c>
      <c r="S24" s="14" t="s">
        <v>16</v>
      </c>
      <c r="T24" s="15">
        <f t="shared" si="6"/>
        <v>0</v>
      </c>
      <c r="U24" s="14">
        <v>3</v>
      </c>
      <c r="V24" s="14" t="s">
        <v>17</v>
      </c>
      <c r="W24" s="15">
        <f t="shared" si="7"/>
        <v>0</v>
      </c>
      <c r="X24" s="14">
        <v>2.5</v>
      </c>
      <c r="Y24" s="14" t="s">
        <v>18</v>
      </c>
      <c r="Z24" s="15">
        <f t="shared" si="8"/>
        <v>0</v>
      </c>
      <c r="AA24" s="14">
        <v>2</v>
      </c>
      <c r="AB24" s="14" t="s">
        <v>19</v>
      </c>
      <c r="AC24" s="15">
        <f t="shared" si="9"/>
        <v>0</v>
      </c>
      <c r="AD24" s="14">
        <v>1.5</v>
      </c>
      <c r="AE24" s="14" t="s">
        <v>20</v>
      </c>
      <c r="AF24" s="15">
        <f t="shared" si="10"/>
        <v>0</v>
      </c>
      <c r="AG24" s="14">
        <v>1</v>
      </c>
      <c r="AH24" s="14" t="s">
        <v>21</v>
      </c>
      <c r="AI24" s="15">
        <f t="shared" si="11"/>
        <v>0</v>
      </c>
      <c r="AJ24" s="14">
        <v>0</v>
      </c>
      <c r="AK24" s="14" t="s">
        <v>22</v>
      </c>
      <c r="AL24" s="15">
        <f t="shared" si="12"/>
        <v>0</v>
      </c>
      <c r="AM24" s="15">
        <f t="shared" si="13"/>
        <v>0</v>
      </c>
      <c r="AN24" s="16" t="str">
        <f t="shared" si="14"/>
        <v xml:space="preserve"> </v>
      </c>
      <c r="AO24" s="15">
        <f t="shared" si="15"/>
        <v>2.5</v>
      </c>
      <c r="AR24" s="17" t="s">
        <v>23</v>
      </c>
    </row>
    <row r="25" spans="2:44" ht="15.75" x14ac:dyDescent="0.25">
      <c r="B25" s="30" t="s">
        <v>14</v>
      </c>
      <c r="C25" s="31" t="s">
        <v>14</v>
      </c>
      <c r="D25" s="32"/>
      <c r="E25" s="33" t="str">
        <f t="shared" si="0"/>
        <v xml:space="preserve"> </v>
      </c>
      <c r="F25" s="37"/>
      <c r="G25" s="113"/>
      <c r="H25" s="113"/>
      <c r="I25" s="51"/>
      <c r="J25" s="33" t="s">
        <v>14</v>
      </c>
      <c r="K25" s="10" t="str">
        <f t="shared" si="1"/>
        <v xml:space="preserve"> </v>
      </c>
      <c r="L25" s="36" t="str">
        <f t="shared" si="2"/>
        <v xml:space="preserve"> </v>
      </c>
      <c r="M25" s="11"/>
      <c r="N25" s="11" t="s">
        <v>15</v>
      </c>
      <c r="O25" s="12">
        <f t="shared" si="3"/>
        <v>0</v>
      </c>
      <c r="P25" s="13">
        <f t="shared" si="4"/>
        <v>0</v>
      </c>
      <c r="Q25" s="13" t="e">
        <f t="shared" si="5"/>
        <v>#DIV/0!</v>
      </c>
      <c r="R25" s="14">
        <v>3.5</v>
      </c>
      <c r="S25" s="14" t="s">
        <v>16</v>
      </c>
      <c r="T25" s="15">
        <f t="shared" si="6"/>
        <v>0</v>
      </c>
      <c r="U25" s="14">
        <v>3</v>
      </c>
      <c r="V25" s="14" t="s">
        <v>17</v>
      </c>
      <c r="W25" s="15">
        <f t="shared" si="7"/>
        <v>0</v>
      </c>
      <c r="X25" s="14">
        <v>2.5</v>
      </c>
      <c r="Y25" s="14" t="s">
        <v>18</v>
      </c>
      <c r="Z25" s="15">
        <f t="shared" si="8"/>
        <v>0</v>
      </c>
      <c r="AA25" s="14">
        <v>2</v>
      </c>
      <c r="AB25" s="14" t="s">
        <v>19</v>
      </c>
      <c r="AC25" s="15">
        <f t="shared" si="9"/>
        <v>0</v>
      </c>
      <c r="AD25" s="14">
        <v>1.5</v>
      </c>
      <c r="AE25" s="14" t="s">
        <v>20</v>
      </c>
      <c r="AF25" s="15">
        <f t="shared" si="10"/>
        <v>0</v>
      </c>
      <c r="AG25" s="14">
        <v>1</v>
      </c>
      <c r="AH25" s="14" t="s">
        <v>21</v>
      </c>
      <c r="AI25" s="15">
        <f t="shared" si="11"/>
        <v>0</v>
      </c>
      <c r="AJ25" s="14">
        <v>0</v>
      </c>
      <c r="AK25" s="14" t="s">
        <v>22</v>
      </c>
      <c r="AL25" s="15">
        <f t="shared" si="12"/>
        <v>0</v>
      </c>
      <c r="AM25" s="15">
        <f t="shared" si="13"/>
        <v>0</v>
      </c>
      <c r="AN25" s="16" t="str">
        <f t="shared" si="14"/>
        <v xml:space="preserve"> </v>
      </c>
      <c r="AO25" s="15">
        <f t="shared" si="15"/>
        <v>2.5</v>
      </c>
      <c r="AR25" s="17" t="s">
        <v>23</v>
      </c>
    </row>
    <row r="26" spans="2:44" ht="15.75" x14ac:dyDescent="0.25">
      <c r="B26" s="30" t="s">
        <v>14</v>
      </c>
      <c r="C26" s="31" t="s">
        <v>14</v>
      </c>
      <c r="D26" s="32"/>
      <c r="E26" s="33" t="str">
        <f t="shared" si="0"/>
        <v xml:space="preserve"> </v>
      </c>
      <c r="F26" s="37"/>
      <c r="G26" s="113"/>
      <c r="H26" s="113"/>
      <c r="I26" s="51"/>
      <c r="J26" s="33" t="s">
        <v>14</v>
      </c>
      <c r="K26" s="10" t="str">
        <f t="shared" si="1"/>
        <v xml:space="preserve"> </v>
      </c>
      <c r="L26" s="36" t="str">
        <f t="shared" si="2"/>
        <v xml:space="preserve"> </v>
      </c>
      <c r="M26" s="11"/>
      <c r="N26" s="11" t="s">
        <v>15</v>
      </c>
      <c r="O26" s="12">
        <f t="shared" si="3"/>
        <v>0</v>
      </c>
      <c r="P26" s="13">
        <v>15</v>
      </c>
      <c r="Q26" s="13">
        <f t="shared" si="5"/>
        <v>0</v>
      </c>
      <c r="R26" s="14">
        <v>3.5</v>
      </c>
      <c r="S26" s="14" t="s">
        <v>16</v>
      </c>
      <c r="T26" s="15">
        <f t="shared" si="6"/>
        <v>0</v>
      </c>
      <c r="U26" s="14">
        <v>3</v>
      </c>
      <c r="V26" s="14" t="s">
        <v>17</v>
      </c>
      <c r="W26" s="15">
        <f t="shared" si="7"/>
        <v>0</v>
      </c>
      <c r="X26" s="14">
        <v>2.5</v>
      </c>
      <c r="Y26" s="14" t="s">
        <v>18</v>
      </c>
      <c r="Z26" s="15">
        <f t="shared" si="8"/>
        <v>0</v>
      </c>
      <c r="AA26" s="14">
        <v>2</v>
      </c>
      <c r="AB26" s="14" t="s">
        <v>19</v>
      </c>
      <c r="AC26" s="15">
        <f t="shared" si="9"/>
        <v>0</v>
      </c>
      <c r="AD26" s="14">
        <v>1.5</v>
      </c>
      <c r="AE26" s="14" t="s">
        <v>20</v>
      </c>
      <c r="AF26" s="15">
        <f t="shared" si="10"/>
        <v>0</v>
      </c>
      <c r="AG26" s="14">
        <v>1</v>
      </c>
      <c r="AH26" s="14" t="s">
        <v>21</v>
      </c>
      <c r="AI26" s="15">
        <f t="shared" si="11"/>
        <v>0</v>
      </c>
      <c r="AJ26" s="14">
        <v>0</v>
      </c>
      <c r="AK26" s="14" t="s">
        <v>22</v>
      </c>
      <c r="AL26" s="15">
        <f t="shared" si="12"/>
        <v>0</v>
      </c>
      <c r="AM26" s="15">
        <f t="shared" si="13"/>
        <v>0</v>
      </c>
      <c r="AN26" s="16" t="str">
        <f t="shared" si="14"/>
        <v xml:space="preserve"> </v>
      </c>
      <c r="AO26" s="15">
        <f t="shared" si="15"/>
        <v>2.5</v>
      </c>
      <c r="AR26" s="17" t="s">
        <v>23</v>
      </c>
    </row>
    <row r="27" spans="2:44" ht="15.75" x14ac:dyDescent="0.25">
      <c r="B27" s="30" t="s">
        <v>14</v>
      </c>
      <c r="C27" s="31" t="s">
        <v>14</v>
      </c>
      <c r="D27" s="32"/>
      <c r="E27" s="33" t="str">
        <f t="shared" si="0"/>
        <v xml:space="preserve"> </v>
      </c>
      <c r="F27" s="37"/>
      <c r="G27" s="113"/>
      <c r="H27" s="113"/>
      <c r="I27" s="51"/>
      <c r="J27" s="33" t="s">
        <v>14</v>
      </c>
      <c r="K27" s="10" t="str">
        <f t="shared" si="1"/>
        <v xml:space="preserve"> </v>
      </c>
      <c r="L27" s="36" t="str">
        <f t="shared" si="2"/>
        <v xml:space="preserve"> </v>
      </c>
      <c r="M27" s="11"/>
      <c r="N27" s="11" t="s">
        <v>15</v>
      </c>
      <c r="O27" s="12">
        <f t="shared" si="3"/>
        <v>0</v>
      </c>
      <c r="P27" s="13">
        <f t="shared" si="4"/>
        <v>0</v>
      </c>
      <c r="Q27" s="13" t="e">
        <f t="shared" si="5"/>
        <v>#DIV/0!</v>
      </c>
      <c r="R27" s="14">
        <v>3.5</v>
      </c>
      <c r="S27" s="14" t="s">
        <v>16</v>
      </c>
      <c r="T27" s="15">
        <f t="shared" si="6"/>
        <v>0</v>
      </c>
      <c r="U27" s="14">
        <v>3</v>
      </c>
      <c r="V27" s="14" t="s">
        <v>17</v>
      </c>
      <c r="W27" s="15">
        <f t="shared" si="7"/>
        <v>0</v>
      </c>
      <c r="X27" s="14">
        <v>2.5</v>
      </c>
      <c r="Y27" s="14" t="s">
        <v>18</v>
      </c>
      <c r="Z27" s="15">
        <f t="shared" si="8"/>
        <v>0</v>
      </c>
      <c r="AA27" s="14">
        <v>2</v>
      </c>
      <c r="AB27" s="14" t="s">
        <v>19</v>
      </c>
      <c r="AC27" s="15">
        <f t="shared" si="9"/>
        <v>0</v>
      </c>
      <c r="AD27" s="14">
        <v>1.5</v>
      </c>
      <c r="AE27" s="14" t="s">
        <v>20</v>
      </c>
      <c r="AF27" s="15">
        <f t="shared" si="10"/>
        <v>0</v>
      </c>
      <c r="AG27" s="14">
        <v>1</v>
      </c>
      <c r="AH27" s="14" t="s">
        <v>21</v>
      </c>
      <c r="AI27" s="15">
        <f t="shared" si="11"/>
        <v>0</v>
      </c>
      <c r="AJ27" s="14">
        <v>0</v>
      </c>
      <c r="AK27" s="14" t="s">
        <v>22</v>
      </c>
      <c r="AL27" s="15">
        <f t="shared" si="12"/>
        <v>0</v>
      </c>
      <c r="AM27" s="15">
        <f t="shared" si="13"/>
        <v>0</v>
      </c>
      <c r="AN27" s="16" t="str">
        <f t="shared" si="14"/>
        <v xml:space="preserve"> </v>
      </c>
      <c r="AO27" s="15">
        <f t="shared" si="15"/>
        <v>2.5</v>
      </c>
      <c r="AR27" s="17" t="s">
        <v>23</v>
      </c>
    </row>
    <row r="28" spans="2:44" ht="15.75" x14ac:dyDescent="0.25">
      <c r="B28" s="30" t="s">
        <v>14</v>
      </c>
      <c r="C28" s="31" t="s">
        <v>14</v>
      </c>
      <c r="D28" s="32"/>
      <c r="E28" s="33" t="str">
        <f t="shared" si="0"/>
        <v xml:space="preserve"> </v>
      </c>
      <c r="F28" s="37"/>
      <c r="G28" s="113"/>
      <c r="H28" s="113"/>
      <c r="I28" s="51"/>
      <c r="J28" s="33" t="s">
        <v>14</v>
      </c>
      <c r="K28" s="10" t="str">
        <f t="shared" si="1"/>
        <v xml:space="preserve"> </v>
      </c>
      <c r="L28" s="36" t="str">
        <f t="shared" si="2"/>
        <v xml:space="preserve"> </v>
      </c>
      <c r="M28" s="11"/>
      <c r="N28" s="11" t="s">
        <v>15</v>
      </c>
      <c r="O28" s="12">
        <f t="shared" si="3"/>
        <v>0</v>
      </c>
      <c r="P28" s="13">
        <f t="shared" si="4"/>
        <v>0</v>
      </c>
      <c r="Q28" s="13" t="e">
        <f t="shared" si="5"/>
        <v>#DIV/0!</v>
      </c>
      <c r="R28" s="14">
        <v>3.5</v>
      </c>
      <c r="S28" s="14" t="s">
        <v>16</v>
      </c>
      <c r="T28" s="15">
        <f t="shared" si="6"/>
        <v>0</v>
      </c>
      <c r="U28" s="14">
        <v>3</v>
      </c>
      <c r="V28" s="14" t="s">
        <v>17</v>
      </c>
      <c r="W28" s="15">
        <f t="shared" si="7"/>
        <v>0</v>
      </c>
      <c r="X28" s="14">
        <v>2.5</v>
      </c>
      <c r="Y28" s="14" t="s">
        <v>18</v>
      </c>
      <c r="Z28" s="15">
        <f t="shared" si="8"/>
        <v>0</v>
      </c>
      <c r="AA28" s="14">
        <v>2</v>
      </c>
      <c r="AB28" s="14" t="s">
        <v>19</v>
      </c>
      <c r="AC28" s="15">
        <f t="shared" si="9"/>
        <v>0</v>
      </c>
      <c r="AD28" s="14">
        <v>1.5</v>
      </c>
      <c r="AE28" s="14" t="s">
        <v>20</v>
      </c>
      <c r="AF28" s="15">
        <f t="shared" si="10"/>
        <v>0</v>
      </c>
      <c r="AG28" s="14">
        <v>1</v>
      </c>
      <c r="AH28" s="14" t="s">
        <v>21</v>
      </c>
      <c r="AI28" s="15">
        <f t="shared" si="11"/>
        <v>0</v>
      </c>
      <c r="AJ28" s="14">
        <v>0</v>
      </c>
      <c r="AK28" s="14" t="s">
        <v>22</v>
      </c>
      <c r="AL28" s="15">
        <f t="shared" si="12"/>
        <v>0</v>
      </c>
      <c r="AM28" s="15">
        <f t="shared" si="13"/>
        <v>0</v>
      </c>
      <c r="AN28" s="16" t="str">
        <f t="shared" si="14"/>
        <v xml:space="preserve"> </v>
      </c>
      <c r="AO28" s="15">
        <f t="shared" si="15"/>
        <v>2.5</v>
      </c>
      <c r="AR28" s="17" t="s">
        <v>23</v>
      </c>
    </row>
    <row r="29" spans="2:44" ht="15.75" x14ac:dyDescent="0.25">
      <c r="B29" s="30" t="s">
        <v>14</v>
      </c>
      <c r="C29" s="31" t="s">
        <v>14</v>
      </c>
      <c r="D29" s="32"/>
      <c r="E29" s="33" t="str">
        <f t="shared" si="0"/>
        <v xml:space="preserve"> </v>
      </c>
      <c r="F29" s="37"/>
      <c r="G29" s="113"/>
      <c r="H29" s="113"/>
      <c r="I29" s="51"/>
      <c r="J29" s="33" t="s">
        <v>14</v>
      </c>
      <c r="K29" s="10" t="str">
        <f t="shared" si="1"/>
        <v xml:space="preserve"> </v>
      </c>
      <c r="L29" s="36" t="str">
        <f t="shared" si="2"/>
        <v xml:space="preserve"> </v>
      </c>
      <c r="M29" s="11"/>
      <c r="N29" s="11" t="s">
        <v>15</v>
      </c>
      <c r="O29" s="12">
        <f t="shared" si="3"/>
        <v>0</v>
      </c>
      <c r="P29" s="13">
        <f t="shared" si="4"/>
        <v>0</v>
      </c>
      <c r="Q29" s="13" t="e">
        <f t="shared" si="5"/>
        <v>#DIV/0!</v>
      </c>
      <c r="R29" s="14">
        <v>3.5</v>
      </c>
      <c r="S29" s="14" t="s">
        <v>16</v>
      </c>
      <c r="T29" s="15">
        <f t="shared" si="6"/>
        <v>0</v>
      </c>
      <c r="U29" s="14">
        <v>3</v>
      </c>
      <c r="V29" s="14" t="s">
        <v>17</v>
      </c>
      <c r="W29" s="15">
        <f t="shared" si="7"/>
        <v>0</v>
      </c>
      <c r="X29" s="14">
        <v>2.5</v>
      </c>
      <c r="Y29" s="14" t="s">
        <v>18</v>
      </c>
      <c r="Z29" s="15">
        <f t="shared" si="8"/>
        <v>0</v>
      </c>
      <c r="AA29" s="14">
        <v>2</v>
      </c>
      <c r="AB29" s="14" t="s">
        <v>19</v>
      </c>
      <c r="AC29" s="15">
        <f t="shared" si="9"/>
        <v>0</v>
      </c>
      <c r="AD29" s="14">
        <v>1.5</v>
      </c>
      <c r="AE29" s="14" t="s">
        <v>20</v>
      </c>
      <c r="AF29" s="15">
        <f t="shared" si="10"/>
        <v>0</v>
      </c>
      <c r="AG29" s="14">
        <v>1</v>
      </c>
      <c r="AH29" s="14" t="s">
        <v>21</v>
      </c>
      <c r="AI29" s="15">
        <f t="shared" si="11"/>
        <v>0</v>
      </c>
      <c r="AJ29" s="14">
        <v>0</v>
      </c>
      <c r="AK29" s="14" t="s">
        <v>22</v>
      </c>
      <c r="AL29" s="15">
        <f t="shared" si="12"/>
        <v>0</v>
      </c>
      <c r="AM29" s="15">
        <f t="shared" si="13"/>
        <v>0</v>
      </c>
      <c r="AN29" s="16" t="str">
        <f t="shared" si="14"/>
        <v xml:space="preserve"> </v>
      </c>
      <c r="AO29" s="15">
        <f t="shared" si="15"/>
        <v>2.5</v>
      </c>
      <c r="AR29" s="17" t="s">
        <v>23</v>
      </c>
    </row>
    <row r="30" spans="2:44" ht="16.5" thickBot="1" x14ac:dyDescent="0.3">
      <c r="B30" s="30" t="s">
        <v>14</v>
      </c>
      <c r="C30" s="31" t="s">
        <v>14</v>
      </c>
      <c r="D30" s="32"/>
      <c r="E30" s="33" t="str">
        <f t="shared" si="0"/>
        <v xml:space="preserve"> </v>
      </c>
      <c r="F30" s="38"/>
      <c r="G30" s="121"/>
      <c r="H30" s="121"/>
      <c r="I30" s="52"/>
      <c r="J30" s="39" t="s">
        <v>14</v>
      </c>
      <c r="K30" s="10" t="str">
        <f t="shared" si="1"/>
        <v xml:space="preserve"> </v>
      </c>
      <c r="L30" s="36" t="str">
        <f t="shared" si="2"/>
        <v xml:space="preserve"> </v>
      </c>
      <c r="M30" s="11"/>
      <c r="N30" s="11" t="s">
        <v>15</v>
      </c>
      <c r="O30" s="12">
        <f t="shared" si="3"/>
        <v>0</v>
      </c>
      <c r="P30" s="13">
        <f t="shared" si="4"/>
        <v>0</v>
      </c>
      <c r="Q30" s="13" t="e">
        <f t="shared" si="5"/>
        <v>#DIV/0!</v>
      </c>
      <c r="R30" s="14">
        <v>3.5</v>
      </c>
      <c r="S30" s="14" t="s">
        <v>16</v>
      </c>
      <c r="T30" s="15">
        <f t="shared" si="6"/>
        <v>0</v>
      </c>
      <c r="U30" s="14">
        <v>3</v>
      </c>
      <c r="V30" s="14" t="s">
        <v>17</v>
      </c>
      <c r="W30" s="15">
        <f t="shared" si="7"/>
        <v>0</v>
      </c>
      <c r="X30" s="14">
        <v>2.5</v>
      </c>
      <c r="Y30" s="14" t="s">
        <v>18</v>
      </c>
      <c r="Z30" s="15">
        <f t="shared" si="8"/>
        <v>0</v>
      </c>
      <c r="AA30" s="14">
        <v>2</v>
      </c>
      <c r="AB30" s="14" t="s">
        <v>19</v>
      </c>
      <c r="AC30" s="15">
        <f t="shared" si="9"/>
        <v>0</v>
      </c>
      <c r="AD30" s="14">
        <v>1.5</v>
      </c>
      <c r="AE30" s="14" t="s">
        <v>20</v>
      </c>
      <c r="AF30" s="15">
        <f t="shared" si="10"/>
        <v>0</v>
      </c>
      <c r="AG30" s="14">
        <v>1</v>
      </c>
      <c r="AH30" s="14" t="s">
        <v>21</v>
      </c>
      <c r="AI30" s="15">
        <f t="shared" si="11"/>
        <v>0</v>
      </c>
      <c r="AJ30" s="14">
        <v>0</v>
      </c>
      <c r="AK30" s="14" t="s">
        <v>22</v>
      </c>
      <c r="AL30" s="15">
        <f t="shared" si="12"/>
        <v>0</v>
      </c>
      <c r="AM30" s="15">
        <f t="shared" si="13"/>
        <v>0</v>
      </c>
      <c r="AN30" s="16" t="str">
        <f t="shared" si="14"/>
        <v xml:space="preserve"> </v>
      </c>
      <c r="AO30" s="15">
        <f t="shared" si="15"/>
        <v>2.5</v>
      </c>
      <c r="AR30" s="17" t="s">
        <v>23</v>
      </c>
    </row>
    <row r="31" spans="2:44" x14ac:dyDescent="0.25">
      <c r="B31" s="167" t="s">
        <v>48</v>
      </c>
      <c r="C31" s="163"/>
      <c r="D31" s="19"/>
      <c r="E31" s="163" t="s">
        <v>47</v>
      </c>
      <c r="F31" s="164"/>
      <c r="G31" s="164"/>
      <c r="H31" s="20"/>
      <c r="I31" s="54"/>
      <c r="J31" s="156" t="s">
        <v>24</v>
      </c>
      <c r="K31" s="165"/>
      <c r="L31" s="166"/>
    </row>
    <row r="32" spans="2:44" x14ac:dyDescent="0.25">
      <c r="B32" s="100" t="s">
        <v>26</v>
      </c>
      <c r="C32" s="101"/>
      <c r="D32" s="26"/>
      <c r="E32" s="146" t="s">
        <v>56</v>
      </c>
      <c r="F32" s="146"/>
      <c r="G32" s="146"/>
      <c r="H32" s="21"/>
      <c r="I32" s="21"/>
      <c r="J32" s="139" t="s">
        <v>27</v>
      </c>
      <c r="K32" s="139"/>
      <c r="L32" s="147"/>
    </row>
    <row r="33" spans="2:53" x14ac:dyDescent="0.25">
      <c r="B33" s="22"/>
      <c r="C33" s="79"/>
      <c r="D33" s="26"/>
      <c r="E33" s="23"/>
      <c r="F33" s="23"/>
      <c r="G33" s="23"/>
      <c r="H33" s="26"/>
      <c r="I33" s="26"/>
      <c r="J33" s="26"/>
      <c r="K33" s="26"/>
      <c r="L33" s="27"/>
    </row>
    <row r="34" spans="2:53" x14ac:dyDescent="0.25">
      <c r="B34" s="22"/>
      <c r="C34" s="79"/>
      <c r="D34" s="26"/>
      <c r="E34" s="23"/>
      <c r="F34" s="23"/>
      <c r="G34" s="23"/>
      <c r="H34" s="26"/>
      <c r="I34" s="26"/>
      <c r="J34" s="26"/>
      <c r="K34" s="26"/>
      <c r="L34" s="27"/>
    </row>
    <row r="35" spans="2:53" x14ac:dyDescent="0.25">
      <c r="B35" s="22"/>
      <c r="C35" s="79"/>
      <c r="D35" s="26"/>
      <c r="E35" s="23"/>
      <c r="F35" s="23"/>
      <c r="G35" s="23"/>
      <c r="H35" s="26"/>
      <c r="I35" s="26"/>
      <c r="J35" s="26"/>
      <c r="K35" s="26"/>
      <c r="L35" s="27"/>
    </row>
    <row r="36" spans="2:53" x14ac:dyDescent="0.25">
      <c r="B36" s="137" t="s">
        <v>125</v>
      </c>
      <c r="C36" s="138"/>
      <c r="D36" s="26"/>
      <c r="E36" s="156" t="s">
        <v>24</v>
      </c>
      <c r="F36" s="156"/>
      <c r="G36" s="47"/>
      <c r="H36" s="26"/>
      <c r="I36" s="26"/>
      <c r="J36" s="156" t="s">
        <v>24</v>
      </c>
      <c r="K36" s="156"/>
      <c r="L36" s="162"/>
    </row>
    <row r="37" spans="2:53" x14ac:dyDescent="0.25">
      <c r="B37" s="157" t="s">
        <v>67</v>
      </c>
      <c r="C37" s="158"/>
      <c r="D37" s="26"/>
      <c r="E37" s="159" t="s">
        <v>52</v>
      </c>
      <c r="F37" s="159"/>
      <c r="G37" s="159"/>
      <c r="H37" s="26"/>
      <c r="I37" s="26"/>
      <c r="J37" s="160" t="s">
        <v>68</v>
      </c>
      <c r="K37" s="160"/>
      <c r="L37" s="161"/>
    </row>
    <row r="38" spans="2:53" x14ac:dyDescent="0.25">
      <c r="B38" s="90"/>
      <c r="C38" s="86"/>
      <c r="D38" s="21"/>
      <c r="E38" s="24"/>
      <c r="F38" s="24"/>
      <c r="G38" s="24"/>
      <c r="H38" s="21"/>
      <c r="I38" s="21"/>
      <c r="J38" s="24"/>
      <c r="K38" s="24"/>
      <c r="L38" s="25"/>
    </row>
    <row r="39" spans="2:53" x14ac:dyDescent="0.25">
      <c r="B39" s="90"/>
      <c r="C39" s="86"/>
      <c r="D39" s="21"/>
      <c r="E39" s="24"/>
      <c r="F39" s="24"/>
      <c r="G39" s="24"/>
      <c r="H39" s="21"/>
      <c r="I39" s="21"/>
      <c r="J39" s="24"/>
      <c r="K39" s="24"/>
      <c r="L39" s="25"/>
    </row>
    <row r="40" spans="2:53" x14ac:dyDescent="0.25">
      <c r="B40" s="90"/>
      <c r="C40" s="86"/>
      <c r="D40" s="21"/>
      <c r="E40" s="24"/>
      <c r="F40" s="24"/>
      <c r="G40" s="24"/>
      <c r="H40" s="21"/>
      <c r="I40" s="21"/>
      <c r="J40" s="24"/>
      <c r="K40" s="24"/>
      <c r="L40" s="25"/>
    </row>
    <row r="41" spans="2:53" ht="15.75" customHeight="1" x14ac:dyDescent="0.25">
      <c r="B41" s="104" t="s">
        <v>51</v>
      </c>
      <c r="C41" s="105"/>
      <c r="D41" s="105"/>
      <c r="E41" s="105"/>
      <c r="F41" s="105"/>
      <c r="G41" s="105"/>
      <c r="H41" s="105"/>
      <c r="I41" s="105"/>
      <c r="J41" s="105"/>
      <c r="K41" s="105"/>
      <c r="L41" s="106"/>
    </row>
    <row r="42" spans="2:53" ht="13.5" customHeight="1" x14ac:dyDescent="0.25">
      <c r="B42" s="107" t="s">
        <v>55</v>
      </c>
      <c r="C42" s="108"/>
      <c r="D42" s="108"/>
      <c r="E42" s="108"/>
      <c r="F42" s="108"/>
      <c r="G42" s="108"/>
      <c r="H42" s="108"/>
      <c r="I42" s="108"/>
      <c r="J42" s="108"/>
      <c r="K42" s="108"/>
      <c r="L42" s="108"/>
      <c r="M42" s="109"/>
      <c r="N42" s="64"/>
      <c r="BA42" s="67"/>
    </row>
    <row r="43" spans="2:53" ht="72.75" customHeight="1" thickBot="1" x14ac:dyDescent="0.3">
      <c r="B43" s="110" t="s">
        <v>50</v>
      </c>
      <c r="C43" s="111"/>
      <c r="D43" s="111"/>
      <c r="E43" s="111"/>
      <c r="F43" s="111"/>
      <c r="G43" s="111"/>
      <c r="H43" s="111"/>
      <c r="I43" s="111"/>
      <c r="J43" s="111"/>
      <c r="K43" s="111"/>
      <c r="L43" s="112"/>
    </row>
    <row r="53" ht="15" customHeight="1" x14ac:dyDescent="0.25"/>
    <row r="54" ht="75" customHeight="1" x14ac:dyDescent="0.25"/>
  </sheetData>
  <mergeCells count="44">
    <mergeCell ref="G13:H13"/>
    <mergeCell ref="B1:L1"/>
    <mergeCell ref="B2:L2"/>
    <mergeCell ref="B3:L3"/>
    <mergeCell ref="B4:L4"/>
    <mergeCell ref="B5:L5"/>
    <mergeCell ref="B6:L6"/>
    <mergeCell ref="B7:L7"/>
    <mergeCell ref="B8:L8"/>
    <mergeCell ref="G10:H10"/>
    <mergeCell ref="G11:H11"/>
    <mergeCell ref="G12:H12"/>
    <mergeCell ref="G25:H25"/>
    <mergeCell ref="G14:H14"/>
    <mergeCell ref="G15:H15"/>
    <mergeCell ref="G16:H16"/>
    <mergeCell ref="G17:H17"/>
    <mergeCell ref="G18:H18"/>
    <mergeCell ref="G19:H19"/>
    <mergeCell ref="G20:H20"/>
    <mergeCell ref="G21:H21"/>
    <mergeCell ref="G22:H22"/>
    <mergeCell ref="G23:H23"/>
    <mergeCell ref="G24:H24"/>
    <mergeCell ref="E31:G31"/>
    <mergeCell ref="J31:L31"/>
    <mergeCell ref="B32:C32"/>
    <mergeCell ref="E32:G32"/>
    <mergeCell ref="J32:L32"/>
    <mergeCell ref="B31:C31"/>
    <mergeCell ref="G26:H26"/>
    <mergeCell ref="G27:H27"/>
    <mergeCell ref="G28:H28"/>
    <mergeCell ref="G29:H29"/>
    <mergeCell ref="G30:H30"/>
    <mergeCell ref="E36:F36"/>
    <mergeCell ref="B37:C37"/>
    <mergeCell ref="E37:G37"/>
    <mergeCell ref="J37:L37"/>
    <mergeCell ref="B43:L43"/>
    <mergeCell ref="B41:L41"/>
    <mergeCell ref="B36:C36"/>
    <mergeCell ref="J36:L36"/>
    <mergeCell ref="B42:M42"/>
  </mergeCells>
  <pageMargins left="0.70866141732283472" right="0.70866141732283472" top="0.74803149606299213" bottom="0.74803149606299213" header="0.31496062992125984" footer="0.31496062992125984"/>
  <pageSetup paperSize="9" scale="69" orientation="landscape"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A54"/>
  <sheetViews>
    <sheetView topLeftCell="A4" zoomScaleNormal="100" workbookViewId="0">
      <selection activeCell="I16" sqref="I16"/>
    </sheetView>
  </sheetViews>
  <sheetFormatPr defaultRowHeight="15" x14ac:dyDescent="0.25"/>
  <cols>
    <col min="1" max="1" width="0.42578125" customWidth="1"/>
    <col min="2" max="2" width="12.42578125" customWidth="1"/>
    <col min="3" max="3" width="24.28515625" customWidth="1"/>
    <col min="4" max="4" width="9.140625" customWidth="1"/>
    <col min="5" max="5" width="13.28515625" customWidth="1"/>
    <col min="6" max="6" width="12.85546875" customWidth="1"/>
    <col min="7" max="7" width="31.42578125" customWidth="1"/>
    <col min="8" max="8" width="0.85546875" hidden="1" customWidth="1"/>
    <col min="9" max="9" width="17.42578125" customWidth="1"/>
    <col min="10" max="10" width="10.42578125" customWidth="1"/>
    <col min="11" max="11" width="28.28515625" hidden="1" customWidth="1"/>
    <col min="12" max="12" width="18.85546875" customWidth="1"/>
    <col min="13" max="39" width="9.140625" hidden="1" customWidth="1"/>
    <col min="40" max="40" width="12.5703125" hidden="1" customWidth="1"/>
    <col min="41" max="52" width="9.140625" hidden="1" customWidth="1"/>
  </cols>
  <sheetData>
    <row r="1" spans="2:53" s="2" customFormat="1" ht="15.75" x14ac:dyDescent="0.25">
      <c r="B1" s="123" t="s">
        <v>0</v>
      </c>
      <c r="C1" s="124"/>
      <c r="D1" s="124"/>
      <c r="E1" s="124"/>
      <c r="F1" s="124"/>
      <c r="G1" s="124"/>
      <c r="H1" s="124"/>
      <c r="I1" s="124"/>
      <c r="J1" s="124"/>
      <c r="K1" s="124"/>
      <c r="L1" s="125"/>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row>
    <row r="2" spans="2:53" s="2" customFormat="1" ht="15.75" x14ac:dyDescent="0.25">
      <c r="B2" s="126" t="s">
        <v>1</v>
      </c>
      <c r="C2" s="127"/>
      <c r="D2" s="127"/>
      <c r="E2" s="127"/>
      <c r="F2" s="127"/>
      <c r="G2" s="127"/>
      <c r="H2" s="127"/>
      <c r="I2" s="127"/>
      <c r="J2" s="127"/>
      <c r="K2" s="127"/>
      <c r="L2" s="128"/>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row>
    <row r="3" spans="2:53" s="2" customFormat="1" ht="15.75" x14ac:dyDescent="0.25">
      <c r="B3" s="126" t="s">
        <v>2</v>
      </c>
      <c r="C3" s="127"/>
      <c r="D3" s="127"/>
      <c r="E3" s="127"/>
      <c r="F3" s="127"/>
      <c r="G3" s="127"/>
      <c r="H3" s="127"/>
      <c r="I3" s="127"/>
      <c r="J3" s="127"/>
      <c r="K3" s="127"/>
      <c r="L3" s="128"/>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1"/>
      <c r="AU3" s="1"/>
      <c r="AV3" s="1"/>
      <c r="AW3" s="1"/>
      <c r="AX3" s="1"/>
      <c r="AY3" s="1"/>
      <c r="AZ3" s="1"/>
      <c r="BA3" s="1"/>
    </row>
    <row r="4" spans="2:53" s="2" customFormat="1" ht="15.75" x14ac:dyDescent="0.25">
      <c r="B4" s="126" t="s">
        <v>121</v>
      </c>
      <c r="C4" s="127"/>
      <c r="D4" s="127"/>
      <c r="E4" s="127"/>
      <c r="F4" s="127"/>
      <c r="G4" s="127"/>
      <c r="H4" s="127"/>
      <c r="I4" s="127"/>
      <c r="J4" s="127"/>
      <c r="K4" s="127"/>
      <c r="L4" s="128"/>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1"/>
      <c r="AU4" s="1"/>
      <c r="AV4" s="1"/>
      <c r="AW4" s="1"/>
      <c r="AX4" s="1"/>
      <c r="AY4" s="1"/>
      <c r="AZ4" s="1"/>
      <c r="BA4" s="1"/>
    </row>
    <row r="5" spans="2:53" s="2" customFormat="1" ht="15.75" x14ac:dyDescent="0.25">
      <c r="B5" s="129" t="s">
        <v>122</v>
      </c>
      <c r="C5" s="130"/>
      <c r="D5" s="130"/>
      <c r="E5" s="130"/>
      <c r="F5" s="130"/>
      <c r="G5" s="130"/>
      <c r="H5" s="130"/>
      <c r="I5" s="130"/>
      <c r="J5" s="130"/>
      <c r="K5" s="130"/>
      <c r="L5" s="131"/>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1"/>
      <c r="AU5" s="1"/>
      <c r="AV5" s="1"/>
      <c r="AW5" s="1"/>
      <c r="AX5" s="1"/>
      <c r="AY5" s="1"/>
      <c r="AZ5" s="1"/>
      <c r="BA5" s="1"/>
    </row>
    <row r="6" spans="2:53" s="2" customFormat="1" ht="15.75" x14ac:dyDescent="0.25">
      <c r="B6" s="129" t="s">
        <v>43</v>
      </c>
      <c r="C6" s="130"/>
      <c r="D6" s="130"/>
      <c r="E6" s="130"/>
      <c r="F6" s="130"/>
      <c r="G6" s="130"/>
      <c r="H6" s="130"/>
      <c r="I6" s="130"/>
      <c r="J6" s="130"/>
      <c r="K6" s="130"/>
      <c r="L6" s="131"/>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1"/>
      <c r="AU6" s="1"/>
      <c r="AV6" s="1"/>
      <c r="AW6" s="1"/>
      <c r="AX6" s="1"/>
      <c r="AY6" s="1"/>
      <c r="AZ6" s="1"/>
      <c r="BA6" s="1"/>
    </row>
    <row r="7" spans="2:53" s="2" customFormat="1" ht="15.75" x14ac:dyDescent="0.25">
      <c r="B7" s="132">
        <v>42413</v>
      </c>
      <c r="C7" s="133"/>
      <c r="D7" s="133"/>
      <c r="E7" s="133"/>
      <c r="F7" s="133"/>
      <c r="G7" s="133"/>
      <c r="H7" s="133"/>
      <c r="I7" s="133"/>
      <c r="J7" s="133"/>
      <c r="K7" s="133"/>
      <c r="L7" s="134"/>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1"/>
      <c r="AU7" s="1"/>
      <c r="AV7" s="1"/>
      <c r="AW7" s="1"/>
      <c r="AX7" s="1"/>
      <c r="AY7" s="1"/>
      <c r="AZ7" s="1"/>
      <c r="BA7" s="1"/>
    </row>
    <row r="8" spans="2:53" s="2" customFormat="1" ht="15.75" hidden="1" x14ac:dyDescent="0.25">
      <c r="B8" s="129" t="s">
        <v>3</v>
      </c>
      <c r="C8" s="130"/>
      <c r="D8" s="130"/>
      <c r="E8" s="130"/>
      <c r="F8" s="130"/>
      <c r="G8" s="130"/>
      <c r="H8" s="130"/>
      <c r="I8" s="130"/>
      <c r="J8" s="130"/>
      <c r="K8" s="130"/>
      <c r="L8" s="131"/>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1"/>
      <c r="AU8" s="1"/>
      <c r="AV8" s="1"/>
      <c r="AW8" s="1"/>
      <c r="AX8" s="1"/>
      <c r="AY8" s="1"/>
      <c r="AZ8" s="1"/>
      <c r="BA8" s="1"/>
    </row>
    <row r="9" spans="2:53" s="2" customFormat="1" ht="16.5" thickBot="1" x14ac:dyDescent="0.3">
      <c r="B9" s="4"/>
      <c r="C9" s="5"/>
      <c r="D9" s="6"/>
      <c r="E9" s="50" t="s">
        <v>139</v>
      </c>
      <c r="F9" s="50"/>
      <c r="G9" s="50"/>
      <c r="H9" s="5"/>
      <c r="I9" s="5"/>
      <c r="J9" s="7"/>
      <c r="K9" s="5"/>
      <c r="L9" s="8"/>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1"/>
      <c r="AU9" s="1"/>
      <c r="AV9" s="1"/>
      <c r="AW9" s="1"/>
      <c r="AX9" s="1"/>
      <c r="AY9" s="1"/>
      <c r="AZ9" s="1"/>
      <c r="BA9" s="1"/>
    </row>
    <row r="10" spans="2:53" s="2" customFormat="1" ht="26.25" thickBot="1" x14ac:dyDescent="0.3">
      <c r="B10" s="28" t="s">
        <v>4</v>
      </c>
      <c r="C10" s="28" t="s">
        <v>5</v>
      </c>
      <c r="D10" s="28" t="s">
        <v>6</v>
      </c>
      <c r="E10" s="28" t="s">
        <v>7</v>
      </c>
      <c r="F10" s="28" t="s">
        <v>8</v>
      </c>
      <c r="G10" s="135" t="s">
        <v>9</v>
      </c>
      <c r="H10" s="136"/>
      <c r="I10" s="55" t="s">
        <v>53</v>
      </c>
      <c r="J10" s="28" t="s">
        <v>10</v>
      </c>
      <c r="K10" s="28" t="s">
        <v>11</v>
      </c>
      <c r="L10" s="29" t="s">
        <v>12</v>
      </c>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t="s">
        <v>13</v>
      </c>
      <c r="AN10" s="9"/>
      <c r="AO10" s="9"/>
      <c r="AP10" s="9"/>
      <c r="AQ10" s="3"/>
      <c r="AR10" s="3"/>
      <c r="AS10" s="3"/>
      <c r="AT10" s="1"/>
      <c r="AU10" s="1"/>
      <c r="AV10" s="1"/>
      <c r="AW10" s="1"/>
      <c r="AX10" s="1"/>
      <c r="AY10" s="1"/>
      <c r="AZ10" s="1"/>
      <c r="BA10" s="1"/>
    </row>
    <row r="11" spans="2:53" s="2" customFormat="1" ht="18" customHeight="1" x14ac:dyDescent="0.25">
      <c r="B11" s="69" t="s">
        <v>129</v>
      </c>
      <c r="C11" s="66" t="s">
        <v>128</v>
      </c>
      <c r="D11" s="32">
        <v>77</v>
      </c>
      <c r="E11" s="33">
        <f t="shared" ref="E11:E30" si="0">IF(J11=" "," ",P11)</f>
        <v>92</v>
      </c>
      <c r="F11" s="34">
        <v>210.5</v>
      </c>
      <c r="G11" s="122" t="s">
        <v>36</v>
      </c>
      <c r="H11" s="122"/>
      <c r="I11" s="53" t="s">
        <v>164</v>
      </c>
      <c r="J11" s="35">
        <v>90</v>
      </c>
      <c r="K11" s="10" t="str">
        <f>IF(D11=0," ",IF(J11=0," ",IF(J11="GR",AR11,AN11)))</f>
        <v>YETERLİ</v>
      </c>
      <c r="L11" s="36">
        <f>IF(D11=0," ",IF(J11=0," ",Q11))</f>
        <v>2.9402173913043477</v>
      </c>
      <c r="M11" s="11"/>
      <c r="N11" s="11" t="s">
        <v>15</v>
      </c>
      <c r="O11" s="12">
        <f>IF(J11&lt;90,0,IF(J11&lt;=100,4,0))</f>
        <v>4</v>
      </c>
      <c r="P11" s="13">
        <f>IF(J11=" ",D11,(D11+15))</f>
        <v>92</v>
      </c>
      <c r="Q11" s="13">
        <f>IF(J11="BAŞARILI",(F11/P11),IF(J11&gt;0,(((AM11*15)+F11)/P11),F11))</f>
        <v>2.9402173913043477</v>
      </c>
      <c r="R11" s="14">
        <v>3.5</v>
      </c>
      <c r="S11" s="14" t="s">
        <v>16</v>
      </c>
      <c r="T11" s="15">
        <f>IF(J11&lt;85,0,IF(J11&lt;=89,3.5,0))</f>
        <v>0</v>
      </c>
      <c r="U11" s="14">
        <v>3</v>
      </c>
      <c r="V11" s="14" t="s">
        <v>17</v>
      </c>
      <c r="W11" s="15">
        <f>IF(J11&lt;80,0,IF(J11&lt;=84,3,0))</f>
        <v>0</v>
      </c>
      <c r="X11" s="14">
        <v>2.5</v>
      </c>
      <c r="Y11" s="14" t="s">
        <v>18</v>
      </c>
      <c r="Z11" s="15">
        <f>IF(J11&lt;75,0,IF(J11&lt;=79,2.5,0))</f>
        <v>0</v>
      </c>
      <c r="AA11" s="14">
        <v>2</v>
      </c>
      <c r="AB11" s="14" t="s">
        <v>19</v>
      </c>
      <c r="AC11" s="15">
        <f>IF(J11&lt;65,0,IF(J11&lt;=74,2,0))</f>
        <v>0</v>
      </c>
      <c r="AD11" s="14">
        <v>1.5</v>
      </c>
      <c r="AE11" s="14" t="s">
        <v>20</v>
      </c>
      <c r="AF11" s="15">
        <f>IF(J11&lt;58,0,IF(J11&lt;=64,1.5,0))</f>
        <v>0</v>
      </c>
      <c r="AG11" s="14">
        <v>1</v>
      </c>
      <c r="AH11" s="14" t="s">
        <v>21</v>
      </c>
      <c r="AI11" s="15">
        <f>IF(J11&lt;50,0,IF(J11&lt;=57,1,0))</f>
        <v>0</v>
      </c>
      <c r="AJ11" s="14">
        <v>0</v>
      </c>
      <c r="AK11" s="14" t="s">
        <v>22</v>
      </c>
      <c r="AL11" s="15">
        <f>IF(J11&lt;0,0,IF(J11&lt;=49,0,0))</f>
        <v>0</v>
      </c>
      <c r="AM11" s="15">
        <f>SUM(T11,W11,Z11,AC11,AF11,AI11,AL11,O11)</f>
        <v>4</v>
      </c>
      <c r="AN11" s="16" t="str">
        <f>IF(J11=" "," ",IF(AM11&lt;2,"GİREMEZ(AKTS)",IF(P11&lt;89,"GİREMEZ(AKTS)",IF(Q11&gt;=AO11,"YETERLİ","GİREMEZ(ORTALAMA)"))))</f>
        <v>YETERLİ</v>
      </c>
      <c r="AO11" s="15">
        <f>IF(LEFT(B11,1)="0",2,2.5)</f>
        <v>2.5</v>
      </c>
      <c r="AP11" s="15"/>
      <c r="AQ11" s="17"/>
      <c r="AR11" s="17" t="s">
        <v>23</v>
      </c>
      <c r="AS11" s="17"/>
      <c r="AT11" s="18"/>
      <c r="AU11" s="18"/>
      <c r="AV11" s="18"/>
      <c r="AW11" s="18"/>
      <c r="AX11" s="18"/>
      <c r="AY11" s="18"/>
      <c r="AZ11" s="18"/>
      <c r="BA11" s="1"/>
    </row>
    <row r="12" spans="2:53" ht="15.75" x14ac:dyDescent="0.25">
      <c r="B12" s="69" t="s">
        <v>130</v>
      </c>
      <c r="C12" s="65" t="s">
        <v>127</v>
      </c>
      <c r="D12" s="32">
        <v>77</v>
      </c>
      <c r="E12" s="33">
        <f t="shared" si="0"/>
        <v>92</v>
      </c>
      <c r="F12" s="37">
        <v>256.5</v>
      </c>
      <c r="G12" s="122" t="s">
        <v>39</v>
      </c>
      <c r="H12" s="122"/>
      <c r="I12" s="53" t="s">
        <v>164</v>
      </c>
      <c r="J12" s="33">
        <v>92</v>
      </c>
      <c r="K12" s="10" t="str">
        <f t="shared" ref="K12:K30" si="1">IF(D12=0," ",IF(J12=0," ",IF(J12="GR",AR12,AN12)))</f>
        <v>YETERLİ</v>
      </c>
      <c r="L12" s="36">
        <f t="shared" ref="L12:L30" si="2">IF(D12=0," ",IF(J12=0," ",Q12))</f>
        <v>3.4402173913043477</v>
      </c>
      <c r="M12" s="11"/>
      <c r="N12" s="11" t="s">
        <v>15</v>
      </c>
      <c r="O12" s="12">
        <f t="shared" ref="O12:O30" si="3">IF(J12&lt;90,0,IF(J12&lt;=100,4,0))</f>
        <v>4</v>
      </c>
      <c r="P12" s="13">
        <f t="shared" ref="P12:P30" si="4">IF(J12=" ",D12,(D12+15))</f>
        <v>92</v>
      </c>
      <c r="Q12" s="13">
        <f t="shared" ref="Q12:Q30" si="5">IF(J12="BAŞARILI",(F12/P12),IF(J12&gt;0,(((AM12*15)+F12)/P12),F12))</f>
        <v>3.4402173913043477</v>
      </c>
      <c r="R12" s="14">
        <v>3.5</v>
      </c>
      <c r="S12" s="14" t="s">
        <v>16</v>
      </c>
      <c r="T12" s="15">
        <f t="shared" ref="T12:T30" si="6">IF(J12&lt;85,0,IF(J12&lt;=89,3.5,0))</f>
        <v>0</v>
      </c>
      <c r="U12" s="14">
        <v>3</v>
      </c>
      <c r="V12" s="14" t="s">
        <v>17</v>
      </c>
      <c r="W12" s="15">
        <f t="shared" ref="W12:W30" si="7">IF(J12&lt;80,0,IF(J12&lt;=84,3,0))</f>
        <v>0</v>
      </c>
      <c r="X12" s="14">
        <v>2.5</v>
      </c>
      <c r="Y12" s="14" t="s">
        <v>18</v>
      </c>
      <c r="Z12" s="15">
        <f t="shared" ref="Z12:Z30" si="8">IF(J12&lt;75,0,IF(J12&lt;=79,2.5,0))</f>
        <v>0</v>
      </c>
      <c r="AA12" s="14">
        <v>2</v>
      </c>
      <c r="AB12" s="14" t="s">
        <v>19</v>
      </c>
      <c r="AC12" s="15">
        <f t="shared" ref="AC12:AC30" si="9">IF(J12&lt;65,0,IF(J12&lt;=74,2,0))</f>
        <v>0</v>
      </c>
      <c r="AD12" s="14">
        <v>1.5</v>
      </c>
      <c r="AE12" s="14" t="s">
        <v>20</v>
      </c>
      <c r="AF12" s="15">
        <f t="shared" ref="AF12:AF30" si="10">IF(J12&lt;58,0,IF(J12&lt;=64,1.5,0))</f>
        <v>0</v>
      </c>
      <c r="AG12" s="14">
        <v>1</v>
      </c>
      <c r="AH12" s="14" t="s">
        <v>21</v>
      </c>
      <c r="AI12" s="15">
        <f t="shared" ref="AI12:AI30" si="11">IF(J12&lt;50,0,IF(J12&lt;=57,1,0))</f>
        <v>0</v>
      </c>
      <c r="AJ12" s="14">
        <v>0</v>
      </c>
      <c r="AK12" s="14" t="s">
        <v>22</v>
      </c>
      <c r="AL12" s="15">
        <f t="shared" ref="AL12:AL30" si="12">IF(J12&lt;0,0,IF(J12&lt;=49,0,0))</f>
        <v>0</v>
      </c>
      <c r="AM12" s="15">
        <f t="shared" ref="AM12:AM30" si="13">SUM(T12,W12,Z12,AC12,AF12,AI12,AL12,O12)</f>
        <v>4</v>
      </c>
      <c r="AN12" s="16" t="str">
        <f t="shared" ref="AN12:AN30" si="14">IF(J12=" "," ",IF(AM12&lt;2,"GİREMEZ(AKTS)",IF(P12&lt;89,"GİREMEZ(AKTS)",IF(Q12&gt;=AO12,"YETERLİ","GİREMEZ(ORTALAMA)"))))</f>
        <v>YETERLİ</v>
      </c>
      <c r="AO12" s="15">
        <f t="shared" ref="AO12:AO30" si="15">IF(LEFT(B12,1)="0",2,2.5)</f>
        <v>2.5</v>
      </c>
      <c r="AR12" s="17" t="s">
        <v>23</v>
      </c>
    </row>
    <row r="13" spans="2:53" ht="15.75" x14ac:dyDescent="0.25">
      <c r="B13" s="68" t="s">
        <v>163</v>
      </c>
      <c r="C13" s="66" t="s">
        <v>132</v>
      </c>
      <c r="D13" s="32">
        <v>77</v>
      </c>
      <c r="E13" s="33">
        <f t="shared" si="0"/>
        <v>92</v>
      </c>
      <c r="F13" s="37">
        <v>249.5</v>
      </c>
      <c r="G13" s="122" t="s">
        <v>131</v>
      </c>
      <c r="H13" s="122"/>
      <c r="I13" s="99" t="s">
        <v>164</v>
      </c>
      <c r="J13" s="33">
        <v>90</v>
      </c>
      <c r="K13" s="10" t="str">
        <f t="shared" si="1"/>
        <v>YETERLİ</v>
      </c>
      <c r="L13" s="36">
        <f t="shared" si="2"/>
        <v>3.3641304347826089</v>
      </c>
      <c r="M13" s="11"/>
      <c r="N13" s="11" t="s">
        <v>15</v>
      </c>
      <c r="O13" s="12">
        <f t="shared" si="3"/>
        <v>4</v>
      </c>
      <c r="P13" s="13">
        <f t="shared" si="4"/>
        <v>92</v>
      </c>
      <c r="Q13" s="13">
        <f t="shared" si="5"/>
        <v>3.3641304347826089</v>
      </c>
      <c r="R13" s="14">
        <v>3.5</v>
      </c>
      <c r="S13" s="14" t="s">
        <v>16</v>
      </c>
      <c r="T13" s="15">
        <f t="shared" si="6"/>
        <v>0</v>
      </c>
      <c r="U13" s="14">
        <v>3</v>
      </c>
      <c r="V13" s="14" t="s">
        <v>17</v>
      </c>
      <c r="W13" s="15">
        <f t="shared" si="7"/>
        <v>0</v>
      </c>
      <c r="X13" s="14">
        <v>2.5</v>
      </c>
      <c r="Y13" s="14" t="s">
        <v>18</v>
      </c>
      <c r="Z13" s="15">
        <f t="shared" si="8"/>
        <v>0</v>
      </c>
      <c r="AA13" s="14">
        <v>2</v>
      </c>
      <c r="AB13" s="14" t="s">
        <v>19</v>
      </c>
      <c r="AC13" s="15">
        <f t="shared" si="9"/>
        <v>0</v>
      </c>
      <c r="AD13" s="14">
        <v>1.5</v>
      </c>
      <c r="AE13" s="14" t="s">
        <v>20</v>
      </c>
      <c r="AF13" s="15">
        <f t="shared" si="10"/>
        <v>0</v>
      </c>
      <c r="AG13" s="14">
        <v>1</v>
      </c>
      <c r="AH13" s="14" t="s">
        <v>21</v>
      </c>
      <c r="AI13" s="15">
        <f t="shared" si="11"/>
        <v>0</v>
      </c>
      <c r="AJ13" s="14">
        <v>0</v>
      </c>
      <c r="AK13" s="14" t="s">
        <v>22</v>
      </c>
      <c r="AL13" s="15">
        <f t="shared" si="12"/>
        <v>0</v>
      </c>
      <c r="AM13" s="15">
        <f t="shared" si="13"/>
        <v>4</v>
      </c>
      <c r="AN13" s="16" t="str">
        <f t="shared" si="14"/>
        <v>YETERLİ</v>
      </c>
      <c r="AO13" s="15">
        <f t="shared" si="15"/>
        <v>2.5</v>
      </c>
      <c r="AR13" s="17" t="s">
        <v>23</v>
      </c>
    </row>
    <row r="14" spans="2:53" ht="15.75" x14ac:dyDescent="0.25">
      <c r="B14" s="30" t="s">
        <v>136</v>
      </c>
      <c r="C14" s="31" t="s">
        <v>135</v>
      </c>
      <c r="D14" s="32">
        <v>77</v>
      </c>
      <c r="E14" s="33">
        <f t="shared" si="0"/>
        <v>92</v>
      </c>
      <c r="F14" s="37">
        <v>174</v>
      </c>
      <c r="G14" s="122" t="s">
        <v>131</v>
      </c>
      <c r="H14" s="122"/>
      <c r="I14" s="53" t="s">
        <v>164</v>
      </c>
      <c r="J14" s="33">
        <v>90</v>
      </c>
      <c r="K14" s="10" t="str">
        <f t="shared" si="1"/>
        <v>YETERLİ</v>
      </c>
      <c r="L14" s="36">
        <f t="shared" si="2"/>
        <v>2.5434782608695654</v>
      </c>
      <c r="M14" s="11"/>
      <c r="N14" s="11" t="s">
        <v>15</v>
      </c>
      <c r="O14" s="12">
        <f t="shared" si="3"/>
        <v>4</v>
      </c>
      <c r="P14" s="13">
        <f t="shared" si="4"/>
        <v>92</v>
      </c>
      <c r="Q14" s="13">
        <f t="shared" si="5"/>
        <v>2.5434782608695654</v>
      </c>
      <c r="R14" s="14">
        <v>3.5</v>
      </c>
      <c r="S14" s="14" t="s">
        <v>16</v>
      </c>
      <c r="T14" s="15">
        <f t="shared" si="6"/>
        <v>0</v>
      </c>
      <c r="U14" s="14">
        <v>3</v>
      </c>
      <c r="V14" s="14" t="s">
        <v>17</v>
      </c>
      <c r="W14" s="15">
        <f t="shared" si="7"/>
        <v>0</v>
      </c>
      <c r="X14" s="14">
        <v>2.5</v>
      </c>
      <c r="Y14" s="14" t="s">
        <v>18</v>
      </c>
      <c r="Z14" s="15">
        <f t="shared" si="8"/>
        <v>0</v>
      </c>
      <c r="AA14" s="14">
        <v>2</v>
      </c>
      <c r="AB14" s="14" t="s">
        <v>19</v>
      </c>
      <c r="AC14" s="15">
        <f t="shared" si="9"/>
        <v>0</v>
      </c>
      <c r="AD14" s="14">
        <v>1.5</v>
      </c>
      <c r="AE14" s="14" t="s">
        <v>20</v>
      </c>
      <c r="AF14" s="15">
        <f t="shared" si="10"/>
        <v>0</v>
      </c>
      <c r="AG14" s="14">
        <v>1</v>
      </c>
      <c r="AH14" s="14" t="s">
        <v>21</v>
      </c>
      <c r="AI14" s="15">
        <f t="shared" si="11"/>
        <v>0</v>
      </c>
      <c r="AJ14" s="14">
        <v>0</v>
      </c>
      <c r="AK14" s="14" t="s">
        <v>22</v>
      </c>
      <c r="AL14" s="15">
        <f t="shared" si="12"/>
        <v>0</v>
      </c>
      <c r="AM14" s="15">
        <f t="shared" si="13"/>
        <v>4</v>
      </c>
      <c r="AN14" s="16" t="str">
        <f t="shared" si="14"/>
        <v>YETERLİ</v>
      </c>
      <c r="AO14" s="15">
        <f t="shared" si="15"/>
        <v>2.5</v>
      </c>
      <c r="AR14" s="17" t="s">
        <v>23</v>
      </c>
    </row>
    <row r="15" spans="2:53" ht="15.75" x14ac:dyDescent="0.25">
      <c r="B15" s="30" t="s">
        <v>134</v>
      </c>
      <c r="C15" s="85" t="s">
        <v>133</v>
      </c>
      <c r="D15" s="32">
        <v>77</v>
      </c>
      <c r="E15" s="33">
        <f t="shared" si="0"/>
        <v>92</v>
      </c>
      <c r="F15" s="37">
        <v>262</v>
      </c>
      <c r="G15" s="122" t="s">
        <v>40</v>
      </c>
      <c r="H15" s="122"/>
      <c r="I15" s="53" t="s">
        <v>164</v>
      </c>
      <c r="J15" s="33">
        <v>95</v>
      </c>
      <c r="K15" s="10" t="str">
        <f t="shared" si="1"/>
        <v>YETERLİ</v>
      </c>
      <c r="L15" s="36">
        <f t="shared" si="2"/>
        <v>3.5</v>
      </c>
      <c r="M15" s="11"/>
      <c r="N15" s="11" t="s">
        <v>15</v>
      </c>
      <c r="O15" s="12">
        <f t="shared" si="3"/>
        <v>4</v>
      </c>
      <c r="P15" s="13">
        <f t="shared" si="4"/>
        <v>92</v>
      </c>
      <c r="Q15" s="13">
        <f t="shared" si="5"/>
        <v>3.5</v>
      </c>
      <c r="R15" s="14">
        <v>3.5</v>
      </c>
      <c r="S15" s="14" t="s">
        <v>16</v>
      </c>
      <c r="T15" s="15">
        <f t="shared" si="6"/>
        <v>0</v>
      </c>
      <c r="U15" s="14">
        <v>3</v>
      </c>
      <c r="V15" s="14" t="s">
        <v>17</v>
      </c>
      <c r="W15" s="15">
        <f t="shared" si="7"/>
        <v>0</v>
      </c>
      <c r="X15" s="14">
        <v>2.5</v>
      </c>
      <c r="Y15" s="14" t="s">
        <v>18</v>
      </c>
      <c r="Z15" s="15">
        <f t="shared" si="8"/>
        <v>0</v>
      </c>
      <c r="AA15" s="14">
        <v>2</v>
      </c>
      <c r="AB15" s="14" t="s">
        <v>19</v>
      </c>
      <c r="AC15" s="15">
        <f t="shared" si="9"/>
        <v>0</v>
      </c>
      <c r="AD15" s="14">
        <v>1.5</v>
      </c>
      <c r="AE15" s="14" t="s">
        <v>20</v>
      </c>
      <c r="AF15" s="15">
        <f t="shared" si="10"/>
        <v>0</v>
      </c>
      <c r="AG15" s="14">
        <v>1</v>
      </c>
      <c r="AH15" s="14" t="s">
        <v>21</v>
      </c>
      <c r="AI15" s="15">
        <f t="shared" si="11"/>
        <v>0</v>
      </c>
      <c r="AJ15" s="14">
        <v>0</v>
      </c>
      <c r="AK15" s="14" t="s">
        <v>22</v>
      </c>
      <c r="AL15" s="15">
        <f t="shared" si="12"/>
        <v>0</v>
      </c>
      <c r="AM15" s="15">
        <f t="shared" si="13"/>
        <v>4</v>
      </c>
      <c r="AN15" s="16" t="str">
        <f t="shared" si="14"/>
        <v>YETERLİ</v>
      </c>
      <c r="AO15" s="15">
        <f t="shared" si="15"/>
        <v>2.5</v>
      </c>
      <c r="AR15" s="17" t="s">
        <v>23</v>
      </c>
    </row>
    <row r="16" spans="2:53" ht="15.75" x14ac:dyDescent="0.25">
      <c r="B16" s="30" t="s">
        <v>138</v>
      </c>
      <c r="C16" s="31" t="s">
        <v>137</v>
      </c>
      <c r="D16" s="32">
        <v>84</v>
      </c>
      <c r="E16" s="33">
        <f t="shared" si="0"/>
        <v>99</v>
      </c>
      <c r="F16" s="37">
        <v>247</v>
      </c>
      <c r="G16" s="113" t="s">
        <v>38</v>
      </c>
      <c r="H16" s="113"/>
      <c r="I16" s="51" t="s">
        <v>164</v>
      </c>
      <c r="J16" s="33">
        <v>95</v>
      </c>
      <c r="K16" s="10" t="str">
        <f t="shared" si="1"/>
        <v>YETERLİ</v>
      </c>
      <c r="L16" s="36">
        <f t="shared" si="2"/>
        <v>3.1010101010101012</v>
      </c>
      <c r="M16" s="11"/>
      <c r="N16" s="11" t="s">
        <v>15</v>
      </c>
      <c r="O16" s="12">
        <f t="shared" si="3"/>
        <v>4</v>
      </c>
      <c r="P16" s="13">
        <f t="shared" si="4"/>
        <v>99</v>
      </c>
      <c r="Q16" s="13">
        <f t="shared" si="5"/>
        <v>3.1010101010101012</v>
      </c>
      <c r="R16" s="14">
        <v>3.5</v>
      </c>
      <c r="S16" s="14" t="s">
        <v>16</v>
      </c>
      <c r="T16" s="15">
        <f t="shared" si="6"/>
        <v>0</v>
      </c>
      <c r="U16" s="14">
        <v>3</v>
      </c>
      <c r="V16" s="14" t="s">
        <v>17</v>
      </c>
      <c r="W16" s="15">
        <f t="shared" si="7"/>
        <v>0</v>
      </c>
      <c r="X16" s="14">
        <v>2.5</v>
      </c>
      <c r="Y16" s="14" t="s">
        <v>18</v>
      </c>
      <c r="Z16" s="15">
        <f t="shared" si="8"/>
        <v>0</v>
      </c>
      <c r="AA16" s="14">
        <v>2</v>
      </c>
      <c r="AB16" s="14" t="s">
        <v>19</v>
      </c>
      <c r="AC16" s="15">
        <f t="shared" si="9"/>
        <v>0</v>
      </c>
      <c r="AD16" s="14">
        <v>1.5</v>
      </c>
      <c r="AE16" s="14" t="s">
        <v>20</v>
      </c>
      <c r="AF16" s="15">
        <f t="shared" si="10"/>
        <v>0</v>
      </c>
      <c r="AG16" s="14">
        <v>1</v>
      </c>
      <c r="AH16" s="14" t="s">
        <v>21</v>
      </c>
      <c r="AI16" s="15">
        <f t="shared" si="11"/>
        <v>0</v>
      </c>
      <c r="AJ16" s="14">
        <v>0</v>
      </c>
      <c r="AK16" s="14" t="s">
        <v>22</v>
      </c>
      <c r="AL16" s="15">
        <f t="shared" si="12"/>
        <v>0</v>
      </c>
      <c r="AM16" s="15">
        <f t="shared" si="13"/>
        <v>4</v>
      </c>
      <c r="AN16" s="16" t="str">
        <f t="shared" si="14"/>
        <v>YETERLİ</v>
      </c>
      <c r="AO16" s="15">
        <f t="shared" si="15"/>
        <v>2.5</v>
      </c>
      <c r="AR16" s="17" t="s">
        <v>23</v>
      </c>
    </row>
    <row r="17" spans="2:44" ht="15.75" x14ac:dyDescent="0.25">
      <c r="B17" s="30"/>
      <c r="C17" s="31"/>
      <c r="D17" s="32"/>
      <c r="E17" s="33" t="str">
        <f t="shared" si="0"/>
        <v xml:space="preserve"> </v>
      </c>
      <c r="F17" s="37"/>
      <c r="G17" s="113"/>
      <c r="H17" s="113"/>
      <c r="I17" s="51"/>
      <c r="J17" s="33" t="s">
        <v>14</v>
      </c>
      <c r="K17" s="10" t="str">
        <f t="shared" si="1"/>
        <v xml:space="preserve"> </v>
      </c>
      <c r="L17" s="36" t="str">
        <f t="shared" si="2"/>
        <v xml:space="preserve"> </v>
      </c>
      <c r="M17" s="11"/>
      <c r="N17" s="11" t="s">
        <v>15</v>
      </c>
      <c r="O17" s="12">
        <f t="shared" si="3"/>
        <v>0</v>
      </c>
      <c r="P17" s="13">
        <f t="shared" si="4"/>
        <v>0</v>
      </c>
      <c r="Q17" s="13" t="e">
        <f t="shared" si="5"/>
        <v>#DIV/0!</v>
      </c>
      <c r="R17" s="14">
        <v>3.5</v>
      </c>
      <c r="S17" s="14" t="s">
        <v>16</v>
      </c>
      <c r="T17" s="15">
        <f t="shared" si="6"/>
        <v>0</v>
      </c>
      <c r="U17" s="14">
        <v>3</v>
      </c>
      <c r="V17" s="14" t="s">
        <v>17</v>
      </c>
      <c r="W17" s="15">
        <f t="shared" si="7"/>
        <v>0</v>
      </c>
      <c r="X17" s="14">
        <v>2.5</v>
      </c>
      <c r="Y17" s="14" t="s">
        <v>18</v>
      </c>
      <c r="Z17" s="15">
        <f t="shared" si="8"/>
        <v>0</v>
      </c>
      <c r="AA17" s="14">
        <v>2</v>
      </c>
      <c r="AB17" s="14" t="s">
        <v>19</v>
      </c>
      <c r="AC17" s="15">
        <f t="shared" si="9"/>
        <v>0</v>
      </c>
      <c r="AD17" s="14">
        <v>1.5</v>
      </c>
      <c r="AE17" s="14" t="s">
        <v>20</v>
      </c>
      <c r="AF17" s="15">
        <f t="shared" si="10"/>
        <v>0</v>
      </c>
      <c r="AG17" s="14">
        <v>1</v>
      </c>
      <c r="AH17" s="14" t="s">
        <v>21</v>
      </c>
      <c r="AI17" s="15">
        <f t="shared" si="11"/>
        <v>0</v>
      </c>
      <c r="AJ17" s="14">
        <v>0</v>
      </c>
      <c r="AK17" s="14" t="s">
        <v>22</v>
      </c>
      <c r="AL17" s="15">
        <f t="shared" si="12"/>
        <v>0</v>
      </c>
      <c r="AM17" s="15">
        <f t="shared" si="13"/>
        <v>0</v>
      </c>
      <c r="AN17" s="16" t="str">
        <f t="shared" si="14"/>
        <v xml:space="preserve"> </v>
      </c>
      <c r="AO17" s="15">
        <f t="shared" si="15"/>
        <v>2.5</v>
      </c>
      <c r="AR17" s="17" t="s">
        <v>23</v>
      </c>
    </row>
    <row r="18" spans="2:44" ht="15.75" x14ac:dyDescent="0.25">
      <c r="B18" s="30"/>
      <c r="C18" s="31"/>
      <c r="D18" s="32"/>
      <c r="E18" s="33" t="str">
        <f t="shared" si="0"/>
        <v xml:space="preserve"> </v>
      </c>
      <c r="F18" s="37"/>
      <c r="G18" s="113"/>
      <c r="H18" s="113"/>
      <c r="I18" s="51"/>
      <c r="J18" s="33" t="s">
        <v>14</v>
      </c>
      <c r="K18" s="10" t="str">
        <f t="shared" si="1"/>
        <v xml:space="preserve"> </v>
      </c>
      <c r="L18" s="36" t="str">
        <f t="shared" si="2"/>
        <v xml:space="preserve"> </v>
      </c>
      <c r="M18" s="11"/>
      <c r="N18" s="11" t="s">
        <v>15</v>
      </c>
      <c r="O18" s="12">
        <f t="shared" si="3"/>
        <v>0</v>
      </c>
      <c r="P18" s="13">
        <f t="shared" si="4"/>
        <v>0</v>
      </c>
      <c r="Q18" s="13" t="e">
        <f t="shared" si="5"/>
        <v>#DIV/0!</v>
      </c>
      <c r="R18" s="14">
        <v>3.5</v>
      </c>
      <c r="S18" s="14" t="s">
        <v>16</v>
      </c>
      <c r="T18" s="15">
        <f t="shared" si="6"/>
        <v>0</v>
      </c>
      <c r="U18" s="14">
        <v>3</v>
      </c>
      <c r="V18" s="14" t="s">
        <v>17</v>
      </c>
      <c r="W18" s="15">
        <f t="shared" si="7"/>
        <v>0</v>
      </c>
      <c r="X18" s="14">
        <v>2.5</v>
      </c>
      <c r="Y18" s="14" t="s">
        <v>18</v>
      </c>
      <c r="Z18" s="15">
        <f t="shared" si="8"/>
        <v>0</v>
      </c>
      <c r="AA18" s="14">
        <v>2</v>
      </c>
      <c r="AB18" s="14" t="s">
        <v>19</v>
      </c>
      <c r="AC18" s="15">
        <f t="shared" si="9"/>
        <v>0</v>
      </c>
      <c r="AD18" s="14">
        <v>1.5</v>
      </c>
      <c r="AE18" s="14" t="s">
        <v>20</v>
      </c>
      <c r="AF18" s="15">
        <f t="shared" si="10"/>
        <v>0</v>
      </c>
      <c r="AG18" s="14">
        <v>1</v>
      </c>
      <c r="AH18" s="14" t="s">
        <v>21</v>
      </c>
      <c r="AI18" s="15">
        <f t="shared" si="11"/>
        <v>0</v>
      </c>
      <c r="AJ18" s="14">
        <v>0</v>
      </c>
      <c r="AK18" s="14" t="s">
        <v>22</v>
      </c>
      <c r="AL18" s="15">
        <f t="shared" si="12"/>
        <v>0</v>
      </c>
      <c r="AM18" s="15">
        <f t="shared" si="13"/>
        <v>0</v>
      </c>
      <c r="AN18" s="16" t="str">
        <f t="shared" si="14"/>
        <v xml:space="preserve"> </v>
      </c>
      <c r="AO18" s="15">
        <f t="shared" si="15"/>
        <v>2.5</v>
      </c>
      <c r="AR18" s="17" t="s">
        <v>23</v>
      </c>
    </row>
    <row r="19" spans="2:44" ht="15.75" x14ac:dyDescent="0.25">
      <c r="B19" s="30"/>
      <c r="C19" s="31"/>
      <c r="D19" s="32"/>
      <c r="E19" s="33" t="str">
        <f t="shared" si="0"/>
        <v xml:space="preserve"> </v>
      </c>
      <c r="F19" s="37"/>
      <c r="G19" s="148"/>
      <c r="H19" s="149"/>
      <c r="I19" s="70"/>
      <c r="J19" s="33" t="s">
        <v>14</v>
      </c>
      <c r="K19" s="10" t="str">
        <f t="shared" si="1"/>
        <v xml:space="preserve"> </v>
      </c>
      <c r="L19" s="36" t="str">
        <f t="shared" si="2"/>
        <v xml:space="preserve"> </v>
      </c>
      <c r="M19" s="11"/>
      <c r="N19" s="11" t="s">
        <v>15</v>
      </c>
      <c r="O19" s="12">
        <f t="shared" si="3"/>
        <v>0</v>
      </c>
      <c r="P19" s="13">
        <f t="shared" si="4"/>
        <v>0</v>
      </c>
      <c r="Q19" s="13" t="e">
        <f t="shared" si="5"/>
        <v>#DIV/0!</v>
      </c>
      <c r="R19" s="14">
        <v>3.5</v>
      </c>
      <c r="S19" s="14" t="s">
        <v>16</v>
      </c>
      <c r="T19" s="15">
        <f t="shared" si="6"/>
        <v>0</v>
      </c>
      <c r="U19" s="14">
        <v>3</v>
      </c>
      <c r="V19" s="14" t="s">
        <v>17</v>
      </c>
      <c r="W19" s="15">
        <f t="shared" si="7"/>
        <v>0</v>
      </c>
      <c r="X19" s="14">
        <v>2.5</v>
      </c>
      <c r="Y19" s="14" t="s">
        <v>18</v>
      </c>
      <c r="Z19" s="15">
        <f t="shared" si="8"/>
        <v>0</v>
      </c>
      <c r="AA19" s="14">
        <v>2</v>
      </c>
      <c r="AB19" s="14" t="s">
        <v>19</v>
      </c>
      <c r="AC19" s="15">
        <f t="shared" si="9"/>
        <v>0</v>
      </c>
      <c r="AD19" s="14">
        <v>1.5</v>
      </c>
      <c r="AE19" s="14" t="s">
        <v>20</v>
      </c>
      <c r="AF19" s="15">
        <f t="shared" si="10"/>
        <v>0</v>
      </c>
      <c r="AG19" s="14">
        <v>1</v>
      </c>
      <c r="AH19" s="14" t="s">
        <v>21</v>
      </c>
      <c r="AI19" s="15">
        <f t="shared" si="11"/>
        <v>0</v>
      </c>
      <c r="AJ19" s="14">
        <v>0</v>
      </c>
      <c r="AK19" s="14" t="s">
        <v>22</v>
      </c>
      <c r="AL19" s="15">
        <f t="shared" si="12"/>
        <v>0</v>
      </c>
      <c r="AM19" s="15">
        <f t="shared" si="13"/>
        <v>0</v>
      </c>
      <c r="AN19" s="16" t="str">
        <f t="shared" si="14"/>
        <v xml:space="preserve"> </v>
      </c>
      <c r="AO19" s="15">
        <f t="shared" si="15"/>
        <v>2.5</v>
      </c>
      <c r="AR19" s="17" t="s">
        <v>23</v>
      </c>
    </row>
    <row r="20" spans="2:44" ht="15.75" x14ac:dyDescent="0.25">
      <c r="B20" s="30"/>
      <c r="C20" s="31"/>
      <c r="D20" s="32"/>
      <c r="E20" s="33" t="str">
        <f t="shared" si="0"/>
        <v xml:space="preserve"> </v>
      </c>
      <c r="F20" s="37"/>
      <c r="G20" s="113"/>
      <c r="H20" s="113"/>
      <c r="I20" s="51"/>
      <c r="J20" s="33" t="s">
        <v>14</v>
      </c>
      <c r="K20" s="10" t="str">
        <f t="shared" si="1"/>
        <v xml:space="preserve"> </v>
      </c>
      <c r="L20" s="36" t="str">
        <f t="shared" si="2"/>
        <v xml:space="preserve"> </v>
      </c>
      <c r="M20" s="11"/>
      <c r="N20" s="11" t="s">
        <v>15</v>
      </c>
      <c r="O20" s="12">
        <f t="shared" si="3"/>
        <v>0</v>
      </c>
      <c r="P20" s="13">
        <f t="shared" si="4"/>
        <v>0</v>
      </c>
      <c r="Q20" s="13" t="e">
        <f t="shared" si="5"/>
        <v>#DIV/0!</v>
      </c>
      <c r="R20" s="14">
        <v>3.5</v>
      </c>
      <c r="S20" s="14" t="s">
        <v>16</v>
      </c>
      <c r="T20" s="15">
        <f t="shared" si="6"/>
        <v>0</v>
      </c>
      <c r="U20" s="14">
        <v>3</v>
      </c>
      <c r="V20" s="14" t="s">
        <v>17</v>
      </c>
      <c r="W20" s="15">
        <f t="shared" si="7"/>
        <v>0</v>
      </c>
      <c r="X20" s="14">
        <v>2.5</v>
      </c>
      <c r="Y20" s="14" t="s">
        <v>18</v>
      </c>
      <c r="Z20" s="15">
        <f t="shared" si="8"/>
        <v>0</v>
      </c>
      <c r="AA20" s="14">
        <v>2</v>
      </c>
      <c r="AB20" s="14" t="s">
        <v>19</v>
      </c>
      <c r="AC20" s="15">
        <f t="shared" si="9"/>
        <v>0</v>
      </c>
      <c r="AD20" s="14">
        <v>1.5</v>
      </c>
      <c r="AE20" s="14" t="s">
        <v>20</v>
      </c>
      <c r="AF20" s="15">
        <f t="shared" si="10"/>
        <v>0</v>
      </c>
      <c r="AG20" s="14">
        <v>1</v>
      </c>
      <c r="AH20" s="14" t="s">
        <v>21</v>
      </c>
      <c r="AI20" s="15">
        <f t="shared" si="11"/>
        <v>0</v>
      </c>
      <c r="AJ20" s="14">
        <v>0</v>
      </c>
      <c r="AK20" s="14" t="s">
        <v>22</v>
      </c>
      <c r="AL20" s="15">
        <f t="shared" si="12"/>
        <v>0</v>
      </c>
      <c r="AM20" s="15">
        <f t="shared" si="13"/>
        <v>0</v>
      </c>
      <c r="AN20" s="16" t="str">
        <f t="shared" si="14"/>
        <v xml:space="preserve"> </v>
      </c>
      <c r="AO20" s="15">
        <f t="shared" si="15"/>
        <v>2.5</v>
      </c>
      <c r="AR20" s="17" t="s">
        <v>23</v>
      </c>
    </row>
    <row r="21" spans="2:44" ht="15.75" x14ac:dyDescent="0.25">
      <c r="B21" s="30"/>
      <c r="C21" s="31"/>
      <c r="D21" s="32"/>
      <c r="E21" s="33" t="str">
        <f t="shared" si="0"/>
        <v xml:space="preserve"> </v>
      </c>
      <c r="F21" s="37"/>
      <c r="G21" s="113"/>
      <c r="H21" s="113"/>
      <c r="I21" s="51"/>
      <c r="J21" s="33" t="s">
        <v>14</v>
      </c>
      <c r="K21" s="10" t="str">
        <f t="shared" si="1"/>
        <v xml:space="preserve"> </v>
      </c>
      <c r="L21" s="36" t="str">
        <f t="shared" si="2"/>
        <v xml:space="preserve"> </v>
      </c>
      <c r="M21" s="11"/>
      <c r="N21" s="11" t="s">
        <v>15</v>
      </c>
      <c r="O21" s="12">
        <f t="shared" si="3"/>
        <v>0</v>
      </c>
      <c r="P21" s="13">
        <f t="shared" si="4"/>
        <v>0</v>
      </c>
      <c r="Q21" s="13" t="e">
        <f t="shared" si="5"/>
        <v>#DIV/0!</v>
      </c>
      <c r="R21" s="14">
        <v>3.5</v>
      </c>
      <c r="S21" s="14" t="s">
        <v>16</v>
      </c>
      <c r="T21" s="15">
        <f t="shared" si="6"/>
        <v>0</v>
      </c>
      <c r="U21" s="14">
        <v>3</v>
      </c>
      <c r="V21" s="14" t="s">
        <v>17</v>
      </c>
      <c r="W21" s="15">
        <f t="shared" si="7"/>
        <v>0</v>
      </c>
      <c r="X21" s="14">
        <v>2.5</v>
      </c>
      <c r="Y21" s="14" t="s">
        <v>18</v>
      </c>
      <c r="Z21" s="15">
        <f t="shared" si="8"/>
        <v>0</v>
      </c>
      <c r="AA21" s="14">
        <v>2</v>
      </c>
      <c r="AB21" s="14" t="s">
        <v>19</v>
      </c>
      <c r="AC21" s="15">
        <f t="shared" si="9"/>
        <v>0</v>
      </c>
      <c r="AD21" s="14">
        <v>1.5</v>
      </c>
      <c r="AE21" s="14" t="s">
        <v>20</v>
      </c>
      <c r="AF21" s="15">
        <f t="shared" si="10"/>
        <v>0</v>
      </c>
      <c r="AG21" s="14">
        <v>1</v>
      </c>
      <c r="AH21" s="14" t="s">
        <v>21</v>
      </c>
      <c r="AI21" s="15">
        <f t="shared" si="11"/>
        <v>0</v>
      </c>
      <c r="AJ21" s="14">
        <v>0</v>
      </c>
      <c r="AK21" s="14" t="s">
        <v>22</v>
      </c>
      <c r="AL21" s="15">
        <f t="shared" si="12"/>
        <v>0</v>
      </c>
      <c r="AM21" s="15">
        <f t="shared" si="13"/>
        <v>0</v>
      </c>
      <c r="AN21" s="16" t="str">
        <f t="shared" si="14"/>
        <v xml:space="preserve"> </v>
      </c>
      <c r="AO21" s="15">
        <f t="shared" si="15"/>
        <v>2.5</v>
      </c>
      <c r="AR21" s="17" t="s">
        <v>23</v>
      </c>
    </row>
    <row r="22" spans="2:44" ht="15.75" x14ac:dyDescent="0.25">
      <c r="B22" s="30"/>
      <c r="C22" s="31"/>
      <c r="D22" s="32"/>
      <c r="E22" s="33" t="str">
        <f t="shared" si="0"/>
        <v xml:space="preserve"> </v>
      </c>
      <c r="F22" s="37"/>
      <c r="G22" s="113"/>
      <c r="H22" s="113"/>
      <c r="I22" s="51"/>
      <c r="J22" s="33" t="s">
        <v>14</v>
      </c>
      <c r="K22" s="10" t="str">
        <f t="shared" si="1"/>
        <v xml:space="preserve"> </v>
      </c>
      <c r="L22" s="36" t="str">
        <f t="shared" si="2"/>
        <v xml:space="preserve"> </v>
      </c>
      <c r="M22" s="11"/>
      <c r="N22" s="11" t="s">
        <v>15</v>
      </c>
      <c r="O22" s="12">
        <f t="shared" si="3"/>
        <v>0</v>
      </c>
      <c r="P22" s="13">
        <f t="shared" si="4"/>
        <v>0</v>
      </c>
      <c r="Q22" s="13" t="e">
        <f t="shared" si="5"/>
        <v>#DIV/0!</v>
      </c>
      <c r="R22" s="14">
        <v>3.5</v>
      </c>
      <c r="S22" s="14" t="s">
        <v>16</v>
      </c>
      <c r="T22" s="15">
        <f t="shared" si="6"/>
        <v>0</v>
      </c>
      <c r="U22" s="14">
        <v>3</v>
      </c>
      <c r="V22" s="14" t="s">
        <v>17</v>
      </c>
      <c r="W22" s="15">
        <f t="shared" si="7"/>
        <v>0</v>
      </c>
      <c r="X22" s="14">
        <v>2.5</v>
      </c>
      <c r="Y22" s="14" t="s">
        <v>18</v>
      </c>
      <c r="Z22" s="15">
        <f t="shared" si="8"/>
        <v>0</v>
      </c>
      <c r="AA22" s="14">
        <v>2</v>
      </c>
      <c r="AB22" s="14" t="s">
        <v>19</v>
      </c>
      <c r="AC22" s="15">
        <f t="shared" si="9"/>
        <v>0</v>
      </c>
      <c r="AD22" s="14">
        <v>1.5</v>
      </c>
      <c r="AE22" s="14" t="s">
        <v>20</v>
      </c>
      <c r="AF22" s="15">
        <f t="shared" si="10"/>
        <v>0</v>
      </c>
      <c r="AG22" s="14">
        <v>1</v>
      </c>
      <c r="AH22" s="14" t="s">
        <v>21</v>
      </c>
      <c r="AI22" s="15">
        <f t="shared" si="11"/>
        <v>0</v>
      </c>
      <c r="AJ22" s="14">
        <v>0</v>
      </c>
      <c r="AK22" s="14" t="s">
        <v>22</v>
      </c>
      <c r="AL22" s="15">
        <f t="shared" si="12"/>
        <v>0</v>
      </c>
      <c r="AM22" s="15">
        <f t="shared" si="13"/>
        <v>0</v>
      </c>
      <c r="AN22" s="16" t="str">
        <f t="shared" si="14"/>
        <v xml:space="preserve"> </v>
      </c>
      <c r="AO22" s="15">
        <f t="shared" si="15"/>
        <v>2.5</v>
      </c>
      <c r="AR22" s="17" t="s">
        <v>23</v>
      </c>
    </row>
    <row r="23" spans="2:44" ht="15.75" x14ac:dyDescent="0.25">
      <c r="B23" s="30"/>
      <c r="C23" s="31"/>
      <c r="D23" s="32"/>
      <c r="E23" s="33" t="str">
        <f t="shared" si="0"/>
        <v xml:space="preserve"> </v>
      </c>
      <c r="F23" s="37"/>
      <c r="G23" s="113"/>
      <c r="H23" s="113"/>
      <c r="I23" s="51"/>
      <c r="J23" s="33" t="s">
        <v>14</v>
      </c>
      <c r="K23" s="10" t="str">
        <f t="shared" si="1"/>
        <v xml:space="preserve"> </v>
      </c>
      <c r="L23" s="36" t="str">
        <f t="shared" si="2"/>
        <v xml:space="preserve"> </v>
      </c>
      <c r="M23" s="11"/>
      <c r="N23" s="11" t="s">
        <v>15</v>
      </c>
      <c r="O23" s="12">
        <f t="shared" si="3"/>
        <v>0</v>
      </c>
      <c r="P23" s="13">
        <f t="shared" si="4"/>
        <v>0</v>
      </c>
      <c r="Q23" s="13" t="e">
        <f t="shared" si="5"/>
        <v>#DIV/0!</v>
      </c>
      <c r="R23" s="14">
        <v>3.5</v>
      </c>
      <c r="S23" s="14" t="s">
        <v>16</v>
      </c>
      <c r="T23" s="15">
        <f t="shared" si="6"/>
        <v>0</v>
      </c>
      <c r="U23" s="14">
        <v>3</v>
      </c>
      <c r="V23" s="14" t="s">
        <v>17</v>
      </c>
      <c r="W23" s="15">
        <f t="shared" si="7"/>
        <v>0</v>
      </c>
      <c r="X23" s="14">
        <v>2.5</v>
      </c>
      <c r="Y23" s="14" t="s">
        <v>18</v>
      </c>
      <c r="Z23" s="15">
        <f t="shared" si="8"/>
        <v>0</v>
      </c>
      <c r="AA23" s="14">
        <v>2</v>
      </c>
      <c r="AB23" s="14" t="s">
        <v>19</v>
      </c>
      <c r="AC23" s="15">
        <f t="shared" si="9"/>
        <v>0</v>
      </c>
      <c r="AD23" s="14">
        <v>1.5</v>
      </c>
      <c r="AE23" s="14" t="s">
        <v>20</v>
      </c>
      <c r="AF23" s="15">
        <f t="shared" si="10"/>
        <v>0</v>
      </c>
      <c r="AG23" s="14">
        <v>1</v>
      </c>
      <c r="AH23" s="14" t="s">
        <v>21</v>
      </c>
      <c r="AI23" s="15">
        <f t="shared" si="11"/>
        <v>0</v>
      </c>
      <c r="AJ23" s="14">
        <v>0</v>
      </c>
      <c r="AK23" s="14" t="s">
        <v>22</v>
      </c>
      <c r="AL23" s="15">
        <f t="shared" si="12"/>
        <v>0</v>
      </c>
      <c r="AM23" s="15">
        <f t="shared" si="13"/>
        <v>0</v>
      </c>
      <c r="AN23" s="16" t="str">
        <f t="shared" si="14"/>
        <v xml:space="preserve"> </v>
      </c>
      <c r="AO23" s="15">
        <f t="shared" si="15"/>
        <v>2.5</v>
      </c>
      <c r="AR23" s="17" t="s">
        <v>23</v>
      </c>
    </row>
    <row r="24" spans="2:44" ht="15.75" x14ac:dyDescent="0.25">
      <c r="B24" s="30"/>
      <c r="C24" s="31"/>
      <c r="D24" s="32"/>
      <c r="E24" s="33" t="str">
        <f t="shared" si="0"/>
        <v xml:space="preserve"> </v>
      </c>
      <c r="F24" s="37"/>
      <c r="G24" s="113"/>
      <c r="H24" s="113"/>
      <c r="I24" s="51"/>
      <c r="J24" s="33" t="s">
        <v>14</v>
      </c>
      <c r="K24" s="10" t="str">
        <f t="shared" si="1"/>
        <v xml:space="preserve"> </v>
      </c>
      <c r="L24" s="36" t="str">
        <f t="shared" si="2"/>
        <v xml:space="preserve"> </v>
      </c>
      <c r="M24" s="11"/>
      <c r="N24" s="11" t="s">
        <v>15</v>
      </c>
      <c r="O24" s="12">
        <f t="shared" si="3"/>
        <v>0</v>
      </c>
      <c r="P24" s="13">
        <f t="shared" si="4"/>
        <v>0</v>
      </c>
      <c r="Q24" s="13" t="e">
        <f t="shared" si="5"/>
        <v>#DIV/0!</v>
      </c>
      <c r="R24" s="14">
        <v>3.5</v>
      </c>
      <c r="S24" s="14" t="s">
        <v>16</v>
      </c>
      <c r="T24" s="15">
        <f t="shared" si="6"/>
        <v>0</v>
      </c>
      <c r="U24" s="14">
        <v>3</v>
      </c>
      <c r="V24" s="14" t="s">
        <v>17</v>
      </c>
      <c r="W24" s="15">
        <f t="shared" si="7"/>
        <v>0</v>
      </c>
      <c r="X24" s="14">
        <v>2.5</v>
      </c>
      <c r="Y24" s="14" t="s">
        <v>18</v>
      </c>
      <c r="Z24" s="15">
        <f t="shared" si="8"/>
        <v>0</v>
      </c>
      <c r="AA24" s="14">
        <v>2</v>
      </c>
      <c r="AB24" s="14" t="s">
        <v>19</v>
      </c>
      <c r="AC24" s="15">
        <f t="shared" si="9"/>
        <v>0</v>
      </c>
      <c r="AD24" s="14">
        <v>1.5</v>
      </c>
      <c r="AE24" s="14" t="s">
        <v>20</v>
      </c>
      <c r="AF24" s="15">
        <f t="shared" si="10"/>
        <v>0</v>
      </c>
      <c r="AG24" s="14">
        <v>1</v>
      </c>
      <c r="AH24" s="14" t="s">
        <v>21</v>
      </c>
      <c r="AI24" s="15">
        <f t="shared" si="11"/>
        <v>0</v>
      </c>
      <c r="AJ24" s="14">
        <v>0</v>
      </c>
      <c r="AK24" s="14" t="s">
        <v>22</v>
      </c>
      <c r="AL24" s="15">
        <f t="shared" si="12"/>
        <v>0</v>
      </c>
      <c r="AM24" s="15">
        <f t="shared" si="13"/>
        <v>0</v>
      </c>
      <c r="AN24" s="16" t="str">
        <f t="shared" si="14"/>
        <v xml:space="preserve"> </v>
      </c>
      <c r="AO24" s="15">
        <f t="shared" si="15"/>
        <v>2.5</v>
      </c>
      <c r="AR24" s="17" t="s">
        <v>23</v>
      </c>
    </row>
    <row r="25" spans="2:44" ht="15.75" x14ac:dyDescent="0.25">
      <c r="B25" s="30" t="s">
        <v>14</v>
      </c>
      <c r="C25" s="31" t="s">
        <v>14</v>
      </c>
      <c r="D25" s="32"/>
      <c r="E25" s="33" t="str">
        <f t="shared" si="0"/>
        <v xml:space="preserve"> </v>
      </c>
      <c r="F25" s="37"/>
      <c r="G25" s="113"/>
      <c r="H25" s="113"/>
      <c r="I25" s="51"/>
      <c r="J25" s="33" t="s">
        <v>14</v>
      </c>
      <c r="K25" s="10" t="str">
        <f t="shared" si="1"/>
        <v xml:space="preserve"> </v>
      </c>
      <c r="L25" s="36" t="str">
        <f t="shared" si="2"/>
        <v xml:space="preserve"> </v>
      </c>
      <c r="M25" s="11"/>
      <c r="N25" s="11" t="s">
        <v>15</v>
      </c>
      <c r="O25" s="12">
        <f t="shared" si="3"/>
        <v>0</v>
      </c>
      <c r="P25" s="13">
        <f t="shared" si="4"/>
        <v>0</v>
      </c>
      <c r="Q25" s="13" t="e">
        <f t="shared" si="5"/>
        <v>#DIV/0!</v>
      </c>
      <c r="R25" s="14">
        <v>3.5</v>
      </c>
      <c r="S25" s="14" t="s">
        <v>16</v>
      </c>
      <c r="T25" s="15">
        <f t="shared" si="6"/>
        <v>0</v>
      </c>
      <c r="U25" s="14">
        <v>3</v>
      </c>
      <c r="V25" s="14" t="s">
        <v>17</v>
      </c>
      <c r="W25" s="15">
        <f t="shared" si="7"/>
        <v>0</v>
      </c>
      <c r="X25" s="14">
        <v>2.5</v>
      </c>
      <c r="Y25" s="14" t="s">
        <v>18</v>
      </c>
      <c r="Z25" s="15">
        <f t="shared" si="8"/>
        <v>0</v>
      </c>
      <c r="AA25" s="14">
        <v>2</v>
      </c>
      <c r="AB25" s="14" t="s">
        <v>19</v>
      </c>
      <c r="AC25" s="15">
        <f t="shared" si="9"/>
        <v>0</v>
      </c>
      <c r="AD25" s="14">
        <v>1.5</v>
      </c>
      <c r="AE25" s="14" t="s">
        <v>20</v>
      </c>
      <c r="AF25" s="15">
        <f t="shared" si="10"/>
        <v>0</v>
      </c>
      <c r="AG25" s="14">
        <v>1</v>
      </c>
      <c r="AH25" s="14" t="s">
        <v>21</v>
      </c>
      <c r="AI25" s="15">
        <f t="shared" si="11"/>
        <v>0</v>
      </c>
      <c r="AJ25" s="14">
        <v>0</v>
      </c>
      <c r="AK25" s="14" t="s">
        <v>22</v>
      </c>
      <c r="AL25" s="15">
        <f t="shared" si="12"/>
        <v>0</v>
      </c>
      <c r="AM25" s="15">
        <f t="shared" si="13"/>
        <v>0</v>
      </c>
      <c r="AN25" s="16" t="str">
        <f t="shared" si="14"/>
        <v xml:space="preserve"> </v>
      </c>
      <c r="AO25" s="15">
        <f t="shared" si="15"/>
        <v>2.5</v>
      </c>
      <c r="AR25" s="17" t="s">
        <v>23</v>
      </c>
    </row>
    <row r="26" spans="2:44" ht="15.75" x14ac:dyDescent="0.25">
      <c r="B26" s="30" t="s">
        <v>14</v>
      </c>
      <c r="C26" s="31" t="s">
        <v>14</v>
      </c>
      <c r="D26" s="32"/>
      <c r="E26" s="33" t="str">
        <f t="shared" si="0"/>
        <v xml:space="preserve"> </v>
      </c>
      <c r="F26" s="37"/>
      <c r="G26" s="113"/>
      <c r="H26" s="113"/>
      <c r="I26" s="51"/>
      <c r="J26" s="33" t="s">
        <v>14</v>
      </c>
      <c r="K26" s="10" t="str">
        <f t="shared" si="1"/>
        <v xml:space="preserve"> </v>
      </c>
      <c r="L26" s="36" t="str">
        <f t="shared" si="2"/>
        <v xml:space="preserve"> </v>
      </c>
      <c r="M26" s="11"/>
      <c r="N26" s="11" t="s">
        <v>15</v>
      </c>
      <c r="O26" s="12">
        <f t="shared" si="3"/>
        <v>0</v>
      </c>
      <c r="P26" s="13">
        <v>15</v>
      </c>
      <c r="Q26" s="13">
        <f t="shared" si="5"/>
        <v>0</v>
      </c>
      <c r="R26" s="14">
        <v>3.5</v>
      </c>
      <c r="S26" s="14" t="s">
        <v>16</v>
      </c>
      <c r="T26" s="15">
        <f t="shared" si="6"/>
        <v>0</v>
      </c>
      <c r="U26" s="14">
        <v>3</v>
      </c>
      <c r="V26" s="14" t="s">
        <v>17</v>
      </c>
      <c r="W26" s="15">
        <f t="shared" si="7"/>
        <v>0</v>
      </c>
      <c r="X26" s="14">
        <v>2.5</v>
      </c>
      <c r="Y26" s="14" t="s">
        <v>18</v>
      </c>
      <c r="Z26" s="15">
        <f t="shared" si="8"/>
        <v>0</v>
      </c>
      <c r="AA26" s="14">
        <v>2</v>
      </c>
      <c r="AB26" s="14" t="s">
        <v>19</v>
      </c>
      <c r="AC26" s="15">
        <f t="shared" si="9"/>
        <v>0</v>
      </c>
      <c r="AD26" s="14">
        <v>1.5</v>
      </c>
      <c r="AE26" s="14" t="s">
        <v>20</v>
      </c>
      <c r="AF26" s="15">
        <f t="shared" si="10"/>
        <v>0</v>
      </c>
      <c r="AG26" s="14">
        <v>1</v>
      </c>
      <c r="AH26" s="14" t="s">
        <v>21</v>
      </c>
      <c r="AI26" s="15">
        <f t="shared" si="11"/>
        <v>0</v>
      </c>
      <c r="AJ26" s="14">
        <v>0</v>
      </c>
      <c r="AK26" s="14" t="s">
        <v>22</v>
      </c>
      <c r="AL26" s="15">
        <f t="shared" si="12"/>
        <v>0</v>
      </c>
      <c r="AM26" s="15">
        <f t="shared" si="13"/>
        <v>0</v>
      </c>
      <c r="AN26" s="16" t="str">
        <f t="shared" si="14"/>
        <v xml:space="preserve"> </v>
      </c>
      <c r="AO26" s="15">
        <f t="shared" si="15"/>
        <v>2.5</v>
      </c>
      <c r="AR26" s="17" t="s">
        <v>23</v>
      </c>
    </row>
    <row r="27" spans="2:44" ht="15.75" x14ac:dyDescent="0.25">
      <c r="B27" s="30" t="s">
        <v>14</v>
      </c>
      <c r="C27" s="31" t="s">
        <v>14</v>
      </c>
      <c r="D27" s="32"/>
      <c r="E27" s="33" t="str">
        <f t="shared" si="0"/>
        <v xml:space="preserve"> </v>
      </c>
      <c r="F27" s="37"/>
      <c r="G27" s="113"/>
      <c r="H27" s="113"/>
      <c r="I27" s="51"/>
      <c r="J27" s="33" t="s">
        <v>14</v>
      </c>
      <c r="K27" s="10" t="str">
        <f t="shared" si="1"/>
        <v xml:space="preserve"> </v>
      </c>
      <c r="L27" s="36" t="str">
        <f t="shared" si="2"/>
        <v xml:space="preserve"> </v>
      </c>
      <c r="M27" s="11"/>
      <c r="N27" s="11" t="s">
        <v>15</v>
      </c>
      <c r="O27" s="12">
        <f t="shared" si="3"/>
        <v>0</v>
      </c>
      <c r="P27" s="13">
        <f t="shared" si="4"/>
        <v>0</v>
      </c>
      <c r="Q27" s="13" t="e">
        <f t="shared" si="5"/>
        <v>#DIV/0!</v>
      </c>
      <c r="R27" s="14">
        <v>3.5</v>
      </c>
      <c r="S27" s="14" t="s">
        <v>16</v>
      </c>
      <c r="T27" s="15">
        <f t="shared" si="6"/>
        <v>0</v>
      </c>
      <c r="U27" s="14">
        <v>3</v>
      </c>
      <c r="V27" s="14" t="s">
        <v>17</v>
      </c>
      <c r="W27" s="15">
        <f t="shared" si="7"/>
        <v>0</v>
      </c>
      <c r="X27" s="14">
        <v>2.5</v>
      </c>
      <c r="Y27" s="14" t="s">
        <v>18</v>
      </c>
      <c r="Z27" s="15">
        <f t="shared" si="8"/>
        <v>0</v>
      </c>
      <c r="AA27" s="14">
        <v>2</v>
      </c>
      <c r="AB27" s="14" t="s">
        <v>19</v>
      </c>
      <c r="AC27" s="15">
        <f t="shared" si="9"/>
        <v>0</v>
      </c>
      <c r="AD27" s="14">
        <v>1.5</v>
      </c>
      <c r="AE27" s="14" t="s">
        <v>20</v>
      </c>
      <c r="AF27" s="15">
        <f t="shared" si="10"/>
        <v>0</v>
      </c>
      <c r="AG27" s="14">
        <v>1</v>
      </c>
      <c r="AH27" s="14" t="s">
        <v>21</v>
      </c>
      <c r="AI27" s="15">
        <f t="shared" si="11"/>
        <v>0</v>
      </c>
      <c r="AJ27" s="14">
        <v>0</v>
      </c>
      <c r="AK27" s="14" t="s">
        <v>22</v>
      </c>
      <c r="AL27" s="15">
        <f t="shared" si="12"/>
        <v>0</v>
      </c>
      <c r="AM27" s="15">
        <f t="shared" si="13"/>
        <v>0</v>
      </c>
      <c r="AN27" s="16" t="str">
        <f t="shared" si="14"/>
        <v xml:space="preserve"> </v>
      </c>
      <c r="AO27" s="15">
        <f t="shared" si="15"/>
        <v>2.5</v>
      </c>
      <c r="AR27" s="17" t="s">
        <v>23</v>
      </c>
    </row>
    <row r="28" spans="2:44" ht="15.75" x14ac:dyDescent="0.25">
      <c r="B28" s="30" t="s">
        <v>14</v>
      </c>
      <c r="C28" s="31" t="s">
        <v>14</v>
      </c>
      <c r="D28" s="32"/>
      <c r="E28" s="33" t="str">
        <f t="shared" si="0"/>
        <v xml:space="preserve"> </v>
      </c>
      <c r="F28" s="37"/>
      <c r="G28" s="113"/>
      <c r="H28" s="113"/>
      <c r="I28" s="51"/>
      <c r="J28" s="33" t="s">
        <v>14</v>
      </c>
      <c r="K28" s="10" t="str">
        <f t="shared" si="1"/>
        <v xml:space="preserve"> </v>
      </c>
      <c r="L28" s="36" t="str">
        <f t="shared" si="2"/>
        <v xml:space="preserve"> </v>
      </c>
      <c r="M28" s="11"/>
      <c r="N28" s="11" t="s">
        <v>15</v>
      </c>
      <c r="O28" s="12">
        <f t="shared" si="3"/>
        <v>0</v>
      </c>
      <c r="P28" s="13">
        <f t="shared" si="4"/>
        <v>0</v>
      </c>
      <c r="Q28" s="13" t="e">
        <f t="shared" si="5"/>
        <v>#DIV/0!</v>
      </c>
      <c r="R28" s="14">
        <v>3.5</v>
      </c>
      <c r="S28" s="14" t="s">
        <v>16</v>
      </c>
      <c r="T28" s="15">
        <f t="shared" si="6"/>
        <v>0</v>
      </c>
      <c r="U28" s="14">
        <v>3</v>
      </c>
      <c r="V28" s="14" t="s">
        <v>17</v>
      </c>
      <c r="W28" s="15">
        <f t="shared" si="7"/>
        <v>0</v>
      </c>
      <c r="X28" s="14">
        <v>2.5</v>
      </c>
      <c r="Y28" s="14" t="s">
        <v>18</v>
      </c>
      <c r="Z28" s="15">
        <f t="shared" si="8"/>
        <v>0</v>
      </c>
      <c r="AA28" s="14">
        <v>2</v>
      </c>
      <c r="AB28" s="14" t="s">
        <v>19</v>
      </c>
      <c r="AC28" s="15">
        <f t="shared" si="9"/>
        <v>0</v>
      </c>
      <c r="AD28" s="14">
        <v>1.5</v>
      </c>
      <c r="AE28" s="14" t="s">
        <v>20</v>
      </c>
      <c r="AF28" s="15">
        <f t="shared" si="10"/>
        <v>0</v>
      </c>
      <c r="AG28" s="14">
        <v>1</v>
      </c>
      <c r="AH28" s="14" t="s">
        <v>21</v>
      </c>
      <c r="AI28" s="15">
        <f t="shared" si="11"/>
        <v>0</v>
      </c>
      <c r="AJ28" s="14">
        <v>0</v>
      </c>
      <c r="AK28" s="14" t="s">
        <v>22</v>
      </c>
      <c r="AL28" s="15">
        <f t="shared" si="12"/>
        <v>0</v>
      </c>
      <c r="AM28" s="15">
        <f t="shared" si="13"/>
        <v>0</v>
      </c>
      <c r="AN28" s="16" t="str">
        <f t="shared" si="14"/>
        <v xml:space="preserve"> </v>
      </c>
      <c r="AO28" s="15">
        <f t="shared" si="15"/>
        <v>2.5</v>
      </c>
      <c r="AR28" s="17" t="s">
        <v>23</v>
      </c>
    </row>
    <row r="29" spans="2:44" ht="15.75" x14ac:dyDescent="0.25">
      <c r="B29" s="30" t="s">
        <v>14</v>
      </c>
      <c r="C29" s="31" t="s">
        <v>14</v>
      </c>
      <c r="D29" s="32"/>
      <c r="E29" s="33" t="str">
        <f t="shared" si="0"/>
        <v xml:space="preserve"> </v>
      </c>
      <c r="F29" s="37"/>
      <c r="G29" s="113"/>
      <c r="H29" s="113"/>
      <c r="I29" s="51"/>
      <c r="J29" s="33" t="s">
        <v>14</v>
      </c>
      <c r="K29" s="10" t="str">
        <f t="shared" si="1"/>
        <v xml:space="preserve"> </v>
      </c>
      <c r="L29" s="36" t="str">
        <f t="shared" si="2"/>
        <v xml:space="preserve"> </v>
      </c>
      <c r="M29" s="11"/>
      <c r="N29" s="11" t="s">
        <v>15</v>
      </c>
      <c r="O29" s="12">
        <f t="shared" si="3"/>
        <v>0</v>
      </c>
      <c r="P29" s="13">
        <f t="shared" si="4"/>
        <v>0</v>
      </c>
      <c r="Q29" s="13" t="e">
        <f t="shared" si="5"/>
        <v>#DIV/0!</v>
      </c>
      <c r="R29" s="14">
        <v>3.5</v>
      </c>
      <c r="S29" s="14" t="s">
        <v>16</v>
      </c>
      <c r="T29" s="15">
        <f t="shared" si="6"/>
        <v>0</v>
      </c>
      <c r="U29" s="14">
        <v>3</v>
      </c>
      <c r="V29" s="14" t="s">
        <v>17</v>
      </c>
      <c r="W29" s="15">
        <f t="shared" si="7"/>
        <v>0</v>
      </c>
      <c r="X29" s="14">
        <v>2.5</v>
      </c>
      <c r="Y29" s="14" t="s">
        <v>18</v>
      </c>
      <c r="Z29" s="15">
        <f t="shared" si="8"/>
        <v>0</v>
      </c>
      <c r="AA29" s="14">
        <v>2</v>
      </c>
      <c r="AB29" s="14" t="s">
        <v>19</v>
      </c>
      <c r="AC29" s="15">
        <f t="shared" si="9"/>
        <v>0</v>
      </c>
      <c r="AD29" s="14">
        <v>1.5</v>
      </c>
      <c r="AE29" s="14" t="s">
        <v>20</v>
      </c>
      <c r="AF29" s="15">
        <f t="shared" si="10"/>
        <v>0</v>
      </c>
      <c r="AG29" s="14">
        <v>1</v>
      </c>
      <c r="AH29" s="14" t="s">
        <v>21</v>
      </c>
      <c r="AI29" s="15">
        <f t="shared" si="11"/>
        <v>0</v>
      </c>
      <c r="AJ29" s="14">
        <v>0</v>
      </c>
      <c r="AK29" s="14" t="s">
        <v>22</v>
      </c>
      <c r="AL29" s="15">
        <f t="shared" si="12"/>
        <v>0</v>
      </c>
      <c r="AM29" s="15">
        <f t="shared" si="13"/>
        <v>0</v>
      </c>
      <c r="AN29" s="16" t="str">
        <f t="shared" si="14"/>
        <v xml:space="preserve"> </v>
      </c>
      <c r="AO29" s="15">
        <f t="shared" si="15"/>
        <v>2.5</v>
      </c>
      <c r="AR29" s="17" t="s">
        <v>23</v>
      </c>
    </row>
    <row r="30" spans="2:44" ht="16.5" thickBot="1" x14ac:dyDescent="0.3">
      <c r="B30" s="30" t="s">
        <v>14</v>
      </c>
      <c r="C30" s="31" t="s">
        <v>14</v>
      </c>
      <c r="D30" s="32"/>
      <c r="E30" s="33" t="str">
        <f t="shared" si="0"/>
        <v xml:space="preserve"> </v>
      </c>
      <c r="F30" s="38"/>
      <c r="G30" s="121"/>
      <c r="H30" s="121"/>
      <c r="I30" s="52"/>
      <c r="J30" s="39" t="s">
        <v>14</v>
      </c>
      <c r="K30" s="10" t="str">
        <f t="shared" si="1"/>
        <v xml:space="preserve"> </v>
      </c>
      <c r="L30" s="36" t="str">
        <f t="shared" si="2"/>
        <v xml:space="preserve"> </v>
      </c>
      <c r="M30" s="11"/>
      <c r="N30" s="11" t="s">
        <v>15</v>
      </c>
      <c r="O30" s="12">
        <f t="shared" si="3"/>
        <v>0</v>
      </c>
      <c r="P30" s="13">
        <f t="shared" si="4"/>
        <v>0</v>
      </c>
      <c r="Q30" s="13" t="e">
        <f t="shared" si="5"/>
        <v>#DIV/0!</v>
      </c>
      <c r="R30" s="14">
        <v>3.5</v>
      </c>
      <c r="S30" s="14" t="s">
        <v>16</v>
      </c>
      <c r="T30" s="15">
        <f t="shared" si="6"/>
        <v>0</v>
      </c>
      <c r="U30" s="14">
        <v>3</v>
      </c>
      <c r="V30" s="14" t="s">
        <v>17</v>
      </c>
      <c r="W30" s="15">
        <f t="shared" si="7"/>
        <v>0</v>
      </c>
      <c r="X30" s="14">
        <v>2.5</v>
      </c>
      <c r="Y30" s="14" t="s">
        <v>18</v>
      </c>
      <c r="Z30" s="15">
        <f t="shared" si="8"/>
        <v>0</v>
      </c>
      <c r="AA30" s="14">
        <v>2</v>
      </c>
      <c r="AB30" s="14" t="s">
        <v>19</v>
      </c>
      <c r="AC30" s="15">
        <f t="shared" si="9"/>
        <v>0</v>
      </c>
      <c r="AD30" s="14">
        <v>1.5</v>
      </c>
      <c r="AE30" s="14" t="s">
        <v>20</v>
      </c>
      <c r="AF30" s="15">
        <f t="shared" si="10"/>
        <v>0</v>
      </c>
      <c r="AG30" s="14">
        <v>1</v>
      </c>
      <c r="AH30" s="14" t="s">
        <v>21</v>
      </c>
      <c r="AI30" s="15">
        <f t="shared" si="11"/>
        <v>0</v>
      </c>
      <c r="AJ30" s="14">
        <v>0</v>
      </c>
      <c r="AK30" s="14" t="s">
        <v>22</v>
      </c>
      <c r="AL30" s="15">
        <f t="shared" si="12"/>
        <v>0</v>
      </c>
      <c r="AM30" s="15">
        <f t="shared" si="13"/>
        <v>0</v>
      </c>
      <c r="AN30" s="16" t="str">
        <f t="shared" si="14"/>
        <v xml:space="preserve"> </v>
      </c>
      <c r="AO30" s="15">
        <f t="shared" si="15"/>
        <v>2.5</v>
      </c>
      <c r="AR30" s="17" t="s">
        <v>23</v>
      </c>
    </row>
    <row r="31" spans="2:44" x14ac:dyDescent="0.25">
      <c r="B31" s="114" t="s">
        <v>24</v>
      </c>
      <c r="C31" s="115"/>
      <c r="D31" s="19"/>
      <c r="E31" s="115" t="s">
        <v>24</v>
      </c>
      <c r="F31" s="115"/>
      <c r="G31" s="115"/>
      <c r="H31" s="82"/>
      <c r="I31" s="82"/>
      <c r="J31" s="115" t="s">
        <v>24</v>
      </c>
      <c r="K31" s="115"/>
      <c r="L31" s="116"/>
    </row>
    <row r="32" spans="2:44" x14ac:dyDescent="0.25">
      <c r="B32" s="144" t="s">
        <v>36</v>
      </c>
      <c r="C32" s="145"/>
      <c r="D32" s="79"/>
      <c r="E32" s="139" t="s">
        <v>39</v>
      </c>
      <c r="F32" s="139"/>
      <c r="G32" s="139"/>
      <c r="H32" s="21"/>
      <c r="I32" s="21"/>
      <c r="J32" s="139" t="s">
        <v>131</v>
      </c>
      <c r="K32" s="139"/>
      <c r="L32" s="147"/>
    </row>
    <row r="33" spans="2:53" x14ac:dyDescent="0.25">
      <c r="B33" s="22"/>
      <c r="C33" s="79"/>
      <c r="D33" s="79"/>
      <c r="E33" s="23"/>
      <c r="F33" s="23"/>
      <c r="G33" s="23"/>
      <c r="H33" s="79"/>
      <c r="I33" s="79"/>
      <c r="J33" s="79"/>
      <c r="K33" s="79"/>
      <c r="L33" s="75"/>
    </row>
    <row r="34" spans="2:53" x14ac:dyDescent="0.25">
      <c r="B34" s="22"/>
      <c r="C34" s="79"/>
      <c r="D34" s="79"/>
      <c r="E34" s="23"/>
      <c r="F34" s="23"/>
      <c r="G34" s="23"/>
      <c r="H34" s="79"/>
      <c r="I34" s="79"/>
      <c r="J34" s="79"/>
      <c r="K34" s="79"/>
      <c r="L34" s="75"/>
    </row>
    <row r="35" spans="2:53" x14ac:dyDescent="0.25">
      <c r="B35" s="22"/>
      <c r="C35" s="79"/>
      <c r="D35" s="79"/>
      <c r="E35" s="23"/>
      <c r="F35" s="23"/>
      <c r="G35" s="23"/>
      <c r="H35" s="79"/>
      <c r="I35" s="79"/>
      <c r="J35" s="79"/>
      <c r="K35" s="79"/>
      <c r="L35" s="75"/>
    </row>
    <row r="36" spans="2:53" x14ac:dyDescent="0.25">
      <c r="B36" s="155" t="s">
        <v>24</v>
      </c>
      <c r="C36" s="140"/>
      <c r="D36" s="79"/>
      <c r="E36" s="119" t="s">
        <v>25</v>
      </c>
      <c r="F36" s="119"/>
      <c r="G36" s="119"/>
      <c r="H36" s="79"/>
      <c r="I36" s="79"/>
      <c r="J36" s="119"/>
      <c r="K36" s="119"/>
      <c r="L36" s="120"/>
    </row>
    <row r="37" spans="2:53" x14ac:dyDescent="0.25">
      <c r="B37" s="168" t="s">
        <v>40</v>
      </c>
      <c r="C37" s="160"/>
      <c r="D37" s="79"/>
      <c r="E37" s="139" t="s">
        <v>38</v>
      </c>
      <c r="F37" s="139"/>
      <c r="G37" s="139"/>
      <c r="H37" s="79"/>
      <c r="I37" s="79"/>
      <c r="J37" s="140"/>
      <c r="K37" s="140"/>
      <c r="L37" s="141"/>
    </row>
    <row r="38" spans="2:53" x14ac:dyDescent="0.25">
      <c r="B38" s="90"/>
      <c r="C38" s="86"/>
      <c r="D38" s="21"/>
      <c r="E38" s="86"/>
      <c r="F38" s="86"/>
      <c r="G38" s="86"/>
      <c r="H38" s="21"/>
      <c r="I38" s="21"/>
      <c r="J38" s="86"/>
      <c r="K38" s="86"/>
      <c r="L38" s="87"/>
    </row>
    <row r="39" spans="2:53" x14ac:dyDescent="0.25">
      <c r="B39" s="90"/>
      <c r="C39" s="86"/>
      <c r="D39" s="21"/>
      <c r="E39" s="86"/>
      <c r="F39" s="86"/>
      <c r="G39" s="86"/>
      <c r="H39" s="21"/>
      <c r="I39" s="21"/>
      <c r="J39" s="86"/>
      <c r="K39" s="86"/>
      <c r="L39" s="87"/>
    </row>
    <row r="40" spans="2:53" x14ac:dyDescent="0.25">
      <c r="B40" s="90"/>
      <c r="C40" s="86"/>
      <c r="D40" s="21"/>
      <c r="E40" s="86"/>
      <c r="F40" s="86"/>
      <c r="G40" s="86"/>
      <c r="H40" s="21"/>
      <c r="I40" s="21"/>
      <c r="J40" s="86"/>
      <c r="K40" s="86"/>
      <c r="L40" s="87"/>
    </row>
    <row r="41" spans="2:53" ht="13.5" customHeight="1" x14ac:dyDescent="0.25">
      <c r="B41" s="104" t="s">
        <v>51</v>
      </c>
      <c r="C41" s="105"/>
      <c r="D41" s="105"/>
      <c r="E41" s="105"/>
      <c r="F41" s="105"/>
      <c r="G41" s="105"/>
      <c r="H41" s="105"/>
      <c r="I41" s="105"/>
      <c r="J41" s="105"/>
      <c r="K41" s="105"/>
      <c r="L41" s="106"/>
    </row>
    <row r="42" spans="2:53" ht="13.5" customHeight="1" x14ac:dyDescent="0.25">
      <c r="B42" s="108" t="s">
        <v>55</v>
      </c>
      <c r="C42" s="108"/>
      <c r="D42" s="108"/>
      <c r="E42" s="108"/>
      <c r="F42" s="108"/>
      <c r="G42" s="108"/>
      <c r="H42" s="108"/>
      <c r="I42" s="108"/>
      <c r="J42" s="108"/>
      <c r="K42" s="108"/>
      <c r="L42" s="108"/>
      <c r="M42" s="109"/>
      <c r="N42" s="64"/>
      <c r="BA42" s="67"/>
    </row>
    <row r="43" spans="2:53" ht="72.75" customHeight="1" thickBot="1" x14ac:dyDescent="0.3">
      <c r="B43" s="110" t="s">
        <v>50</v>
      </c>
      <c r="C43" s="111"/>
      <c r="D43" s="111"/>
      <c r="E43" s="111"/>
      <c r="F43" s="111"/>
      <c r="G43" s="111"/>
      <c r="H43" s="111"/>
      <c r="I43" s="111"/>
      <c r="J43" s="111"/>
      <c r="K43" s="111"/>
      <c r="L43" s="112"/>
    </row>
    <row r="53" ht="15" customHeight="1" x14ac:dyDescent="0.25"/>
    <row r="54" ht="75" customHeight="1" x14ac:dyDescent="0.25"/>
  </sheetData>
  <mergeCells count="44">
    <mergeCell ref="G13:H13"/>
    <mergeCell ref="B1:L1"/>
    <mergeCell ref="B2:L2"/>
    <mergeCell ref="B3:L3"/>
    <mergeCell ref="B4:L4"/>
    <mergeCell ref="B5:L5"/>
    <mergeCell ref="B6:L6"/>
    <mergeCell ref="B7:L7"/>
    <mergeCell ref="B8:L8"/>
    <mergeCell ref="G10:H10"/>
    <mergeCell ref="G11:H11"/>
    <mergeCell ref="G12:H12"/>
    <mergeCell ref="B36:C36"/>
    <mergeCell ref="E36:G36"/>
    <mergeCell ref="J36:L36"/>
    <mergeCell ref="G25:H25"/>
    <mergeCell ref="G14:H14"/>
    <mergeCell ref="G15:H15"/>
    <mergeCell ref="G16:H16"/>
    <mergeCell ref="G17:H17"/>
    <mergeCell ref="G18:H18"/>
    <mergeCell ref="G19:H19"/>
    <mergeCell ref="G20:H20"/>
    <mergeCell ref="G21:H21"/>
    <mergeCell ref="G22:H22"/>
    <mergeCell ref="G23:H23"/>
    <mergeCell ref="G24:H24"/>
    <mergeCell ref="B31:C31"/>
    <mergeCell ref="E31:G31"/>
    <mergeCell ref="J31:L31"/>
    <mergeCell ref="B32:C32"/>
    <mergeCell ref="E32:G32"/>
    <mergeCell ref="J32:L32"/>
    <mergeCell ref="G26:H26"/>
    <mergeCell ref="G27:H27"/>
    <mergeCell ref="G28:H28"/>
    <mergeCell ref="G29:H29"/>
    <mergeCell ref="G30:H30"/>
    <mergeCell ref="B37:C37"/>
    <mergeCell ref="E37:G37"/>
    <mergeCell ref="J37:L37"/>
    <mergeCell ref="B43:L43"/>
    <mergeCell ref="B41:L41"/>
    <mergeCell ref="B42:M42"/>
  </mergeCells>
  <pageMargins left="0.70866141732283472" right="0.70866141732283472" top="0.74803149606299213" bottom="0.74803149606299213" header="0.31496062992125984" footer="0.31496062992125984"/>
  <pageSetup paperSize="9" scale="68" orientation="landscape"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A54"/>
  <sheetViews>
    <sheetView topLeftCell="A4" workbookViewId="0">
      <selection activeCell="I13" sqref="I13"/>
    </sheetView>
  </sheetViews>
  <sheetFormatPr defaultRowHeight="15" x14ac:dyDescent="0.25"/>
  <cols>
    <col min="1" max="1" width="0.7109375" customWidth="1"/>
    <col min="2" max="2" width="12.42578125" customWidth="1"/>
    <col min="3" max="3" width="24.28515625" customWidth="1"/>
    <col min="4" max="4" width="9.140625" customWidth="1"/>
    <col min="5" max="5" width="13.28515625" customWidth="1"/>
    <col min="6" max="6" width="12.85546875" customWidth="1"/>
    <col min="7" max="7" width="31.85546875" customWidth="1"/>
    <col min="8" max="8" width="0.85546875" hidden="1" customWidth="1"/>
    <col min="9" max="9" width="18.42578125" customWidth="1"/>
    <col min="10" max="10" width="10.42578125" customWidth="1"/>
    <col min="11" max="11" width="28.28515625" hidden="1" customWidth="1"/>
    <col min="12" max="12" width="16.28515625" customWidth="1"/>
    <col min="13" max="39" width="9.140625" hidden="1" customWidth="1"/>
    <col min="40" max="40" width="12.5703125" hidden="1" customWidth="1"/>
    <col min="41" max="52" width="9.140625" hidden="1" customWidth="1"/>
  </cols>
  <sheetData>
    <row r="1" spans="2:53" s="2" customFormat="1" ht="15.75" x14ac:dyDescent="0.25">
      <c r="B1" s="123" t="s">
        <v>0</v>
      </c>
      <c r="C1" s="124"/>
      <c r="D1" s="124"/>
      <c r="E1" s="124"/>
      <c r="F1" s="124"/>
      <c r="G1" s="124"/>
      <c r="H1" s="124"/>
      <c r="I1" s="124"/>
      <c r="J1" s="124"/>
      <c r="K1" s="124"/>
      <c r="L1" s="125"/>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row>
    <row r="2" spans="2:53" s="2" customFormat="1" ht="15.75" x14ac:dyDescent="0.25">
      <c r="B2" s="126" t="s">
        <v>1</v>
      </c>
      <c r="C2" s="127"/>
      <c r="D2" s="127"/>
      <c r="E2" s="127"/>
      <c r="F2" s="127"/>
      <c r="G2" s="127"/>
      <c r="H2" s="127"/>
      <c r="I2" s="127"/>
      <c r="J2" s="127"/>
      <c r="K2" s="127"/>
      <c r="L2" s="128"/>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row>
    <row r="3" spans="2:53" s="2" customFormat="1" ht="15.75" x14ac:dyDescent="0.25">
      <c r="B3" s="126" t="s">
        <v>2</v>
      </c>
      <c r="C3" s="127"/>
      <c r="D3" s="127"/>
      <c r="E3" s="127"/>
      <c r="F3" s="127"/>
      <c r="G3" s="127"/>
      <c r="H3" s="127"/>
      <c r="I3" s="127"/>
      <c r="J3" s="127"/>
      <c r="K3" s="127"/>
      <c r="L3" s="128"/>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1"/>
      <c r="AU3" s="1"/>
      <c r="AV3" s="1"/>
      <c r="AW3" s="1"/>
      <c r="AX3" s="1"/>
      <c r="AY3" s="1"/>
      <c r="AZ3" s="1"/>
      <c r="BA3" s="1"/>
    </row>
    <row r="4" spans="2:53" s="2" customFormat="1" ht="15.75" x14ac:dyDescent="0.25">
      <c r="B4" s="126" t="s">
        <v>42</v>
      </c>
      <c r="C4" s="127"/>
      <c r="D4" s="127"/>
      <c r="E4" s="127"/>
      <c r="F4" s="127"/>
      <c r="G4" s="127"/>
      <c r="H4" s="127"/>
      <c r="I4" s="127"/>
      <c r="J4" s="127"/>
      <c r="K4" s="127"/>
      <c r="L4" s="128"/>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1"/>
      <c r="AU4" s="1"/>
      <c r="AV4" s="1"/>
      <c r="AW4" s="1"/>
      <c r="AX4" s="1"/>
      <c r="AY4" s="1"/>
      <c r="AZ4" s="1"/>
      <c r="BA4" s="1"/>
    </row>
    <row r="5" spans="2:53" s="2" customFormat="1" ht="15.75" x14ac:dyDescent="0.25">
      <c r="B5" s="129" t="s">
        <v>122</v>
      </c>
      <c r="C5" s="130"/>
      <c r="D5" s="130"/>
      <c r="E5" s="130"/>
      <c r="F5" s="130"/>
      <c r="G5" s="130"/>
      <c r="H5" s="130"/>
      <c r="I5" s="130"/>
      <c r="J5" s="130"/>
      <c r="K5" s="130"/>
      <c r="L5" s="131"/>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1"/>
      <c r="AU5" s="1"/>
      <c r="AV5" s="1"/>
      <c r="AW5" s="1"/>
      <c r="AX5" s="1"/>
      <c r="AY5" s="1"/>
      <c r="AZ5" s="1"/>
      <c r="BA5" s="1"/>
    </row>
    <row r="6" spans="2:53" s="2" customFormat="1" ht="15.75" x14ac:dyDescent="0.25">
      <c r="B6" s="129" t="s">
        <v>43</v>
      </c>
      <c r="C6" s="130"/>
      <c r="D6" s="130"/>
      <c r="E6" s="130"/>
      <c r="F6" s="130"/>
      <c r="G6" s="130"/>
      <c r="H6" s="130"/>
      <c r="I6" s="130"/>
      <c r="J6" s="130"/>
      <c r="K6" s="130"/>
      <c r="L6" s="131"/>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1"/>
      <c r="AU6" s="1"/>
      <c r="AV6" s="1"/>
      <c r="AW6" s="1"/>
      <c r="AX6" s="1"/>
      <c r="AY6" s="1"/>
      <c r="AZ6" s="1"/>
      <c r="BA6" s="1"/>
    </row>
    <row r="7" spans="2:53" s="2" customFormat="1" ht="15.75" x14ac:dyDescent="0.25">
      <c r="B7" s="132">
        <v>42413</v>
      </c>
      <c r="C7" s="133"/>
      <c r="D7" s="133"/>
      <c r="E7" s="133"/>
      <c r="F7" s="133"/>
      <c r="G7" s="133"/>
      <c r="H7" s="133"/>
      <c r="I7" s="133"/>
      <c r="J7" s="133"/>
      <c r="K7" s="133"/>
      <c r="L7" s="134"/>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1"/>
      <c r="AU7" s="1"/>
      <c r="AV7" s="1"/>
      <c r="AW7" s="1"/>
      <c r="AX7" s="1"/>
      <c r="AY7" s="1"/>
      <c r="AZ7" s="1"/>
      <c r="BA7" s="1"/>
    </row>
    <row r="8" spans="2:53" s="2" customFormat="1" ht="15.75" hidden="1" x14ac:dyDescent="0.25">
      <c r="B8" s="129" t="s">
        <v>3</v>
      </c>
      <c r="C8" s="130"/>
      <c r="D8" s="130"/>
      <c r="E8" s="130"/>
      <c r="F8" s="130"/>
      <c r="G8" s="130"/>
      <c r="H8" s="130"/>
      <c r="I8" s="130"/>
      <c r="J8" s="130"/>
      <c r="K8" s="130"/>
      <c r="L8" s="131"/>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1"/>
      <c r="AU8" s="1"/>
      <c r="AV8" s="1"/>
      <c r="AW8" s="1"/>
      <c r="AX8" s="1"/>
      <c r="AY8" s="1"/>
      <c r="AZ8" s="1"/>
      <c r="BA8" s="1"/>
    </row>
    <row r="9" spans="2:53" s="2" customFormat="1" ht="16.5" thickBot="1" x14ac:dyDescent="0.3">
      <c r="B9" s="4"/>
      <c r="C9" s="5"/>
      <c r="D9" s="6"/>
      <c r="E9" s="50" t="s">
        <v>160</v>
      </c>
      <c r="F9" s="50"/>
      <c r="G9" s="50"/>
      <c r="H9" s="5"/>
      <c r="I9" s="5"/>
      <c r="J9" s="7"/>
      <c r="K9" s="5"/>
      <c r="L9" s="8"/>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1"/>
      <c r="AU9" s="1"/>
      <c r="AV9" s="1"/>
      <c r="AW9" s="1"/>
      <c r="AX9" s="1"/>
      <c r="AY9" s="1"/>
      <c r="AZ9" s="1"/>
      <c r="BA9" s="1"/>
    </row>
    <row r="10" spans="2:53" s="2" customFormat="1" ht="26.25" thickBot="1" x14ac:dyDescent="0.3">
      <c r="B10" s="28" t="s">
        <v>4</v>
      </c>
      <c r="C10" s="28" t="s">
        <v>5</v>
      </c>
      <c r="D10" s="28" t="s">
        <v>6</v>
      </c>
      <c r="E10" s="28" t="s">
        <v>7</v>
      </c>
      <c r="F10" s="28" t="s">
        <v>8</v>
      </c>
      <c r="G10" s="135" t="s">
        <v>9</v>
      </c>
      <c r="H10" s="136"/>
      <c r="I10" s="55" t="s">
        <v>53</v>
      </c>
      <c r="J10" s="28" t="s">
        <v>10</v>
      </c>
      <c r="K10" s="28" t="s">
        <v>11</v>
      </c>
      <c r="L10" s="29" t="s">
        <v>12</v>
      </c>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t="s">
        <v>13</v>
      </c>
      <c r="AN10" s="9"/>
      <c r="AO10" s="9"/>
      <c r="AP10" s="9"/>
      <c r="AQ10" s="3"/>
      <c r="AR10" s="3"/>
      <c r="AS10" s="3"/>
      <c r="AT10" s="1"/>
      <c r="AU10" s="1"/>
      <c r="AV10" s="1"/>
      <c r="AW10" s="1"/>
      <c r="AX10" s="1"/>
      <c r="AY10" s="1"/>
      <c r="AZ10" s="1"/>
      <c r="BA10" s="1"/>
    </row>
    <row r="11" spans="2:53" s="2" customFormat="1" ht="18" customHeight="1" x14ac:dyDescent="0.25">
      <c r="B11" s="68" t="s">
        <v>142</v>
      </c>
      <c r="C11" s="65" t="s">
        <v>141</v>
      </c>
      <c r="D11" s="32">
        <v>77</v>
      </c>
      <c r="E11" s="33">
        <f t="shared" ref="E11:E30" si="0">IF(J11=" "," ",P11)</f>
        <v>92</v>
      </c>
      <c r="F11" s="34">
        <v>204</v>
      </c>
      <c r="G11" s="122" t="s">
        <v>57</v>
      </c>
      <c r="H11" s="122"/>
      <c r="I11" s="84" t="s">
        <v>164</v>
      </c>
      <c r="J11" s="35">
        <v>90</v>
      </c>
      <c r="K11" s="10" t="str">
        <f>IF(D11=0," ",IF(J11=0," ",IF(J11="GR",AR11,AN11)))</f>
        <v>YETERLİ</v>
      </c>
      <c r="L11" s="36">
        <f>IF(D11=0," ",IF(J11=0," ",Q11))</f>
        <v>2.8695652173913042</v>
      </c>
      <c r="M11" s="11"/>
      <c r="N11" s="11" t="s">
        <v>15</v>
      </c>
      <c r="O11" s="12">
        <f>IF(J11&lt;90,0,IF(J11&lt;=100,4,0))</f>
        <v>4</v>
      </c>
      <c r="P11" s="13">
        <f>IF(J11=" ",D11,(D11+15))</f>
        <v>92</v>
      </c>
      <c r="Q11" s="13">
        <f>IF(J11="BAŞARILI",(F11/P11),IF(J11&gt;0,(((AM11*15)+F11)/P11),F11))</f>
        <v>2.8695652173913042</v>
      </c>
      <c r="R11" s="14">
        <v>3.5</v>
      </c>
      <c r="S11" s="14" t="s">
        <v>16</v>
      </c>
      <c r="T11" s="15">
        <f>IF(J11&lt;85,0,IF(J11&lt;=89,3.5,0))</f>
        <v>0</v>
      </c>
      <c r="U11" s="14">
        <v>3</v>
      </c>
      <c r="V11" s="14" t="s">
        <v>17</v>
      </c>
      <c r="W11" s="15">
        <f>IF(J11&lt;80,0,IF(J11&lt;=84,3,0))</f>
        <v>0</v>
      </c>
      <c r="X11" s="14">
        <v>2.5</v>
      </c>
      <c r="Y11" s="14" t="s">
        <v>18</v>
      </c>
      <c r="Z11" s="15">
        <f>IF(J11&lt;75,0,IF(J11&lt;=79,2.5,0))</f>
        <v>0</v>
      </c>
      <c r="AA11" s="14">
        <v>2</v>
      </c>
      <c r="AB11" s="14" t="s">
        <v>19</v>
      </c>
      <c r="AC11" s="15">
        <f>IF(J11&lt;65,0,IF(J11&lt;=74,2,0))</f>
        <v>0</v>
      </c>
      <c r="AD11" s="14">
        <v>1.5</v>
      </c>
      <c r="AE11" s="14" t="s">
        <v>20</v>
      </c>
      <c r="AF11" s="15">
        <f>IF(J11&lt;58,0,IF(J11&lt;=64,1.5,0))</f>
        <v>0</v>
      </c>
      <c r="AG11" s="14">
        <v>1</v>
      </c>
      <c r="AH11" s="14" t="s">
        <v>21</v>
      </c>
      <c r="AI11" s="15">
        <f>IF(J11&lt;50,0,IF(J11&lt;=57,1,0))</f>
        <v>0</v>
      </c>
      <c r="AJ11" s="14">
        <v>0</v>
      </c>
      <c r="AK11" s="14" t="s">
        <v>22</v>
      </c>
      <c r="AL11" s="15">
        <f>IF(J11&lt;0,0,IF(J11&lt;=49,0,0))</f>
        <v>0</v>
      </c>
      <c r="AM11" s="15">
        <f>SUM(T11,W11,Z11,AC11,AF11,AI11,AL11,O11)</f>
        <v>4</v>
      </c>
      <c r="AN11" s="16" t="str">
        <f>IF(J11=" "," ",IF(AM11&lt;2,"GİREMEZ(AKTS)",IF(P11&lt;89,"GİREMEZ(AKTS)",IF(Q11&gt;=AO11,"YETERLİ","GİREMEZ(ORTALAMA)"))))</f>
        <v>YETERLİ</v>
      </c>
      <c r="AO11" s="15">
        <f>IF(LEFT(B11,1)="0",2,2.5)</f>
        <v>2.5</v>
      </c>
      <c r="AP11" s="15"/>
      <c r="AQ11" s="17"/>
      <c r="AR11" s="17" t="s">
        <v>23</v>
      </c>
      <c r="AS11" s="17"/>
      <c r="AT11" s="18"/>
      <c r="AU11" s="18"/>
      <c r="AV11" s="18"/>
      <c r="AW11" s="18"/>
      <c r="AX11" s="18"/>
      <c r="AY11" s="18"/>
      <c r="AZ11" s="18"/>
      <c r="BA11" s="1"/>
    </row>
    <row r="12" spans="2:53" ht="15.75" x14ac:dyDescent="0.25">
      <c r="B12" s="69" t="s">
        <v>144</v>
      </c>
      <c r="C12" s="66" t="s">
        <v>143</v>
      </c>
      <c r="D12" s="32">
        <v>77</v>
      </c>
      <c r="E12" s="33">
        <f t="shared" si="0"/>
        <v>92</v>
      </c>
      <c r="F12" s="37">
        <v>214.5</v>
      </c>
      <c r="G12" s="122" t="s">
        <v>57</v>
      </c>
      <c r="H12" s="122"/>
      <c r="I12" s="53" t="s">
        <v>164</v>
      </c>
      <c r="J12" s="33">
        <v>90</v>
      </c>
      <c r="K12" s="10" t="str">
        <f t="shared" ref="K12:K30" si="1">IF(D12=0," ",IF(J12=0," ",IF(J12="GR",AR12,AN12)))</f>
        <v>YETERLİ</v>
      </c>
      <c r="L12" s="36">
        <f t="shared" ref="L12:L30" si="2">IF(D12=0," ",IF(J12=0," ",Q12))</f>
        <v>2.9836956521739131</v>
      </c>
      <c r="M12" s="11"/>
      <c r="N12" s="11" t="s">
        <v>15</v>
      </c>
      <c r="O12" s="12">
        <f t="shared" ref="O12:O30" si="3">IF(J12&lt;90,0,IF(J12&lt;=100,4,0))</f>
        <v>4</v>
      </c>
      <c r="P12" s="13">
        <f t="shared" ref="P12:P30" si="4">IF(J12=" ",D12,(D12+15))</f>
        <v>92</v>
      </c>
      <c r="Q12" s="13">
        <f t="shared" ref="Q12:Q30" si="5">IF(J12="BAŞARILI",(F12/P12),IF(J12&gt;0,(((AM12*15)+F12)/P12),F12))</f>
        <v>2.9836956521739131</v>
      </c>
      <c r="R12" s="14">
        <v>3.5</v>
      </c>
      <c r="S12" s="14" t="s">
        <v>16</v>
      </c>
      <c r="T12" s="15">
        <f t="shared" ref="T12:T30" si="6">IF(J12&lt;85,0,IF(J12&lt;=89,3.5,0))</f>
        <v>0</v>
      </c>
      <c r="U12" s="14">
        <v>3</v>
      </c>
      <c r="V12" s="14" t="s">
        <v>17</v>
      </c>
      <c r="W12" s="15">
        <f t="shared" ref="W12:W30" si="7">IF(J12&lt;80,0,IF(J12&lt;=84,3,0))</f>
        <v>0</v>
      </c>
      <c r="X12" s="14">
        <v>2.5</v>
      </c>
      <c r="Y12" s="14" t="s">
        <v>18</v>
      </c>
      <c r="Z12" s="15">
        <f t="shared" ref="Z12:Z30" si="8">IF(J12&lt;75,0,IF(J12&lt;=79,2.5,0))</f>
        <v>0</v>
      </c>
      <c r="AA12" s="14">
        <v>2</v>
      </c>
      <c r="AB12" s="14" t="s">
        <v>19</v>
      </c>
      <c r="AC12" s="15">
        <f t="shared" ref="AC12:AC30" si="9">IF(J12&lt;65,0,IF(J12&lt;=74,2,0))</f>
        <v>0</v>
      </c>
      <c r="AD12" s="14">
        <v>1.5</v>
      </c>
      <c r="AE12" s="14" t="s">
        <v>20</v>
      </c>
      <c r="AF12" s="15">
        <f t="shared" ref="AF12:AF30" si="10">IF(J12&lt;58,0,IF(J12&lt;=64,1.5,0))</f>
        <v>0</v>
      </c>
      <c r="AG12" s="14">
        <v>1</v>
      </c>
      <c r="AH12" s="14" t="s">
        <v>21</v>
      </c>
      <c r="AI12" s="15">
        <f t="shared" ref="AI12:AI30" si="11">IF(J12&lt;50,0,IF(J12&lt;=57,1,0))</f>
        <v>0</v>
      </c>
      <c r="AJ12" s="14">
        <v>0</v>
      </c>
      <c r="AK12" s="14" t="s">
        <v>22</v>
      </c>
      <c r="AL12" s="15">
        <f t="shared" ref="AL12:AL30" si="12">IF(J12&lt;0,0,IF(J12&lt;=49,0,0))</f>
        <v>0</v>
      </c>
      <c r="AM12" s="15">
        <f t="shared" ref="AM12:AM30" si="13">SUM(T12,W12,Z12,AC12,AF12,AI12,AL12,O12)</f>
        <v>4</v>
      </c>
      <c r="AN12" s="16" t="str">
        <f t="shared" ref="AN12:AN30" si="14">IF(J12=" "," ",IF(AM12&lt;2,"GİREMEZ(AKTS)",IF(P12&lt;89,"GİREMEZ(AKTS)",IF(Q12&gt;=AO12,"YETERLİ","GİREMEZ(ORTALAMA)"))))</f>
        <v>YETERLİ</v>
      </c>
      <c r="AO12" s="15">
        <f t="shared" ref="AO12:AO30" si="15">IF(LEFT(B12,1)="0",2,2.5)</f>
        <v>2.5</v>
      </c>
      <c r="AR12" s="17" t="s">
        <v>23</v>
      </c>
    </row>
    <row r="13" spans="2:53" ht="15.75" x14ac:dyDescent="0.25">
      <c r="B13" s="69" t="s">
        <v>146</v>
      </c>
      <c r="C13" s="66" t="s">
        <v>145</v>
      </c>
      <c r="D13" s="32">
        <v>71</v>
      </c>
      <c r="E13" s="33">
        <f t="shared" si="0"/>
        <v>86</v>
      </c>
      <c r="F13" s="37">
        <v>192.5</v>
      </c>
      <c r="G13" s="122" t="s">
        <v>57</v>
      </c>
      <c r="H13" s="122"/>
      <c r="I13" s="53" t="s">
        <v>164</v>
      </c>
      <c r="J13" s="33">
        <v>90</v>
      </c>
      <c r="K13" s="10" t="str">
        <f t="shared" si="1"/>
        <v>GİREMEZ(AKTS)</v>
      </c>
      <c r="L13" s="36">
        <f t="shared" si="2"/>
        <v>2.9360465116279069</v>
      </c>
      <c r="M13" s="11"/>
      <c r="N13" s="11" t="s">
        <v>15</v>
      </c>
      <c r="O13" s="12">
        <f t="shared" si="3"/>
        <v>4</v>
      </c>
      <c r="P13" s="13">
        <f t="shared" si="4"/>
        <v>86</v>
      </c>
      <c r="Q13" s="13">
        <f t="shared" si="5"/>
        <v>2.9360465116279069</v>
      </c>
      <c r="R13" s="14">
        <v>3.5</v>
      </c>
      <c r="S13" s="14" t="s">
        <v>16</v>
      </c>
      <c r="T13" s="15">
        <f t="shared" si="6"/>
        <v>0</v>
      </c>
      <c r="U13" s="14">
        <v>3</v>
      </c>
      <c r="V13" s="14" t="s">
        <v>17</v>
      </c>
      <c r="W13" s="15">
        <f t="shared" si="7"/>
        <v>0</v>
      </c>
      <c r="X13" s="14">
        <v>2.5</v>
      </c>
      <c r="Y13" s="14" t="s">
        <v>18</v>
      </c>
      <c r="Z13" s="15">
        <f t="shared" si="8"/>
        <v>0</v>
      </c>
      <c r="AA13" s="14">
        <v>2</v>
      </c>
      <c r="AB13" s="14" t="s">
        <v>19</v>
      </c>
      <c r="AC13" s="15">
        <f t="shared" si="9"/>
        <v>0</v>
      </c>
      <c r="AD13" s="14">
        <v>1.5</v>
      </c>
      <c r="AE13" s="14" t="s">
        <v>20</v>
      </c>
      <c r="AF13" s="15">
        <f t="shared" si="10"/>
        <v>0</v>
      </c>
      <c r="AG13" s="14">
        <v>1</v>
      </c>
      <c r="AH13" s="14" t="s">
        <v>21</v>
      </c>
      <c r="AI13" s="15">
        <f t="shared" si="11"/>
        <v>0</v>
      </c>
      <c r="AJ13" s="14">
        <v>0</v>
      </c>
      <c r="AK13" s="14" t="s">
        <v>22</v>
      </c>
      <c r="AL13" s="15">
        <f t="shared" si="12"/>
        <v>0</v>
      </c>
      <c r="AM13" s="15">
        <f t="shared" si="13"/>
        <v>4</v>
      </c>
      <c r="AN13" s="16" t="str">
        <f t="shared" si="14"/>
        <v>GİREMEZ(AKTS)</v>
      </c>
      <c r="AO13" s="15">
        <f t="shared" si="15"/>
        <v>2</v>
      </c>
      <c r="AR13" s="17" t="s">
        <v>23</v>
      </c>
    </row>
    <row r="14" spans="2:53" ht="15.75" x14ac:dyDescent="0.25">
      <c r="B14" s="30" t="s">
        <v>148</v>
      </c>
      <c r="C14" s="51" t="s">
        <v>147</v>
      </c>
      <c r="D14" s="32">
        <v>77</v>
      </c>
      <c r="E14" s="33">
        <f t="shared" si="0"/>
        <v>92</v>
      </c>
      <c r="F14" s="37">
        <v>233</v>
      </c>
      <c r="G14" s="122" t="s">
        <v>57</v>
      </c>
      <c r="H14" s="122"/>
      <c r="I14" s="53" t="s">
        <v>164</v>
      </c>
      <c r="J14" s="33">
        <v>90</v>
      </c>
      <c r="K14" s="10" t="str">
        <f t="shared" si="1"/>
        <v>YETERLİ</v>
      </c>
      <c r="L14" s="36">
        <f t="shared" si="2"/>
        <v>3.1847826086956523</v>
      </c>
      <c r="M14" s="11"/>
      <c r="N14" s="11" t="s">
        <v>15</v>
      </c>
      <c r="O14" s="12">
        <f t="shared" si="3"/>
        <v>4</v>
      </c>
      <c r="P14" s="13">
        <f t="shared" si="4"/>
        <v>92</v>
      </c>
      <c r="Q14" s="13">
        <f t="shared" si="5"/>
        <v>3.1847826086956523</v>
      </c>
      <c r="R14" s="14">
        <v>3.5</v>
      </c>
      <c r="S14" s="14" t="s">
        <v>16</v>
      </c>
      <c r="T14" s="15">
        <f t="shared" si="6"/>
        <v>0</v>
      </c>
      <c r="U14" s="14">
        <v>3</v>
      </c>
      <c r="V14" s="14" t="s">
        <v>17</v>
      </c>
      <c r="W14" s="15">
        <f t="shared" si="7"/>
        <v>0</v>
      </c>
      <c r="X14" s="14">
        <v>2.5</v>
      </c>
      <c r="Y14" s="14" t="s">
        <v>18</v>
      </c>
      <c r="Z14" s="15">
        <f t="shared" si="8"/>
        <v>0</v>
      </c>
      <c r="AA14" s="14">
        <v>2</v>
      </c>
      <c r="AB14" s="14" t="s">
        <v>19</v>
      </c>
      <c r="AC14" s="15">
        <f t="shared" si="9"/>
        <v>0</v>
      </c>
      <c r="AD14" s="14">
        <v>1.5</v>
      </c>
      <c r="AE14" s="14" t="s">
        <v>20</v>
      </c>
      <c r="AF14" s="15">
        <f t="shared" si="10"/>
        <v>0</v>
      </c>
      <c r="AG14" s="14">
        <v>1</v>
      </c>
      <c r="AH14" s="14" t="s">
        <v>21</v>
      </c>
      <c r="AI14" s="15">
        <f t="shared" si="11"/>
        <v>0</v>
      </c>
      <c r="AJ14" s="14">
        <v>0</v>
      </c>
      <c r="AK14" s="14" t="s">
        <v>22</v>
      </c>
      <c r="AL14" s="15">
        <f t="shared" si="12"/>
        <v>0</v>
      </c>
      <c r="AM14" s="15">
        <f t="shared" si="13"/>
        <v>4</v>
      </c>
      <c r="AN14" s="16" t="str">
        <f t="shared" si="14"/>
        <v>YETERLİ</v>
      </c>
      <c r="AO14" s="15">
        <f t="shared" si="15"/>
        <v>2.5</v>
      </c>
      <c r="AR14" s="17" t="s">
        <v>23</v>
      </c>
    </row>
    <row r="15" spans="2:53" ht="15.75" x14ac:dyDescent="0.25">
      <c r="B15" s="30" t="s">
        <v>150</v>
      </c>
      <c r="C15" s="31" t="s">
        <v>149</v>
      </c>
      <c r="D15" s="32">
        <v>77</v>
      </c>
      <c r="E15" s="33">
        <f t="shared" si="0"/>
        <v>92</v>
      </c>
      <c r="F15" s="37">
        <v>202.5</v>
      </c>
      <c r="G15" s="122" t="s">
        <v>57</v>
      </c>
      <c r="H15" s="122"/>
      <c r="I15" s="53" t="s">
        <v>164</v>
      </c>
      <c r="J15" s="33">
        <v>90</v>
      </c>
      <c r="K15" s="10" t="str">
        <f t="shared" si="1"/>
        <v>YETERLİ</v>
      </c>
      <c r="L15" s="36">
        <f t="shared" si="2"/>
        <v>2.8532608695652173</v>
      </c>
      <c r="M15" s="11"/>
      <c r="N15" s="11" t="s">
        <v>15</v>
      </c>
      <c r="O15" s="12">
        <f t="shared" si="3"/>
        <v>4</v>
      </c>
      <c r="P15" s="13">
        <f t="shared" si="4"/>
        <v>92</v>
      </c>
      <c r="Q15" s="13">
        <f t="shared" si="5"/>
        <v>2.8532608695652173</v>
      </c>
      <c r="R15" s="14">
        <v>3.5</v>
      </c>
      <c r="S15" s="14" t="s">
        <v>16</v>
      </c>
      <c r="T15" s="15">
        <f t="shared" si="6"/>
        <v>0</v>
      </c>
      <c r="U15" s="14">
        <v>3</v>
      </c>
      <c r="V15" s="14" t="s">
        <v>17</v>
      </c>
      <c r="W15" s="15">
        <f t="shared" si="7"/>
        <v>0</v>
      </c>
      <c r="X15" s="14">
        <v>2.5</v>
      </c>
      <c r="Y15" s="14" t="s">
        <v>18</v>
      </c>
      <c r="Z15" s="15">
        <f t="shared" si="8"/>
        <v>0</v>
      </c>
      <c r="AA15" s="14">
        <v>2</v>
      </c>
      <c r="AB15" s="14" t="s">
        <v>19</v>
      </c>
      <c r="AC15" s="15">
        <f t="shared" si="9"/>
        <v>0</v>
      </c>
      <c r="AD15" s="14">
        <v>1.5</v>
      </c>
      <c r="AE15" s="14" t="s">
        <v>20</v>
      </c>
      <c r="AF15" s="15">
        <f t="shared" si="10"/>
        <v>0</v>
      </c>
      <c r="AG15" s="14">
        <v>1</v>
      </c>
      <c r="AH15" s="14" t="s">
        <v>21</v>
      </c>
      <c r="AI15" s="15">
        <f t="shared" si="11"/>
        <v>0</v>
      </c>
      <c r="AJ15" s="14">
        <v>0</v>
      </c>
      <c r="AK15" s="14" t="s">
        <v>22</v>
      </c>
      <c r="AL15" s="15">
        <f t="shared" si="12"/>
        <v>0</v>
      </c>
      <c r="AM15" s="15">
        <f t="shared" si="13"/>
        <v>4</v>
      </c>
      <c r="AN15" s="16" t="str">
        <f t="shared" si="14"/>
        <v>YETERLİ</v>
      </c>
      <c r="AO15" s="15">
        <f t="shared" si="15"/>
        <v>2.5</v>
      </c>
      <c r="AR15" s="17" t="s">
        <v>23</v>
      </c>
    </row>
    <row r="16" spans="2:53" ht="15.75" x14ac:dyDescent="0.25">
      <c r="B16" s="30" t="s">
        <v>152</v>
      </c>
      <c r="C16" s="31" t="s">
        <v>151</v>
      </c>
      <c r="D16" s="32">
        <v>77</v>
      </c>
      <c r="E16" s="33">
        <f t="shared" si="0"/>
        <v>92</v>
      </c>
      <c r="F16" s="37">
        <v>97.5</v>
      </c>
      <c r="G16" s="113" t="s">
        <v>57</v>
      </c>
      <c r="H16" s="113"/>
      <c r="I16" s="173" t="s">
        <v>161</v>
      </c>
      <c r="J16" s="33">
        <v>70</v>
      </c>
      <c r="K16" s="10" t="str">
        <f t="shared" si="1"/>
        <v>GİREMEZ(ORTALAMA)</v>
      </c>
      <c r="L16" s="36">
        <f t="shared" si="2"/>
        <v>1.3858695652173914</v>
      </c>
      <c r="M16" s="11"/>
      <c r="N16" s="11" t="s">
        <v>15</v>
      </c>
      <c r="O16" s="12">
        <f t="shared" si="3"/>
        <v>0</v>
      </c>
      <c r="P16" s="13">
        <f t="shared" si="4"/>
        <v>92</v>
      </c>
      <c r="Q16" s="13">
        <f t="shared" si="5"/>
        <v>1.3858695652173914</v>
      </c>
      <c r="R16" s="14">
        <v>3.5</v>
      </c>
      <c r="S16" s="14" t="s">
        <v>16</v>
      </c>
      <c r="T16" s="15">
        <f t="shared" si="6"/>
        <v>0</v>
      </c>
      <c r="U16" s="14">
        <v>3</v>
      </c>
      <c r="V16" s="14" t="s">
        <v>17</v>
      </c>
      <c r="W16" s="15">
        <f t="shared" si="7"/>
        <v>0</v>
      </c>
      <c r="X16" s="14">
        <v>2.5</v>
      </c>
      <c r="Y16" s="14" t="s">
        <v>18</v>
      </c>
      <c r="Z16" s="15">
        <f t="shared" si="8"/>
        <v>0</v>
      </c>
      <c r="AA16" s="14">
        <v>2</v>
      </c>
      <c r="AB16" s="14" t="s">
        <v>19</v>
      </c>
      <c r="AC16" s="15">
        <f t="shared" si="9"/>
        <v>2</v>
      </c>
      <c r="AD16" s="14">
        <v>1.5</v>
      </c>
      <c r="AE16" s="14" t="s">
        <v>20</v>
      </c>
      <c r="AF16" s="15">
        <f t="shared" si="10"/>
        <v>0</v>
      </c>
      <c r="AG16" s="14">
        <v>1</v>
      </c>
      <c r="AH16" s="14" t="s">
        <v>21</v>
      </c>
      <c r="AI16" s="15">
        <f t="shared" si="11"/>
        <v>0</v>
      </c>
      <c r="AJ16" s="14">
        <v>0</v>
      </c>
      <c r="AK16" s="14" t="s">
        <v>22</v>
      </c>
      <c r="AL16" s="15">
        <f t="shared" si="12"/>
        <v>0</v>
      </c>
      <c r="AM16" s="15">
        <f t="shared" si="13"/>
        <v>2</v>
      </c>
      <c r="AN16" s="16" t="str">
        <f t="shared" si="14"/>
        <v>GİREMEZ(ORTALAMA)</v>
      </c>
      <c r="AO16" s="15">
        <f t="shared" si="15"/>
        <v>2.5</v>
      </c>
      <c r="AR16" s="17" t="s">
        <v>23</v>
      </c>
    </row>
    <row r="17" spans="2:44" ht="15.75" x14ac:dyDescent="0.25">
      <c r="B17" s="30" t="s">
        <v>154</v>
      </c>
      <c r="C17" s="31" t="s">
        <v>153</v>
      </c>
      <c r="D17" s="32">
        <v>92</v>
      </c>
      <c r="E17" s="33">
        <f t="shared" si="0"/>
        <v>107</v>
      </c>
      <c r="F17" s="37">
        <v>256.5</v>
      </c>
      <c r="G17" s="113" t="s">
        <v>32</v>
      </c>
      <c r="H17" s="113"/>
      <c r="I17" s="51" t="s">
        <v>164</v>
      </c>
      <c r="J17" s="33">
        <v>95</v>
      </c>
      <c r="K17" s="10" t="str">
        <f t="shared" si="1"/>
        <v>YETERLİ</v>
      </c>
      <c r="L17" s="36">
        <f t="shared" si="2"/>
        <v>2.957943925233645</v>
      </c>
      <c r="M17" s="11"/>
      <c r="N17" s="11" t="s">
        <v>15</v>
      </c>
      <c r="O17" s="12">
        <f t="shared" si="3"/>
        <v>4</v>
      </c>
      <c r="P17" s="13">
        <f t="shared" si="4"/>
        <v>107</v>
      </c>
      <c r="Q17" s="13">
        <f t="shared" si="5"/>
        <v>2.957943925233645</v>
      </c>
      <c r="R17" s="14">
        <v>3.5</v>
      </c>
      <c r="S17" s="14" t="s">
        <v>16</v>
      </c>
      <c r="T17" s="15">
        <f t="shared" si="6"/>
        <v>0</v>
      </c>
      <c r="U17" s="14">
        <v>3</v>
      </c>
      <c r="V17" s="14" t="s">
        <v>17</v>
      </c>
      <c r="W17" s="15">
        <f t="shared" si="7"/>
        <v>0</v>
      </c>
      <c r="X17" s="14">
        <v>2.5</v>
      </c>
      <c r="Y17" s="14" t="s">
        <v>18</v>
      </c>
      <c r="Z17" s="15">
        <f t="shared" si="8"/>
        <v>0</v>
      </c>
      <c r="AA17" s="14">
        <v>2</v>
      </c>
      <c r="AB17" s="14" t="s">
        <v>19</v>
      </c>
      <c r="AC17" s="15">
        <f t="shared" si="9"/>
        <v>0</v>
      </c>
      <c r="AD17" s="14">
        <v>1.5</v>
      </c>
      <c r="AE17" s="14" t="s">
        <v>20</v>
      </c>
      <c r="AF17" s="15">
        <f t="shared" si="10"/>
        <v>0</v>
      </c>
      <c r="AG17" s="14">
        <v>1</v>
      </c>
      <c r="AH17" s="14" t="s">
        <v>21</v>
      </c>
      <c r="AI17" s="15">
        <f t="shared" si="11"/>
        <v>0</v>
      </c>
      <c r="AJ17" s="14">
        <v>0</v>
      </c>
      <c r="AK17" s="14" t="s">
        <v>22</v>
      </c>
      <c r="AL17" s="15">
        <f t="shared" si="12"/>
        <v>0</v>
      </c>
      <c r="AM17" s="15">
        <f t="shared" si="13"/>
        <v>4</v>
      </c>
      <c r="AN17" s="16" t="str">
        <f t="shared" si="14"/>
        <v>YETERLİ</v>
      </c>
      <c r="AO17" s="15">
        <f t="shared" si="15"/>
        <v>2.5</v>
      </c>
      <c r="AR17" s="17" t="s">
        <v>23</v>
      </c>
    </row>
    <row r="18" spans="2:44" ht="15.75" x14ac:dyDescent="0.25">
      <c r="B18" s="30" t="s">
        <v>157</v>
      </c>
      <c r="C18" s="31" t="s">
        <v>156</v>
      </c>
      <c r="D18" s="32">
        <v>77</v>
      </c>
      <c r="E18" s="33">
        <f t="shared" si="0"/>
        <v>92</v>
      </c>
      <c r="F18" s="37">
        <v>241</v>
      </c>
      <c r="G18" s="113" t="s">
        <v>155</v>
      </c>
      <c r="H18" s="113"/>
      <c r="I18" s="51" t="s">
        <v>164</v>
      </c>
      <c r="J18" s="33">
        <v>95</v>
      </c>
      <c r="K18" s="10" t="str">
        <f t="shared" si="1"/>
        <v>YETERLİ</v>
      </c>
      <c r="L18" s="36">
        <f t="shared" si="2"/>
        <v>3.2717391304347827</v>
      </c>
      <c r="M18" s="11"/>
      <c r="N18" s="11" t="s">
        <v>15</v>
      </c>
      <c r="O18" s="12">
        <f t="shared" si="3"/>
        <v>4</v>
      </c>
      <c r="P18" s="13">
        <f t="shared" si="4"/>
        <v>92</v>
      </c>
      <c r="Q18" s="13">
        <f t="shared" si="5"/>
        <v>3.2717391304347827</v>
      </c>
      <c r="R18" s="14">
        <v>3.5</v>
      </c>
      <c r="S18" s="14" t="s">
        <v>16</v>
      </c>
      <c r="T18" s="15">
        <f t="shared" si="6"/>
        <v>0</v>
      </c>
      <c r="U18" s="14">
        <v>3</v>
      </c>
      <c r="V18" s="14" t="s">
        <v>17</v>
      </c>
      <c r="W18" s="15">
        <f t="shared" si="7"/>
        <v>0</v>
      </c>
      <c r="X18" s="14">
        <v>2.5</v>
      </c>
      <c r="Y18" s="14" t="s">
        <v>18</v>
      </c>
      <c r="Z18" s="15">
        <f t="shared" si="8"/>
        <v>0</v>
      </c>
      <c r="AA18" s="14">
        <v>2</v>
      </c>
      <c r="AB18" s="14" t="s">
        <v>19</v>
      </c>
      <c r="AC18" s="15">
        <f t="shared" si="9"/>
        <v>0</v>
      </c>
      <c r="AD18" s="14">
        <v>1.5</v>
      </c>
      <c r="AE18" s="14" t="s">
        <v>20</v>
      </c>
      <c r="AF18" s="15">
        <f t="shared" si="10"/>
        <v>0</v>
      </c>
      <c r="AG18" s="14">
        <v>1</v>
      </c>
      <c r="AH18" s="14" t="s">
        <v>21</v>
      </c>
      <c r="AI18" s="15">
        <f t="shared" si="11"/>
        <v>0</v>
      </c>
      <c r="AJ18" s="14">
        <v>0</v>
      </c>
      <c r="AK18" s="14" t="s">
        <v>22</v>
      </c>
      <c r="AL18" s="15">
        <f t="shared" si="12"/>
        <v>0</v>
      </c>
      <c r="AM18" s="15">
        <f t="shared" si="13"/>
        <v>4</v>
      </c>
      <c r="AN18" s="16" t="str">
        <f t="shared" si="14"/>
        <v>YETERLİ</v>
      </c>
      <c r="AO18" s="15">
        <f t="shared" si="15"/>
        <v>2.5</v>
      </c>
      <c r="AR18" s="17" t="s">
        <v>23</v>
      </c>
    </row>
    <row r="19" spans="2:44" ht="15.75" x14ac:dyDescent="0.25">
      <c r="B19" s="30" t="s">
        <v>159</v>
      </c>
      <c r="C19" s="31" t="s">
        <v>158</v>
      </c>
      <c r="D19" s="32">
        <v>77</v>
      </c>
      <c r="E19" s="33">
        <f t="shared" si="0"/>
        <v>92</v>
      </c>
      <c r="F19" s="37">
        <v>194.5</v>
      </c>
      <c r="G19" s="148" t="s">
        <v>155</v>
      </c>
      <c r="H19" s="149"/>
      <c r="I19" s="173" t="s">
        <v>165</v>
      </c>
      <c r="J19" s="33" t="s">
        <v>166</v>
      </c>
      <c r="K19" s="10" t="str">
        <f t="shared" si="1"/>
        <v>GİRMEDİ</v>
      </c>
      <c r="L19" s="36">
        <f t="shared" si="2"/>
        <v>2.1141304347826089</v>
      </c>
      <c r="M19" s="11"/>
      <c r="N19" s="11" t="s">
        <v>15</v>
      </c>
      <c r="O19" s="12">
        <f t="shared" si="3"/>
        <v>0</v>
      </c>
      <c r="P19" s="13">
        <f t="shared" si="4"/>
        <v>92</v>
      </c>
      <c r="Q19" s="13">
        <f t="shared" si="5"/>
        <v>2.1141304347826089</v>
      </c>
      <c r="R19" s="14">
        <v>3.5</v>
      </c>
      <c r="S19" s="14" t="s">
        <v>16</v>
      </c>
      <c r="T19" s="15">
        <f t="shared" si="6"/>
        <v>0</v>
      </c>
      <c r="U19" s="14">
        <v>3</v>
      </c>
      <c r="V19" s="14" t="s">
        <v>17</v>
      </c>
      <c r="W19" s="15">
        <f t="shared" si="7"/>
        <v>0</v>
      </c>
      <c r="X19" s="14">
        <v>2.5</v>
      </c>
      <c r="Y19" s="14" t="s">
        <v>18</v>
      </c>
      <c r="Z19" s="15">
        <f t="shared" si="8"/>
        <v>0</v>
      </c>
      <c r="AA19" s="14">
        <v>2</v>
      </c>
      <c r="AB19" s="14" t="s">
        <v>19</v>
      </c>
      <c r="AC19" s="15">
        <f t="shared" si="9"/>
        <v>0</v>
      </c>
      <c r="AD19" s="14">
        <v>1.5</v>
      </c>
      <c r="AE19" s="14" t="s">
        <v>20</v>
      </c>
      <c r="AF19" s="15">
        <f t="shared" si="10"/>
        <v>0</v>
      </c>
      <c r="AG19" s="14">
        <v>1</v>
      </c>
      <c r="AH19" s="14" t="s">
        <v>21</v>
      </c>
      <c r="AI19" s="15">
        <f t="shared" si="11"/>
        <v>0</v>
      </c>
      <c r="AJ19" s="14">
        <v>0</v>
      </c>
      <c r="AK19" s="14" t="s">
        <v>22</v>
      </c>
      <c r="AL19" s="15">
        <f t="shared" si="12"/>
        <v>0</v>
      </c>
      <c r="AM19" s="15">
        <f t="shared" si="13"/>
        <v>0</v>
      </c>
      <c r="AN19" s="16" t="str">
        <f t="shared" si="14"/>
        <v>GİREMEZ(AKTS)</v>
      </c>
      <c r="AO19" s="15">
        <f t="shared" si="15"/>
        <v>2.5</v>
      </c>
      <c r="AR19" s="17" t="s">
        <v>23</v>
      </c>
    </row>
    <row r="20" spans="2:44" ht="15.75" x14ac:dyDescent="0.25">
      <c r="B20" s="30"/>
      <c r="C20" s="31"/>
      <c r="D20" s="32"/>
      <c r="E20" s="33" t="str">
        <f t="shared" si="0"/>
        <v xml:space="preserve"> </v>
      </c>
      <c r="F20" s="37"/>
      <c r="G20" s="113"/>
      <c r="H20" s="113"/>
      <c r="I20" s="51"/>
      <c r="J20" s="33" t="s">
        <v>14</v>
      </c>
      <c r="K20" s="10" t="str">
        <f t="shared" si="1"/>
        <v xml:space="preserve"> </v>
      </c>
      <c r="L20" s="36" t="str">
        <f t="shared" si="2"/>
        <v xml:space="preserve"> </v>
      </c>
      <c r="M20" s="11"/>
      <c r="N20" s="11" t="s">
        <v>15</v>
      </c>
      <c r="O20" s="12">
        <f t="shared" si="3"/>
        <v>0</v>
      </c>
      <c r="P20" s="13">
        <f t="shared" si="4"/>
        <v>0</v>
      </c>
      <c r="Q20" s="13" t="e">
        <f t="shared" si="5"/>
        <v>#DIV/0!</v>
      </c>
      <c r="R20" s="14">
        <v>3.5</v>
      </c>
      <c r="S20" s="14" t="s">
        <v>16</v>
      </c>
      <c r="T20" s="15">
        <f t="shared" si="6"/>
        <v>0</v>
      </c>
      <c r="U20" s="14">
        <v>3</v>
      </c>
      <c r="V20" s="14" t="s">
        <v>17</v>
      </c>
      <c r="W20" s="15">
        <f t="shared" si="7"/>
        <v>0</v>
      </c>
      <c r="X20" s="14">
        <v>2.5</v>
      </c>
      <c r="Y20" s="14" t="s">
        <v>18</v>
      </c>
      <c r="Z20" s="15">
        <f t="shared" si="8"/>
        <v>0</v>
      </c>
      <c r="AA20" s="14">
        <v>2</v>
      </c>
      <c r="AB20" s="14" t="s">
        <v>19</v>
      </c>
      <c r="AC20" s="15">
        <f t="shared" si="9"/>
        <v>0</v>
      </c>
      <c r="AD20" s="14">
        <v>1.5</v>
      </c>
      <c r="AE20" s="14" t="s">
        <v>20</v>
      </c>
      <c r="AF20" s="15">
        <f t="shared" si="10"/>
        <v>0</v>
      </c>
      <c r="AG20" s="14">
        <v>1</v>
      </c>
      <c r="AH20" s="14" t="s">
        <v>21</v>
      </c>
      <c r="AI20" s="15">
        <f t="shared" si="11"/>
        <v>0</v>
      </c>
      <c r="AJ20" s="14">
        <v>0</v>
      </c>
      <c r="AK20" s="14" t="s">
        <v>22</v>
      </c>
      <c r="AL20" s="15">
        <f t="shared" si="12"/>
        <v>0</v>
      </c>
      <c r="AM20" s="15">
        <f t="shared" si="13"/>
        <v>0</v>
      </c>
      <c r="AN20" s="16" t="str">
        <f t="shared" si="14"/>
        <v xml:space="preserve"> </v>
      </c>
      <c r="AO20" s="15">
        <f t="shared" si="15"/>
        <v>2.5</v>
      </c>
      <c r="AR20" s="17" t="s">
        <v>23</v>
      </c>
    </row>
    <row r="21" spans="2:44" ht="15.75" x14ac:dyDescent="0.25">
      <c r="B21" s="30"/>
      <c r="C21" s="31"/>
      <c r="D21" s="32"/>
      <c r="E21" s="33" t="str">
        <f t="shared" si="0"/>
        <v xml:space="preserve"> </v>
      </c>
      <c r="F21" s="37"/>
      <c r="G21" s="113"/>
      <c r="H21" s="113"/>
      <c r="I21" s="51"/>
      <c r="J21" s="33" t="s">
        <v>14</v>
      </c>
      <c r="K21" s="10" t="str">
        <f t="shared" si="1"/>
        <v xml:space="preserve"> </v>
      </c>
      <c r="L21" s="36" t="str">
        <f t="shared" si="2"/>
        <v xml:space="preserve"> </v>
      </c>
      <c r="M21" s="11"/>
      <c r="N21" s="11" t="s">
        <v>15</v>
      </c>
      <c r="O21" s="12">
        <f t="shared" si="3"/>
        <v>0</v>
      </c>
      <c r="P21" s="13">
        <f t="shared" si="4"/>
        <v>0</v>
      </c>
      <c r="Q21" s="13" t="e">
        <f t="shared" si="5"/>
        <v>#DIV/0!</v>
      </c>
      <c r="R21" s="14">
        <v>3.5</v>
      </c>
      <c r="S21" s="14" t="s">
        <v>16</v>
      </c>
      <c r="T21" s="15">
        <f t="shared" si="6"/>
        <v>0</v>
      </c>
      <c r="U21" s="14">
        <v>3</v>
      </c>
      <c r="V21" s="14" t="s">
        <v>17</v>
      </c>
      <c r="W21" s="15">
        <f t="shared" si="7"/>
        <v>0</v>
      </c>
      <c r="X21" s="14">
        <v>2.5</v>
      </c>
      <c r="Y21" s="14" t="s">
        <v>18</v>
      </c>
      <c r="Z21" s="15">
        <f t="shared" si="8"/>
        <v>0</v>
      </c>
      <c r="AA21" s="14">
        <v>2</v>
      </c>
      <c r="AB21" s="14" t="s">
        <v>19</v>
      </c>
      <c r="AC21" s="15">
        <f t="shared" si="9"/>
        <v>0</v>
      </c>
      <c r="AD21" s="14">
        <v>1.5</v>
      </c>
      <c r="AE21" s="14" t="s">
        <v>20</v>
      </c>
      <c r="AF21" s="15">
        <f t="shared" si="10"/>
        <v>0</v>
      </c>
      <c r="AG21" s="14">
        <v>1</v>
      </c>
      <c r="AH21" s="14" t="s">
        <v>21</v>
      </c>
      <c r="AI21" s="15">
        <f t="shared" si="11"/>
        <v>0</v>
      </c>
      <c r="AJ21" s="14">
        <v>0</v>
      </c>
      <c r="AK21" s="14" t="s">
        <v>22</v>
      </c>
      <c r="AL21" s="15">
        <f t="shared" si="12"/>
        <v>0</v>
      </c>
      <c r="AM21" s="15">
        <f t="shared" si="13"/>
        <v>0</v>
      </c>
      <c r="AN21" s="16" t="str">
        <f t="shared" si="14"/>
        <v xml:space="preserve"> </v>
      </c>
      <c r="AO21" s="15">
        <f t="shared" si="15"/>
        <v>2.5</v>
      </c>
      <c r="AR21" s="17" t="s">
        <v>23</v>
      </c>
    </row>
    <row r="22" spans="2:44" ht="15.75" x14ac:dyDescent="0.25">
      <c r="B22" s="30"/>
      <c r="C22" s="31"/>
      <c r="D22" s="32"/>
      <c r="E22" s="33" t="str">
        <f t="shared" si="0"/>
        <v xml:space="preserve"> </v>
      </c>
      <c r="F22" s="37"/>
      <c r="G22" s="113"/>
      <c r="H22" s="113"/>
      <c r="I22" s="51"/>
      <c r="J22" s="33" t="s">
        <v>14</v>
      </c>
      <c r="K22" s="10" t="str">
        <f t="shared" si="1"/>
        <v xml:space="preserve"> </v>
      </c>
      <c r="L22" s="36" t="str">
        <f t="shared" si="2"/>
        <v xml:space="preserve"> </v>
      </c>
      <c r="M22" s="11"/>
      <c r="N22" s="11" t="s">
        <v>15</v>
      </c>
      <c r="O22" s="12">
        <f t="shared" si="3"/>
        <v>0</v>
      </c>
      <c r="P22" s="13">
        <f t="shared" si="4"/>
        <v>0</v>
      </c>
      <c r="Q22" s="13" t="e">
        <f t="shared" si="5"/>
        <v>#DIV/0!</v>
      </c>
      <c r="R22" s="14">
        <v>3.5</v>
      </c>
      <c r="S22" s="14" t="s">
        <v>16</v>
      </c>
      <c r="T22" s="15">
        <f t="shared" si="6"/>
        <v>0</v>
      </c>
      <c r="U22" s="14">
        <v>3</v>
      </c>
      <c r="V22" s="14" t="s">
        <v>17</v>
      </c>
      <c r="W22" s="15">
        <f t="shared" si="7"/>
        <v>0</v>
      </c>
      <c r="X22" s="14">
        <v>2.5</v>
      </c>
      <c r="Y22" s="14" t="s">
        <v>18</v>
      </c>
      <c r="Z22" s="15">
        <f t="shared" si="8"/>
        <v>0</v>
      </c>
      <c r="AA22" s="14">
        <v>2</v>
      </c>
      <c r="AB22" s="14" t="s">
        <v>19</v>
      </c>
      <c r="AC22" s="15">
        <f t="shared" si="9"/>
        <v>0</v>
      </c>
      <c r="AD22" s="14">
        <v>1.5</v>
      </c>
      <c r="AE22" s="14" t="s">
        <v>20</v>
      </c>
      <c r="AF22" s="15">
        <f t="shared" si="10"/>
        <v>0</v>
      </c>
      <c r="AG22" s="14">
        <v>1</v>
      </c>
      <c r="AH22" s="14" t="s">
        <v>21</v>
      </c>
      <c r="AI22" s="15">
        <f t="shared" si="11"/>
        <v>0</v>
      </c>
      <c r="AJ22" s="14">
        <v>0</v>
      </c>
      <c r="AK22" s="14" t="s">
        <v>22</v>
      </c>
      <c r="AL22" s="15">
        <f t="shared" si="12"/>
        <v>0</v>
      </c>
      <c r="AM22" s="15">
        <f t="shared" si="13"/>
        <v>0</v>
      </c>
      <c r="AN22" s="16" t="str">
        <f t="shared" si="14"/>
        <v xml:space="preserve"> </v>
      </c>
      <c r="AO22" s="15">
        <f t="shared" si="15"/>
        <v>2.5</v>
      </c>
      <c r="AR22" s="17" t="s">
        <v>23</v>
      </c>
    </row>
    <row r="23" spans="2:44" ht="15.75" x14ac:dyDescent="0.25">
      <c r="B23" s="30"/>
      <c r="C23" s="31"/>
      <c r="D23" s="32"/>
      <c r="E23" s="33" t="str">
        <f t="shared" si="0"/>
        <v xml:space="preserve"> </v>
      </c>
      <c r="F23" s="37"/>
      <c r="G23" s="113"/>
      <c r="H23" s="113"/>
      <c r="I23" s="51"/>
      <c r="J23" s="33" t="s">
        <v>14</v>
      </c>
      <c r="K23" s="10" t="str">
        <f t="shared" si="1"/>
        <v xml:space="preserve"> </v>
      </c>
      <c r="L23" s="36" t="str">
        <f t="shared" si="2"/>
        <v xml:space="preserve"> </v>
      </c>
      <c r="M23" s="11"/>
      <c r="N23" s="11" t="s">
        <v>15</v>
      </c>
      <c r="O23" s="12">
        <f t="shared" si="3"/>
        <v>0</v>
      </c>
      <c r="P23" s="13">
        <f t="shared" si="4"/>
        <v>0</v>
      </c>
      <c r="Q23" s="13" t="e">
        <f t="shared" si="5"/>
        <v>#DIV/0!</v>
      </c>
      <c r="R23" s="14">
        <v>3.5</v>
      </c>
      <c r="S23" s="14" t="s">
        <v>16</v>
      </c>
      <c r="T23" s="15">
        <f t="shared" si="6"/>
        <v>0</v>
      </c>
      <c r="U23" s="14">
        <v>3</v>
      </c>
      <c r="V23" s="14" t="s">
        <v>17</v>
      </c>
      <c r="W23" s="15">
        <f t="shared" si="7"/>
        <v>0</v>
      </c>
      <c r="X23" s="14">
        <v>2.5</v>
      </c>
      <c r="Y23" s="14" t="s">
        <v>18</v>
      </c>
      <c r="Z23" s="15">
        <f t="shared" si="8"/>
        <v>0</v>
      </c>
      <c r="AA23" s="14">
        <v>2</v>
      </c>
      <c r="AB23" s="14" t="s">
        <v>19</v>
      </c>
      <c r="AC23" s="15">
        <f t="shared" si="9"/>
        <v>0</v>
      </c>
      <c r="AD23" s="14">
        <v>1.5</v>
      </c>
      <c r="AE23" s="14" t="s">
        <v>20</v>
      </c>
      <c r="AF23" s="15">
        <f t="shared" si="10"/>
        <v>0</v>
      </c>
      <c r="AG23" s="14">
        <v>1</v>
      </c>
      <c r="AH23" s="14" t="s">
        <v>21</v>
      </c>
      <c r="AI23" s="15">
        <f t="shared" si="11"/>
        <v>0</v>
      </c>
      <c r="AJ23" s="14">
        <v>0</v>
      </c>
      <c r="AK23" s="14" t="s">
        <v>22</v>
      </c>
      <c r="AL23" s="15">
        <f t="shared" si="12"/>
        <v>0</v>
      </c>
      <c r="AM23" s="15">
        <f t="shared" si="13"/>
        <v>0</v>
      </c>
      <c r="AN23" s="16" t="str">
        <f t="shared" si="14"/>
        <v xml:space="preserve"> </v>
      </c>
      <c r="AO23" s="15">
        <f t="shared" si="15"/>
        <v>2.5</v>
      </c>
      <c r="AR23" s="17" t="s">
        <v>23</v>
      </c>
    </row>
    <row r="24" spans="2:44" ht="15.75" x14ac:dyDescent="0.25">
      <c r="B24" s="30"/>
      <c r="C24" s="31"/>
      <c r="D24" s="32"/>
      <c r="E24" s="33" t="str">
        <f t="shared" si="0"/>
        <v xml:space="preserve"> </v>
      </c>
      <c r="F24" s="37"/>
      <c r="G24" s="113"/>
      <c r="H24" s="113"/>
      <c r="I24" s="51"/>
      <c r="J24" s="33" t="s">
        <v>14</v>
      </c>
      <c r="K24" s="10" t="str">
        <f t="shared" si="1"/>
        <v xml:space="preserve"> </v>
      </c>
      <c r="L24" s="36" t="str">
        <f t="shared" si="2"/>
        <v xml:space="preserve"> </v>
      </c>
      <c r="M24" s="11"/>
      <c r="N24" s="11" t="s">
        <v>15</v>
      </c>
      <c r="O24" s="12">
        <f t="shared" si="3"/>
        <v>0</v>
      </c>
      <c r="P24" s="13">
        <f t="shared" si="4"/>
        <v>0</v>
      </c>
      <c r="Q24" s="13" t="e">
        <f t="shared" si="5"/>
        <v>#DIV/0!</v>
      </c>
      <c r="R24" s="14">
        <v>3.5</v>
      </c>
      <c r="S24" s="14" t="s">
        <v>16</v>
      </c>
      <c r="T24" s="15">
        <f t="shared" si="6"/>
        <v>0</v>
      </c>
      <c r="U24" s="14">
        <v>3</v>
      </c>
      <c r="V24" s="14" t="s">
        <v>17</v>
      </c>
      <c r="W24" s="15">
        <f t="shared" si="7"/>
        <v>0</v>
      </c>
      <c r="X24" s="14">
        <v>2.5</v>
      </c>
      <c r="Y24" s="14" t="s">
        <v>18</v>
      </c>
      <c r="Z24" s="15">
        <f t="shared" si="8"/>
        <v>0</v>
      </c>
      <c r="AA24" s="14">
        <v>2</v>
      </c>
      <c r="AB24" s="14" t="s">
        <v>19</v>
      </c>
      <c r="AC24" s="15">
        <f t="shared" si="9"/>
        <v>0</v>
      </c>
      <c r="AD24" s="14">
        <v>1.5</v>
      </c>
      <c r="AE24" s="14" t="s">
        <v>20</v>
      </c>
      <c r="AF24" s="15">
        <f t="shared" si="10"/>
        <v>0</v>
      </c>
      <c r="AG24" s="14">
        <v>1</v>
      </c>
      <c r="AH24" s="14" t="s">
        <v>21</v>
      </c>
      <c r="AI24" s="15">
        <f t="shared" si="11"/>
        <v>0</v>
      </c>
      <c r="AJ24" s="14">
        <v>0</v>
      </c>
      <c r="AK24" s="14" t="s">
        <v>22</v>
      </c>
      <c r="AL24" s="15">
        <f t="shared" si="12"/>
        <v>0</v>
      </c>
      <c r="AM24" s="15">
        <f t="shared" si="13"/>
        <v>0</v>
      </c>
      <c r="AN24" s="16" t="str">
        <f t="shared" si="14"/>
        <v xml:space="preserve"> </v>
      </c>
      <c r="AO24" s="15">
        <f t="shared" si="15"/>
        <v>2.5</v>
      </c>
      <c r="AR24" s="17" t="s">
        <v>23</v>
      </c>
    </row>
    <row r="25" spans="2:44" ht="15.75" x14ac:dyDescent="0.25">
      <c r="B25" s="30" t="s">
        <v>14</v>
      </c>
      <c r="C25" s="31" t="s">
        <v>14</v>
      </c>
      <c r="D25" s="32"/>
      <c r="E25" s="33" t="str">
        <f t="shared" si="0"/>
        <v xml:space="preserve"> </v>
      </c>
      <c r="F25" s="37"/>
      <c r="G25" s="113"/>
      <c r="H25" s="113"/>
      <c r="I25" s="51"/>
      <c r="J25" s="33" t="s">
        <v>14</v>
      </c>
      <c r="K25" s="10" t="str">
        <f t="shared" si="1"/>
        <v xml:space="preserve"> </v>
      </c>
      <c r="L25" s="36" t="str">
        <f t="shared" si="2"/>
        <v xml:space="preserve"> </v>
      </c>
      <c r="M25" s="11"/>
      <c r="N25" s="11" t="s">
        <v>15</v>
      </c>
      <c r="O25" s="12">
        <f t="shared" si="3"/>
        <v>0</v>
      </c>
      <c r="P25" s="13">
        <f t="shared" si="4"/>
        <v>0</v>
      </c>
      <c r="Q25" s="13" t="e">
        <f t="shared" si="5"/>
        <v>#DIV/0!</v>
      </c>
      <c r="R25" s="14">
        <v>3.5</v>
      </c>
      <c r="S25" s="14" t="s">
        <v>16</v>
      </c>
      <c r="T25" s="15">
        <f t="shared" si="6"/>
        <v>0</v>
      </c>
      <c r="U25" s="14">
        <v>3</v>
      </c>
      <c r="V25" s="14" t="s">
        <v>17</v>
      </c>
      <c r="W25" s="15">
        <f t="shared" si="7"/>
        <v>0</v>
      </c>
      <c r="X25" s="14">
        <v>2.5</v>
      </c>
      <c r="Y25" s="14" t="s">
        <v>18</v>
      </c>
      <c r="Z25" s="15">
        <f t="shared" si="8"/>
        <v>0</v>
      </c>
      <c r="AA25" s="14">
        <v>2</v>
      </c>
      <c r="AB25" s="14" t="s">
        <v>19</v>
      </c>
      <c r="AC25" s="15">
        <f t="shared" si="9"/>
        <v>0</v>
      </c>
      <c r="AD25" s="14">
        <v>1.5</v>
      </c>
      <c r="AE25" s="14" t="s">
        <v>20</v>
      </c>
      <c r="AF25" s="15">
        <f t="shared" si="10"/>
        <v>0</v>
      </c>
      <c r="AG25" s="14">
        <v>1</v>
      </c>
      <c r="AH25" s="14" t="s">
        <v>21</v>
      </c>
      <c r="AI25" s="15">
        <f t="shared" si="11"/>
        <v>0</v>
      </c>
      <c r="AJ25" s="14">
        <v>0</v>
      </c>
      <c r="AK25" s="14" t="s">
        <v>22</v>
      </c>
      <c r="AL25" s="15">
        <f t="shared" si="12"/>
        <v>0</v>
      </c>
      <c r="AM25" s="15">
        <f t="shared" si="13"/>
        <v>0</v>
      </c>
      <c r="AN25" s="16" t="str">
        <f t="shared" si="14"/>
        <v xml:space="preserve"> </v>
      </c>
      <c r="AO25" s="15">
        <f t="shared" si="15"/>
        <v>2.5</v>
      </c>
      <c r="AR25" s="17" t="s">
        <v>23</v>
      </c>
    </row>
    <row r="26" spans="2:44" ht="15.75" x14ac:dyDescent="0.25">
      <c r="B26" s="30" t="s">
        <v>14</v>
      </c>
      <c r="C26" s="31" t="s">
        <v>14</v>
      </c>
      <c r="D26" s="32"/>
      <c r="E26" s="33" t="str">
        <f t="shared" si="0"/>
        <v xml:space="preserve"> </v>
      </c>
      <c r="F26" s="37"/>
      <c r="G26" s="113"/>
      <c r="H26" s="113"/>
      <c r="I26" s="51"/>
      <c r="J26" s="33" t="s">
        <v>14</v>
      </c>
      <c r="K26" s="10" t="str">
        <f t="shared" si="1"/>
        <v xml:space="preserve"> </v>
      </c>
      <c r="L26" s="36" t="str">
        <f t="shared" si="2"/>
        <v xml:space="preserve"> </v>
      </c>
      <c r="M26" s="11"/>
      <c r="N26" s="11" t="s">
        <v>15</v>
      </c>
      <c r="O26" s="12">
        <f t="shared" si="3"/>
        <v>0</v>
      </c>
      <c r="P26" s="13">
        <v>15</v>
      </c>
      <c r="Q26" s="13">
        <f t="shared" si="5"/>
        <v>0</v>
      </c>
      <c r="R26" s="14">
        <v>3.5</v>
      </c>
      <c r="S26" s="14" t="s">
        <v>16</v>
      </c>
      <c r="T26" s="15">
        <f t="shared" si="6"/>
        <v>0</v>
      </c>
      <c r="U26" s="14">
        <v>3</v>
      </c>
      <c r="V26" s="14" t="s">
        <v>17</v>
      </c>
      <c r="W26" s="15">
        <f t="shared" si="7"/>
        <v>0</v>
      </c>
      <c r="X26" s="14">
        <v>2.5</v>
      </c>
      <c r="Y26" s="14" t="s">
        <v>18</v>
      </c>
      <c r="Z26" s="15">
        <f t="shared" si="8"/>
        <v>0</v>
      </c>
      <c r="AA26" s="14">
        <v>2</v>
      </c>
      <c r="AB26" s="14" t="s">
        <v>19</v>
      </c>
      <c r="AC26" s="15">
        <f t="shared" si="9"/>
        <v>0</v>
      </c>
      <c r="AD26" s="14">
        <v>1.5</v>
      </c>
      <c r="AE26" s="14" t="s">
        <v>20</v>
      </c>
      <c r="AF26" s="15">
        <f t="shared" si="10"/>
        <v>0</v>
      </c>
      <c r="AG26" s="14">
        <v>1</v>
      </c>
      <c r="AH26" s="14" t="s">
        <v>21</v>
      </c>
      <c r="AI26" s="15">
        <f t="shared" si="11"/>
        <v>0</v>
      </c>
      <c r="AJ26" s="14">
        <v>0</v>
      </c>
      <c r="AK26" s="14" t="s">
        <v>22</v>
      </c>
      <c r="AL26" s="15">
        <f t="shared" si="12"/>
        <v>0</v>
      </c>
      <c r="AM26" s="15">
        <f t="shared" si="13"/>
        <v>0</v>
      </c>
      <c r="AN26" s="16" t="str">
        <f t="shared" si="14"/>
        <v xml:space="preserve"> </v>
      </c>
      <c r="AO26" s="15">
        <f t="shared" si="15"/>
        <v>2.5</v>
      </c>
      <c r="AR26" s="17" t="s">
        <v>23</v>
      </c>
    </row>
    <row r="27" spans="2:44" ht="15.75" x14ac:dyDescent="0.25">
      <c r="B27" s="30" t="s">
        <v>14</v>
      </c>
      <c r="C27" s="31" t="s">
        <v>14</v>
      </c>
      <c r="D27" s="32"/>
      <c r="E27" s="33" t="str">
        <f t="shared" si="0"/>
        <v xml:space="preserve"> </v>
      </c>
      <c r="F27" s="37"/>
      <c r="G27" s="113"/>
      <c r="H27" s="113"/>
      <c r="I27" s="51"/>
      <c r="J27" s="33" t="s">
        <v>14</v>
      </c>
      <c r="K27" s="10" t="str">
        <f t="shared" si="1"/>
        <v xml:space="preserve"> </v>
      </c>
      <c r="L27" s="36" t="str">
        <f t="shared" si="2"/>
        <v xml:space="preserve"> </v>
      </c>
      <c r="M27" s="11"/>
      <c r="N27" s="11" t="s">
        <v>15</v>
      </c>
      <c r="O27" s="12">
        <f t="shared" si="3"/>
        <v>0</v>
      </c>
      <c r="P27" s="13">
        <f t="shared" si="4"/>
        <v>0</v>
      </c>
      <c r="Q27" s="13" t="e">
        <f t="shared" si="5"/>
        <v>#DIV/0!</v>
      </c>
      <c r="R27" s="14">
        <v>3.5</v>
      </c>
      <c r="S27" s="14" t="s">
        <v>16</v>
      </c>
      <c r="T27" s="15">
        <f t="shared" si="6"/>
        <v>0</v>
      </c>
      <c r="U27" s="14">
        <v>3</v>
      </c>
      <c r="V27" s="14" t="s">
        <v>17</v>
      </c>
      <c r="W27" s="15">
        <f t="shared" si="7"/>
        <v>0</v>
      </c>
      <c r="X27" s="14">
        <v>2.5</v>
      </c>
      <c r="Y27" s="14" t="s">
        <v>18</v>
      </c>
      <c r="Z27" s="15">
        <f t="shared" si="8"/>
        <v>0</v>
      </c>
      <c r="AA27" s="14">
        <v>2</v>
      </c>
      <c r="AB27" s="14" t="s">
        <v>19</v>
      </c>
      <c r="AC27" s="15">
        <f t="shared" si="9"/>
        <v>0</v>
      </c>
      <c r="AD27" s="14">
        <v>1.5</v>
      </c>
      <c r="AE27" s="14" t="s">
        <v>20</v>
      </c>
      <c r="AF27" s="15">
        <f t="shared" si="10"/>
        <v>0</v>
      </c>
      <c r="AG27" s="14">
        <v>1</v>
      </c>
      <c r="AH27" s="14" t="s">
        <v>21</v>
      </c>
      <c r="AI27" s="15">
        <f t="shared" si="11"/>
        <v>0</v>
      </c>
      <c r="AJ27" s="14">
        <v>0</v>
      </c>
      <c r="AK27" s="14" t="s">
        <v>22</v>
      </c>
      <c r="AL27" s="15">
        <f t="shared" si="12"/>
        <v>0</v>
      </c>
      <c r="AM27" s="15">
        <f t="shared" si="13"/>
        <v>0</v>
      </c>
      <c r="AN27" s="16" t="str">
        <f t="shared" si="14"/>
        <v xml:space="preserve"> </v>
      </c>
      <c r="AO27" s="15">
        <f t="shared" si="15"/>
        <v>2.5</v>
      </c>
      <c r="AR27" s="17" t="s">
        <v>23</v>
      </c>
    </row>
    <row r="28" spans="2:44" ht="15.75" x14ac:dyDescent="0.25">
      <c r="B28" s="30" t="s">
        <v>14</v>
      </c>
      <c r="C28" s="31" t="s">
        <v>14</v>
      </c>
      <c r="D28" s="32"/>
      <c r="E28" s="33" t="str">
        <f t="shared" si="0"/>
        <v xml:space="preserve"> </v>
      </c>
      <c r="F28" s="37"/>
      <c r="G28" s="113"/>
      <c r="H28" s="113"/>
      <c r="I28" s="51"/>
      <c r="J28" s="33" t="s">
        <v>14</v>
      </c>
      <c r="K28" s="10" t="str">
        <f t="shared" si="1"/>
        <v xml:space="preserve"> </v>
      </c>
      <c r="L28" s="36" t="str">
        <f t="shared" si="2"/>
        <v xml:space="preserve"> </v>
      </c>
      <c r="M28" s="11"/>
      <c r="N28" s="11" t="s">
        <v>15</v>
      </c>
      <c r="O28" s="12">
        <f t="shared" si="3"/>
        <v>0</v>
      </c>
      <c r="P28" s="13">
        <f t="shared" si="4"/>
        <v>0</v>
      </c>
      <c r="Q28" s="13" t="e">
        <f t="shared" si="5"/>
        <v>#DIV/0!</v>
      </c>
      <c r="R28" s="14">
        <v>3.5</v>
      </c>
      <c r="S28" s="14" t="s">
        <v>16</v>
      </c>
      <c r="T28" s="15">
        <f t="shared" si="6"/>
        <v>0</v>
      </c>
      <c r="U28" s="14">
        <v>3</v>
      </c>
      <c r="V28" s="14" t="s">
        <v>17</v>
      </c>
      <c r="W28" s="15">
        <f t="shared" si="7"/>
        <v>0</v>
      </c>
      <c r="X28" s="14">
        <v>2.5</v>
      </c>
      <c r="Y28" s="14" t="s">
        <v>18</v>
      </c>
      <c r="Z28" s="15">
        <f t="shared" si="8"/>
        <v>0</v>
      </c>
      <c r="AA28" s="14">
        <v>2</v>
      </c>
      <c r="AB28" s="14" t="s">
        <v>19</v>
      </c>
      <c r="AC28" s="15">
        <f t="shared" si="9"/>
        <v>0</v>
      </c>
      <c r="AD28" s="14">
        <v>1.5</v>
      </c>
      <c r="AE28" s="14" t="s">
        <v>20</v>
      </c>
      <c r="AF28" s="15">
        <f t="shared" si="10"/>
        <v>0</v>
      </c>
      <c r="AG28" s="14">
        <v>1</v>
      </c>
      <c r="AH28" s="14" t="s">
        <v>21</v>
      </c>
      <c r="AI28" s="15">
        <f t="shared" si="11"/>
        <v>0</v>
      </c>
      <c r="AJ28" s="14">
        <v>0</v>
      </c>
      <c r="AK28" s="14" t="s">
        <v>22</v>
      </c>
      <c r="AL28" s="15">
        <f t="shared" si="12"/>
        <v>0</v>
      </c>
      <c r="AM28" s="15">
        <f t="shared" si="13"/>
        <v>0</v>
      </c>
      <c r="AN28" s="16" t="str">
        <f t="shared" si="14"/>
        <v xml:space="preserve"> </v>
      </c>
      <c r="AO28" s="15">
        <f t="shared" si="15"/>
        <v>2.5</v>
      </c>
      <c r="AR28" s="17" t="s">
        <v>23</v>
      </c>
    </row>
    <row r="29" spans="2:44" ht="15.75" x14ac:dyDescent="0.25">
      <c r="B29" s="30" t="s">
        <v>14</v>
      </c>
      <c r="C29" s="31" t="s">
        <v>14</v>
      </c>
      <c r="D29" s="32"/>
      <c r="E29" s="33" t="str">
        <f t="shared" si="0"/>
        <v xml:space="preserve"> </v>
      </c>
      <c r="F29" s="37"/>
      <c r="G29" s="113"/>
      <c r="H29" s="113"/>
      <c r="I29" s="51"/>
      <c r="J29" s="33" t="s">
        <v>14</v>
      </c>
      <c r="K29" s="10" t="str">
        <f t="shared" si="1"/>
        <v xml:space="preserve"> </v>
      </c>
      <c r="L29" s="36" t="str">
        <f t="shared" si="2"/>
        <v xml:space="preserve"> </v>
      </c>
      <c r="M29" s="11"/>
      <c r="N29" s="11" t="s">
        <v>15</v>
      </c>
      <c r="O29" s="12">
        <f t="shared" si="3"/>
        <v>0</v>
      </c>
      <c r="P29" s="13">
        <f t="shared" si="4"/>
        <v>0</v>
      </c>
      <c r="Q29" s="13" t="e">
        <f t="shared" si="5"/>
        <v>#DIV/0!</v>
      </c>
      <c r="R29" s="14">
        <v>3.5</v>
      </c>
      <c r="S29" s="14" t="s">
        <v>16</v>
      </c>
      <c r="T29" s="15">
        <f t="shared" si="6"/>
        <v>0</v>
      </c>
      <c r="U29" s="14">
        <v>3</v>
      </c>
      <c r="V29" s="14" t="s">
        <v>17</v>
      </c>
      <c r="W29" s="15">
        <f t="shared" si="7"/>
        <v>0</v>
      </c>
      <c r="X29" s="14">
        <v>2.5</v>
      </c>
      <c r="Y29" s="14" t="s">
        <v>18</v>
      </c>
      <c r="Z29" s="15">
        <f t="shared" si="8"/>
        <v>0</v>
      </c>
      <c r="AA29" s="14">
        <v>2</v>
      </c>
      <c r="AB29" s="14" t="s">
        <v>19</v>
      </c>
      <c r="AC29" s="15">
        <f t="shared" si="9"/>
        <v>0</v>
      </c>
      <c r="AD29" s="14">
        <v>1.5</v>
      </c>
      <c r="AE29" s="14" t="s">
        <v>20</v>
      </c>
      <c r="AF29" s="15">
        <f t="shared" si="10"/>
        <v>0</v>
      </c>
      <c r="AG29" s="14">
        <v>1</v>
      </c>
      <c r="AH29" s="14" t="s">
        <v>21</v>
      </c>
      <c r="AI29" s="15">
        <f t="shared" si="11"/>
        <v>0</v>
      </c>
      <c r="AJ29" s="14">
        <v>0</v>
      </c>
      <c r="AK29" s="14" t="s">
        <v>22</v>
      </c>
      <c r="AL29" s="15">
        <f t="shared" si="12"/>
        <v>0</v>
      </c>
      <c r="AM29" s="15">
        <f t="shared" si="13"/>
        <v>0</v>
      </c>
      <c r="AN29" s="16" t="str">
        <f t="shared" si="14"/>
        <v xml:space="preserve"> </v>
      </c>
      <c r="AO29" s="15">
        <f t="shared" si="15"/>
        <v>2.5</v>
      </c>
      <c r="AR29" s="17" t="s">
        <v>23</v>
      </c>
    </row>
    <row r="30" spans="2:44" ht="16.5" thickBot="1" x14ac:dyDescent="0.3">
      <c r="B30" s="30" t="s">
        <v>14</v>
      </c>
      <c r="C30" s="31" t="s">
        <v>14</v>
      </c>
      <c r="D30" s="32"/>
      <c r="E30" s="33" t="str">
        <f t="shared" si="0"/>
        <v xml:space="preserve"> </v>
      </c>
      <c r="F30" s="38"/>
      <c r="G30" s="121"/>
      <c r="H30" s="121"/>
      <c r="I30" s="52"/>
      <c r="J30" s="39" t="s">
        <v>14</v>
      </c>
      <c r="K30" s="10" t="str">
        <f t="shared" si="1"/>
        <v xml:space="preserve"> </v>
      </c>
      <c r="L30" s="36" t="str">
        <f t="shared" si="2"/>
        <v xml:space="preserve"> </v>
      </c>
      <c r="M30" s="11"/>
      <c r="N30" s="11" t="s">
        <v>15</v>
      </c>
      <c r="O30" s="12">
        <f t="shared" si="3"/>
        <v>0</v>
      </c>
      <c r="P30" s="13">
        <f t="shared" si="4"/>
        <v>0</v>
      </c>
      <c r="Q30" s="13" t="e">
        <f t="shared" si="5"/>
        <v>#DIV/0!</v>
      </c>
      <c r="R30" s="14">
        <v>3.5</v>
      </c>
      <c r="S30" s="14" t="s">
        <v>16</v>
      </c>
      <c r="T30" s="15">
        <f t="shared" si="6"/>
        <v>0</v>
      </c>
      <c r="U30" s="14">
        <v>3</v>
      </c>
      <c r="V30" s="14" t="s">
        <v>17</v>
      </c>
      <c r="W30" s="15">
        <f t="shared" si="7"/>
        <v>0</v>
      </c>
      <c r="X30" s="14">
        <v>2.5</v>
      </c>
      <c r="Y30" s="14" t="s">
        <v>18</v>
      </c>
      <c r="Z30" s="15">
        <f t="shared" si="8"/>
        <v>0</v>
      </c>
      <c r="AA30" s="14">
        <v>2</v>
      </c>
      <c r="AB30" s="14" t="s">
        <v>19</v>
      </c>
      <c r="AC30" s="15">
        <f t="shared" si="9"/>
        <v>0</v>
      </c>
      <c r="AD30" s="14">
        <v>1.5</v>
      </c>
      <c r="AE30" s="14" t="s">
        <v>20</v>
      </c>
      <c r="AF30" s="15">
        <f t="shared" si="10"/>
        <v>0</v>
      </c>
      <c r="AG30" s="14">
        <v>1</v>
      </c>
      <c r="AH30" s="14" t="s">
        <v>21</v>
      </c>
      <c r="AI30" s="15">
        <f t="shared" si="11"/>
        <v>0</v>
      </c>
      <c r="AJ30" s="14">
        <v>0</v>
      </c>
      <c r="AK30" s="14" t="s">
        <v>22</v>
      </c>
      <c r="AL30" s="15">
        <f t="shared" si="12"/>
        <v>0</v>
      </c>
      <c r="AM30" s="15">
        <f t="shared" si="13"/>
        <v>0</v>
      </c>
      <c r="AN30" s="16" t="str">
        <f t="shared" si="14"/>
        <v xml:space="preserve"> </v>
      </c>
      <c r="AO30" s="15">
        <f t="shared" si="15"/>
        <v>2.5</v>
      </c>
      <c r="AR30" s="17" t="s">
        <v>23</v>
      </c>
    </row>
    <row r="31" spans="2:44" x14ac:dyDescent="0.25">
      <c r="B31" s="153" t="s">
        <v>49</v>
      </c>
      <c r="C31" s="154"/>
      <c r="D31" s="19"/>
      <c r="E31" s="154" t="s">
        <v>65</v>
      </c>
      <c r="F31" s="143"/>
      <c r="G31" s="143"/>
      <c r="H31" s="20"/>
      <c r="I31" s="54"/>
      <c r="J31" s="119" t="s">
        <v>24</v>
      </c>
      <c r="K31" s="115"/>
      <c r="L31" s="116"/>
    </row>
    <row r="32" spans="2:44" x14ac:dyDescent="0.25">
      <c r="B32" s="170" t="s">
        <v>58</v>
      </c>
      <c r="C32" s="171"/>
      <c r="D32" s="79"/>
      <c r="E32" s="139" t="s">
        <v>32</v>
      </c>
      <c r="F32" s="139"/>
      <c r="G32" s="139"/>
      <c r="H32" s="21"/>
      <c r="I32" s="21"/>
      <c r="J32" s="139" t="s">
        <v>34</v>
      </c>
      <c r="K32" s="139"/>
      <c r="L32" s="147"/>
    </row>
    <row r="33" spans="2:53" x14ac:dyDescent="0.25">
      <c r="B33" s="22"/>
      <c r="C33" s="79"/>
      <c r="D33" s="79"/>
      <c r="E33" s="23"/>
      <c r="F33" s="23"/>
      <c r="G33" s="23"/>
      <c r="H33" s="26"/>
      <c r="I33" s="26"/>
      <c r="J33" s="26"/>
      <c r="K33" s="26"/>
      <c r="L33" s="27"/>
    </row>
    <row r="34" spans="2:53" x14ac:dyDescent="0.25">
      <c r="B34" s="22"/>
      <c r="C34" s="79"/>
      <c r="D34" s="79"/>
      <c r="E34" s="23"/>
      <c r="F34" s="23"/>
      <c r="G34" s="23"/>
      <c r="H34" s="26"/>
      <c r="I34" s="26"/>
      <c r="J34" s="26"/>
      <c r="K34" s="26"/>
      <c r="L34" s="27"/>
    </row>
    <row r="35" spans="2:53" x14ac:dyDescent="0.25">
      <c r="B35" s="22"/>
      <c r="C35" s="79"/>
      <c r="D35" s="79"/>
      <c r="E35" s="23"/>
      <c r="F35" s="23"/>
      <c r="G35" s="23"/>
      <c r="H35" s="26"/>
      <c r="I35" s="26"/>
      <c r="J35" s="26"/>
      <c r="K35" s="26"/>
      <c r="L35" s="27"/>
    </row>
    <row r="36" spans="2:53" x14ac:dyDescent="0.25">
      <c r="B36" s="137"/>
      <c r="C36" s="138"/>
      <c r="D36" s="79"/>
      <c r="E36" s="143" t="s">
        <v>64</v>
      </c>
      <c r="F36" s="143"/>
      <c r="G36" s="143"/>
      <c r="H36" s="26"/>
      <c r="I36" s="26"/>
      <c r="J36" s="119" t="s">
        <v>24</v>
      </c>
      <c r="K36" s="119"/>
      <c r="L36" s="120"/>
    </row>
    <row r="37" spans="2:53" x14ac:dyDescent="0.25">
      <c r="B37" s="137"/>
      <c r="C37" s="138"/>
      <c r="D37" s="79"/>
      <c r="E37" s="146" t="s">
        <v>140</v>
      </c>
      <c r="F37" s="146"/>
      <c r="G37" s="146"/>
      <c r="H37" s="26"/>
      <c r="I37" s="26"/>
      <c r="J37" s="146" t="s">
        <v>33</v>
      </c>
      <c r="K37" s="146"/>
      <c r="L37" s="169"/>
    </row>
    <row r="38" spans="2:53" x14ac:dyDescent="0.25">
      <c r="B38" s="137"/>
      <c r="C38" s="138"/>
      <c r="D38" s="138"/>
      <c r="E38" s="24"/>
      <c r="F38" s="24"/>
      <c r="G38" s="24"/>
      <c r="H38" s="21"/>
      <c r="I38" s="21"/>
      <c r="J38" s="24"/>
      <c r="K38" s="24"/>
      <c r="L38" s="25"/>
    </row>
    <row r="39" spans="2:53" x14ac:dyDescent="0.25">
      <c r="B39" s="90"/>
      <c r="C39" s="86"/>
      <c r="D39" s="21"/>
      <c r="E39" s="24"/>
      <c r="F39" s="24"/>
      <c r="G39" s="24"/>
      <c r="H39" s="21"/>
      <c r="I39" s="21"/>
      <c r="J39" s="24"/>
      <c r="K39" s="24"/>
      <c r="L39" s="25"/>
    </row>
    <row r="40" spans="2:53" x14ac:dyDescent="0.25">
      <c r="B40" s="90"/>
      <c r="C40" s="86"/>
      <c r="D40" s="21"/>
      <c r="E40" s="24"/>
      <c r="F40" s="24"/>
      <c r="G40" s="24"/>
      <c r="H40" s="21"/>
      <c r="I40" s="21"/>
      <c r="J40" s="24"/>
      <c r="K40" s="24"/>
      <c r="L40" s="25"/>
    </row>
    <row r="41" spans="2:53" ht="13.5" customHeight="1" x14ac:dyDescent="0.25">
      <c r="B41" s="104" t="s">
        <v>51</v>
      </c>
      <c r="C41" s="105"/>
      <c r="D41" s="105"/>
      <c r="E41" s="105"/>
      <c r="F41" s="105"/>
      <c r="G41" s="105"/>
      <c r="H41" s="105"/>
      <c r="I41" s="105"/>
      <c r="J41" s="105"/>
      <c r="K41" s="105"/>
      <c r="L41" s="106"/>
    </row>
    <row r="42" spans="2:53" ht="13.5" customHeight="1" x14ac:dyDescent="0.25">
      <c r="B42" s="107" t="s">
        <v>55</v>
      </c>
      <c r="C42" s="108"/>
      <c r="D42" s="108"/>
      <c r="E42" s="108"/>
      <c r="F42" s="108"/>
      <c r="G42" s="108"/>
      <c r="H42" s="108"/>
      <c r="I42" s="108"/>
      <c r="J42" s="108"/>
      <c r="K42" s="108"/>
      <c r="L42" s="108"/>
      <c r="M42" s="108"/>
      <c r="N42" s="109"/>
      <c r="BA42" s="67"/>
    </row>
    <row r="43" spans="2:53" ht="72.75" customHeight="1" thickBot="1" x14ac:dyDescent="0.3">
      <c r="B43" s="110" t="s">
        <v>50</v>
      </c>
      <c r="C43" s="111"/>
      <c r="D43" s="111"/>
      <c r="E43" s="111"/>
      <c r="F43" s="111"/>
      <c r="G43" s="111"/>
      <c r="H43" s="111"/>
      <c r="I43" s="111"/>
      <c r="J43" s="111"/>
      <c r="K43" s="111"/>
      <c r="L43" s="112"/>
    </row>
    <row r="53" ht="15" customHeight="1" x14ac:dyDescent="0.25"/>
    <row r="54" ht="75" customHeight="1" x14ac:dyDescent="0.25"/>
  </sheetData>
  <mergeCells count="45">
    <mergeCell ref="G26:H26"/>
    <mergeCell ref="G27:H27"/>
    <mergeCell ref="G13:H13"/>
    <mergeCell ref="B1:L1"/>
    <mergeCell ref="B2:L2"/>
    <mergeCell ref="B3:L3"/>
    <mergeCell ref="B4:L4"/>
    <mergeCell ref="B5:L5"/>
    <mergeCell ref="B6:L6"/>
    <mergeCell ref="B7:L7"/>
    <mergeCell ref="B8:L8"/>
    <mergeCell ref="G10:H10"/>
    <mergeCell ref="G11:H11"/>
    <mergeCell ref="G12:H12"/>
    <mergeCell ref="G25:H25"/>
    <mergeCell ref="G14:H14"/>
    <mergeCell ref="G15:H15"/>
    <mergeCell ref="G16:H16"/>
    <mergeCell ref="G17:H17"/>
    <mergeCell ref="G18:H18"/>
    <mergeCell ref="G19:H19"/>
    <mergeCell ref="G20:H20"/>
    <mergeCell ref="G21:H21"/>
    <mergeCell ref="G22:H22"/>
    <mergeCell ref="G23:H23"/>
    <mergeCell ref="G24:H24"/>
    <mergeCell ref="J31:L31"/>
    <mergeCell ref="B32:C32"/>
    <mergeCell ref="E32:G32"/>
    <mergeCell ref="J32:L32"/>
    <mergeCell ref="E36:G36"/>
    <mergeCell ref="J36:L36"/>
    <mergeCell ref="G28:H28"/>
    <mergeCell ref="G29:H29"/>
    <mergeCell ref="G30:H30"/>
    <mergeCell ref="B36:C36"/>
    <mergeCell ref="E37:G37"/>
    <mergeCell ref="B31:C31"/>
    <mergeCell ref="E31:G31"/>
    <mergeCell ref="J37:L37"/>
    <mergeCell ref="B43:L43"/>
    <mergeCell ref="B41:L41"/>
    <mergeCell ref="B42:N42"/>
    <mergeCell ref="B38:D38"/>
    <mergeCell ref="B37:C37"/>
  </mergeCells>
  <pageMargins left="0.70866141732283472" right="0.70866141732283472" top="0.74803149606299213" bottom="0.74803149606299213" header="0.31496062992125984" footer="0.31496062992125984"/>
  <pageSetup paperSize="9" scale="69"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7</vt:i4>
      </vt:variant>
    </vt:vector>
  </HeadingPairs>
  <TitlesOfParts>
    <vt:vector size="7" baseType="lpstr">
      <vt:lpstr>İŞLETME 1. GRUP</vt:lpstr>
      <vt:lpstr>İŞLETME 2. GRUP</vt:lpstr>
      <vt:lpstr>İŞLETME 3. GRUP</vt:lpstr>
      <vt:lpstr>İŞLETME 4. GRUP</vt:lpstr>
      <vt:lpstr>İŞLETME MBA 1. GRUP</vt:lpstr>
      <vt:lpstr>İŞLETME MBA 2. GRUP</vt:lpstr>
      <vt:lpstr>İŞLETME MBA 3. GRUP</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2006-09-26T09:04:32Z</dcterms:created>
  <dcterms:modified xsi:type="dcterms:W3CDTF">2016-02-17T08:17:45Z</dcterms:modified>
</cp:coreProperties>
</file>