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firstSheet="3" activeTab="6"/>
  </bookViews>
  <sheets>
    <sheet name="İŞLETME 1. GRUP" sheetId="1" r:id="rId1"/>
    <sheet name="İŞLETME 2. GRUP" sheetId="2" r:id="rId2"/>
    <sheet name="İŞLETME 3. GRUP" sheetId="3" r:id="rId3"/>
    <sheet name="İŞLETME 4. GRUP" sheetId="4" r:id="rId4"/>
    <sheet name="İŞLETME 5. GRUP" sheetId="5" r:id="rId5"/>
    <sheet name="İŞLETME 6. GRUP" sheetId="14" r:id="rId6"/>
    <sheet name="İŞLETME 7. GRUP" sheetId="15" r:id="rId7"/>
    <sheet name="İŞLETME MBA 1. GRUP" sheetId="6" r:id="rId8"/>
    <sheet name="İŞLETME MBA 2. GRUP" sheetId="7" r:id="rId9"/>
    <sheet name="İŞLETME MBA 3. GRUP" sheetId="8" r:id="rId10"/>
    <sheet name="İŞLETME MBA 4. GRUP" sheetId="9" r:id="rId11"/>
  </sheets>
  <calcPr calcId="152511"/>
</workbook>
</file>

<file path=xl/calcChain.xml><?xml version="1.0" encoding="utf-8"?>
<calcChain xmlns="http://schemas.openxmlformats.org/spreadsheetml/2006/main">
  <c r="D14" i="7" l="1"/>
  <c r="AN30" i="15"/>
  <c r="AM30" i="15"/>
  <c r="AK30" i="15"/>
  <c r="AH30" i="15"/>
  <c r="AE30" i="15"/>
  <c r="AB30" i="15"/>
  <c r="Y30" i="15"/>
  <c r="V30" i="15"/>
  <c r="S30" i="15"/>
  <c r="O30" i="15"/>
  <c r="N30" i="15"/>
  <c r="K30" i="15"/>
  <c r="J30" i="15"/>
  <c r="D30" i="15"/>
  <c r="AN29" i="15"/>
  <c r="AM29" i="15"/>
  <c r="AK29" i="15"/>
  <c r="AH29" i="15"/>
  <c r="AE29" i="15"/>
  <c r="AB29" i="15"/>
  <c r="Y29" i="15"/>
  <c r="V29" i="15"/>
  <c r="S29" i="15"/>
  <c r="O29" i="15"/>
  <c r="N29" i="15"/>
  <c r="K29" i="15"/>
  <c r="J29" i="15"/>
  <c r="D29" i="15"/>
  <c r="AN28" i="15"/>
  <c r="AM28" i="15"/>
  <c r="AK28" i="15"/>
  <c r="AH28" i="15"/>
  <c r="AE28" i="15"/>
  <c r="AB28" i="15"/>
  <c r="Y28" i="15"/>
  <c r="V28" i="15"/>
  <c r="S28" i="15"/>
  <c r="O28" i="15"/>
  <c r="N28" i="15"/>
  <c r="K28" i="15"/>
  <c r="J28" i="15"/>
  <c r="D28" i="15"/>
  <c r="AN27" i="15"/>
  <c r="AM27" i="15"/>
  <c r="AK27" i="15"/>
  <c r="AH27" i="15"/>
  <c r="AE27" i="15"/>
  <c r="AB27" i="15"/>
  <c r="Y27" i="15"/>
  <c r="V27" i="15"/>
  <c r="S27" i="15"/>
  <c r="O27" i="15"/>
  <c r="N27" i="15"/>
  <c r="K27" i="15"/>
  <c r="J27" i="15"/>
  <c r="D27" i="15"/>
  <c r="AN26" i="15"/>
  <c r="AM26" i="15"/>
  <c r="AK26" i="15"/>
  <c r="AH26" i="15"/>
  <c r="AE26" i="15"/>
  <c r="AB26" i="15"/>
  <c r="Y26" i="15"/>
  <c r="V26" i="15"/>
  <c r="S26" i="15"/>
  <c r="N26" i="15"/>
  <c r="K26" i="15"/>
  <c r="J26" i="15"/>
  <c r="D26" i="15"/>
  <c r="AN25" i="15"/>
  <c r="AM25" i="15"/>
  <c r="AK25" i="15"/>
  <c r="AH25" i="15"/>
  <c r="AE25" i="15"/>
  <c r="AB25" i="15"/>
  <c r="Y25" i="15"/>
  <c r="V25" i="15"/>
  <c r="S25" i="15"/>
  <c r="O25" i="15"/>
  <c r="N25" i="15"/>
  <c r="K25" i="15"/>
  <c r="J25" i="15"/>
  <c r="D25" i="15"/>
  <c r="AN24" i="15"/>
  <c r="AM24" i="15"/>
  <c r="AK24" i="15"/>
  <c r="AH24" i="15"/>
  <c r="AE24" i="15"/>
  <c r="AB24" i="15"/>
  <c r="Y24" i="15"/>
  <c r="V24" i="15"/>
  <c r="S24" i="15"/>
  <c r="O24" i="15"/>
  <c r="N24" i="15"/>
  <c r="K24" i="15"/>
  <c r="J24" i="15"/>
  <c r="D24" i="15"/>
  <c r="AN23" i="15"/>
  <c r="AM23" i="15"/>
  <c r="AK23" i="15"/>
  <c r="AH23" i="15"/>
  <c r="AE23" i="15"/>
  <c r="AB23" i="15"/>
  <c r="Y23" i="15"/>
  <c r="V23" i="15"/>
  <c r="S23" i="15"/>
  <c r="O23" i="15"/>
  <c r="N23" i="15"/>
  <c r="K23" i="15"/>
  <c r="J23" i="15"/>
  <c r="D23" i="15"/>
  <c r="AN22" i="15"/>
  <c r="AM22" i="15"/>
  <c r="AK22" i="15"/>
  <c r="AH22" i="15"/>
  <c r="AE22" i="15"/>
  <c r="AB22" i="15"/>
  <c r="Y22" i="15"/>
  <c r="V22" i="15"/>
  <c r="S22" i="15"/>
  <c r="O22" i="15"/>
  <c r="N22" i="15"/>
  <c r="K22" i="15"/>
  <c r="J22" i="15"/>
  <c r="D22" i="15"/>
  <c r="AN21" i="15"/>
  <c r="AM21" i="15"/>
  <c r="AK21" i="15"/>
  <c r="AH21" i="15"/>
  <c r="AE21" i="15"/>
  <c r="AB21" i="15"/>
  <c r="Y21" i="15"/>
  <c r="V21" i="15"/>
  <c r="S21" i="15"/>
  <c r="O21" i="15"/>
  <c r="N21" i="15"/>
  <c r="K21" i="15"/>
  <c r="J21" i="15"/>
  <c r="D21" i="15"/>
  <c r="AN20" i="15"/>
  <c r="AM20" i="15"/>
  <c r="AK20" i="15"/>
  <c r="AH20" i="15"/>
  <c r="AE20" i="15"/>
  <c r="AB20" i="15"/>
  <c r="Y20" i="15"/>
  <c r="V20" i="15"/>
  <c r="S20" i="15"/>
  <c r="O20" i="15"/>
  <c r="N20" i="15"/>
  <c r="K20" i="15"/>
  <c r="J20" i="15"/>
  <c r="D20" i="15"/>
  <c r="AN19" i="15"/>
  <c r="AM19" i="15"/>
  <c r="AK19" i="15"/>
  <c r="AH19" i="15"/>
  <c r="AE19" i="15"/>
  <c r="AB19" i="15"/>
  <c r="Y19" i="15"/>
  <c r="V19" i="15"/>
  <c r="S19" i="15"/>
  <c r="O19" i="15"/>
  <c r="N19" i="15"/>
  <c r="K19" i="15"/>
  <c r="J19" i="15"/>
  <c r="D19" i="15"/>
  <c r="AN18" i="15"/>
  <c r="AM18" i="15"/>
  <c r="AK18" i="15"/>
  <c r="AH18" i="15"/>
  <c r="AE18" i="15"/>
  <c r="AB18" i="15"/>
  <c r="Y18" i="15"/>
  <c r="V18" i="15"/>
  <c r="S18" i="15"/>
  <c r="O18" i="15"/>
  <c r="N18" i="15"/>
  <c r="K18" i="15"/>
  <c r="J18" i="15"/>
  <c r="D18" i="15"/>
  <c r="AN17" i="15"/>
  <c r="AM17" i="15"/>
  <c r="AK17" i="15"/>
  <c r="AH17" i="15"/>
  <c r="AE17" i="15"/>
  <c r="AB17" i="15"/>
  <c r="Y17" i="15"/>
  <c r="V17" i="15"/>
  <c r="S17" i="15"/>
  <c r="O17" i="15"/>
  <c r="N17" i="15"/>
  <c r="K17" i="15"/>
  <c r="J17" i="15"/>
  <c r="D17" i="15"/>
  <c r="AN16" i="15"/>
  <c r="AM16" i="15"/>
  <c r="AK16" i="15"/>
  <c r="AH16" i="15"/>
  <c r="AE16" i="15"/>
  <c r="AB16" i="15"/>
  <c r="Y16" i="15"/>
  <c r="V16" i="15"/>
  <c r="S16" i="15"/>
  <c r="O16" i="15"/>
  <c r="N16" i="15"/>
  <c r="K16" i="15"/>
  <c r="J16" i="15"/>
  <c r="D16" i="15"/>
  <c r="AN15" i="15"/>
  <c r="AM15" i="15"/>
  <c r="AK15" i="15"/>
  <c r="AH15" i="15"/>
  <c r="AE15" i="15"/>
  <c r="AB15" i="15"/>
  <c r="Y15" i="15"/>
  <c r="V15" i="15"/>
  <c r="S15" i="15"/>
  <c r="O15" i="15"/>
  <c r="N15" i="15"/>
  <c r="K15" i="15"/>
  <c r="J15" i="15"/>
  <c r="D15" i="15"/>
  <c r="AN14" i="15"/>
  <c r="AM14" i="15"/>
  <c r="AK14" i="15"/>
  <c r="AH14" i="15"/>
  <c r="AE14" i="15"/>
  <c r="AB14" i="15"/>
  <c r="Y14" i="15"/>
  <c r="V14" i="15"/>
  <c r="S14" i="15"/>
  <c r="O14" i="15"/>
  <c r="N14" i="15"/>
  <c r="K14" i="15"/>
  <c r="J14" i="15"/>
  <c r="D14" i="15"/>
  <c r="AN13" i="15"/>
  <c r="AM13" i="15"/>
  <c r="AK13" i="15"/>
  <c r="AH13" i="15"/>
  <c r="AE13" i="15"/>
  <c r="AB13" i="15"/>
  <c r="Y13" i="15"/>
  <c r="V13" i="15"/>
  <c r="S13" i="15"/>
  <c r="O13" i="15"/>
  <c r="N13" i="15"/>
  <c r="K13" i="15"/>
  <c r="D13" i="15"/>
  <c r="AN12" i="15"/>
  <c r="AK12" i="15"/>
  <c r="AH12" i="15"/>
  <c r="AE12" i="15"/>
  <c r="AB12" i="15"/>
  <c r="Y12" i="15"/>
  <c r="V12" i="15"/>
  <c r="S12" i="15"/>
  <c r="O12" i="15"/>
  <c r="D12" i="15" s="1"/>
  <c r="N12" i="15"/>
  <c r="AN11" i="15"/>
  <c r="AK11" i="15"/>
  <c r="AH11" i="15"/>
  <c r="AE11" i="15"/>
  <c r="AB11" i="15"/>
  <c r="Y11" i="15"/>
  <c r="V11" i="15"/>
  <c r="S11" i="15"/>
  <c r="O11" i="15"/>
  <c r="N11" i="15"/>
  <c r="AN26" i="14"/>
  <c r="AM26" i="14"/>
  <c r="AK26" i="14"/>
  <c r="AH26" i="14"/>
  <c r="AE26" i="14"/>
  <c r="AB26" i="14"/>
  <c r="Y26" i="14"/>
  <c r="V26" i="14"/>
  <c r="S26" i="14"/>
  <c r="O26" i="14"/>
  <c r="N26" i="14"/>
  <c r="K26" i="14"/>
  <c r="J26" i="14"/>
  <c r="D26" i="14"/>
  <c r="AN25" i="14"/>
  <c r="AM25" i="14"/>
  <c r="AK25" i="14"/>
  <c r="AH25" i="14"/>
  <c r="AE25" i="14"/>
  <c r="AB25" i="14"/>
  <c r="Y25" i="14"/>
  <c r="V25" i="14"/>
  <c r="S25" i="14"/>
  <c r="O25" i="14"/>
  <c r="N25" i="14"/>
  <c r="K25" i="14"/>
  <c r="J25" i="14"/>
  <c r="D25" i="14"/>
  <c r="AN24" i="14"/>
  <c r="AM24" i="14"/>
  <c r="AK24" i="14"/>
  <c r="AH24" i="14"/>
  <c r="AE24" i="14"/>
  <c r="AB24" i="14"/>
  <c r="Y24" i="14"/>
  <c r="V24" i="14"/>
  <c r="S24" i="14"/>
  <c r="O24" i="14"/>
  <c r="N24" i="14"/>
  <c r="K24" i="14"/>
  <c r="J24" i="14"/>
  <c r="D24" i="14"/>
  <c r="AN23" i="14"/>
  <c r="AM23" i="14"/>
  <c r="AK23" i="14"/>
  <c r="AH23" i="14"/>
  <c r="AE23" i="14"/>
  <c r="AB23" i="14"/>
  <c r="Y23" i="14"/>
  <c r="V23" i="14"/>
  <c r="S23" i="14"/>
  <c r="O23" i="14"/>
  <c r="N23" i="14"/>
  <c r="K23" i="14"/>
  <c r="J23" i="14"/>
  <c r="D23" i="14"/>
  <c r="AN22" i="14"/>
  <c r="AM22" i="14"/>
  <c r="AK22" i="14"/>
  <c r="AH22" i="14"/>
  <c r="AE22" i="14"/>
  <c r="AB22" i="14"/>
  <c r="Y22" i="14"/>
  <c r="V22" i="14"/>
  <c r="S22" i="14"/>
  <c r="O22" i="14"/>
  <c r="N22" i="14"/>
  <c r="K22" i="14"/>
  <c r="J22" i="14"/>
  <c r="D22" i="14"/>
  <c r="AN21" i="14"/>
  <c r="AM21" i="14"/>
  <c r="AK21" i="14"/>
  <c r="AH21" i="14"/>
  <c r="AE21" i="14"/>
  <c r="AB21" i="14"/>
  <c r="Y21" i="14"/>
  <c r="V21" i="14"/>
  <c r="S21" i="14"/>
  <c r="O21" i="14"/>
  <c r="N21" i="14"/>
  <c r="K21" i="14"/>
  <c r="J21" i="14"/>
  <c r="D21" i="14"/>
  <c r="AN20" i="14"/>
  <c r="AM20" i="14"/>
  <c r="AK20" i="14"/>
  <c r="AH20" i="14"/>
  <c r="AE20" i="14"/>
  <c r="AB20" i="14"/>
  <c r="Y20" i="14"/>
  <c r="V20" i="14"/>
  <c r="S20" i="14"/>
  <c r="O20" i="14"/>
  <c r="N20" i="14"/>
  <c r="K20" i="14"/>
  <c r="J20" i="14"/>
  <c r="D20" i="14"/>
  <c r="AN19" i="14"/>
  <c r="AM19" i="14"/>
  <c r="AK19" i="14"/>
  <c r="AH19" i="14"/>
  <c r="AE19" i="14"/>
  <c r="AB19" i="14"/>
  <c r="Y19" i="14"/>
  <c r="V19" i="14"/>
  <c r="S19" i="14"/>
  <c r="O19" i="14"/>
  <c r="N19" i="14"/>
  <c r="K19" i="14"/>
  <c r="J19" i="14"/>
  <c r="D19" i="14"/>
  <c r="AN18" i="14"/>
  <c r="AM18" i="14"/>
  <c r="AK18" i="14"/>
  <c r="AH18" i="14"/>
  <c r="AE18" i="14"/>
  <c r="AB18" i="14"/>
  <c r="Y18" i="14"/>
  <c r="V18" i="14"/>
  <c r="S18" i="14"/>
  <c r="O18" i="14"/>
  <c r="N18" i="14"/>
  <c r="K18" i="14"/>
  <c r="J18" i="14"/>
  <c r="D18" i="14"/>
  <c r="AN17" i="14"/>
  <c r="AM17" i="14"/>
  <c r="AK17" i="14"/>
  <c r="AH17" i="14"/>
  <c r="AE17" i="14"/>
  <c r="AB17" i="14"/>
  <c r="Y17" i="14"/>
  <c r="V17" i="14"/>
  <c r="S17" i="14"/>
  <c r="O17" i="14"/>
  <c r="N17" i="14"/>
  <c r="K17" i="14"/>
  <c r="J17" i="14"/>
  <c r="D17" i="14"/>
  <c r="AN16" i="14"/>
  <c r="AM16" i="14"/>
  <c r="AK16" i="14"/>
  <c r="AH16" i="14"/>
  <c r="AE16" i="14"/>
  <c r="AB16" i="14"/>
  <c r="Y16" i="14"/>
  <c r="V16" i="14"/>
  <c r="S16" i="14"/>
  <c r="O16" i="14"/>
  <c r="N16" i="14"/>
  <c r="K16" i="14"/>
  <c r="J16" i="14"/>
  <c r="D16" i="14"/>
  <c r="AN15" i="14"/>
  <c r="AM15" i="14"/>
  <c r="AK15" i="14"/>
  <c r="AH15" i="14"/>
  <c r="AE15" i="14"/>
  <c r="AB15" i="14"/>
  <c r="Y15" i="14"/>
  <c r="V15" i="14"/>
  <c r="S15" i="14"/>
  <c r="O15" i="14"/>
  <c r="N15" i="14"/>
  <c r="K15" i="14"/>
  <c r="J15" i="14"/>
  <c r="D15" i="14"/>
  <c r="AN14" i="14"/>
  <c r="AK14" i="14"/>
  <c r="AH14" i="14"/>
  <c r="AE14" i="14"/>
  <c r="AB14" i="14"/>
  <c r="Y14" i="14"/>
  <c r="V14" i="14"/>
  <c r="S14" i="14"/>
  <c r="O14" i="14"/>
  <c r="D14" i="14" s="1"/>
  <c r="N14" i="14"/>
  <c r="AN13" i="14"/>
  <c r="AK13" i="14"/>
  <c r="AH13" i="14"/>
  <c r="AE13" i="14"/>
  <c r="AB13" i="14"/>
  <c r="Y13" i="14"/>
  <c r="V13" i="14"/>
  <c r="S13" i="14"/>
  <c r="O13" i="14"/>
  <c r="N13" i="14"/>
  <c r="D13" i="14"/>
  <c r="AN12" i="14"/>
  <c r="AK12" i="14"/>
  <c r="AH12" i="14"/>
  <c r="AE12" i="14"/>
  <c r="AB12" i="14"/>
  <c r="Y12" i="14"/>
  <c r="V12" i="14"/>
  <c r="S12" i="14"/>
  <c r="O12" i="14"/>
  <c r="D12" i="14" s="1"/>
  <c r="N12" i="14"/>
  <c r="AN11" i="14"/>
  <c r="AK11" i="14"/>
  <c r="AH11" i="14"/>
  <c r="AE11" i="14"/>
  <c r="AB11" i="14"/>
  <c r="Y11" i="14"/>
  <c r="V11" i="14"/>
  <c r="S11" i="14"/>
  <c r="O11" i="14"/>
  <c r="N11" i="14"/>
  <c r="D11" i="14"/>
  <c r="AL12" i="15" l="1"/>
  <c r="AL20" i="14"/>
  <c r="P20" i="14" s="1"/>
  <c r="AL21" i="14"/>
  <c r="P21" i="14" s="1"/>
  <c r="AL23" i="14"/>
  <c r="P23" i="14" s="1"/>
  <c r="AL25" i="14"/>
  <c r="P25" i="14" s="1"/>
  <c r="AL14" i="15"/>
  <c r="P14" i="15" s="1"/>
  <c r="AL16" i="15"/>
  <c r="P16" i="15" s="1"/>
  <c r="AL18" i="15"/>
  <c r="P18" i="15" s="1"/>
  <c r="AL20" i="15"/>
  <c r="P20" i="15" s="1"/>
  <c r="AL22" i="15"/>
  <c r="P22" i="15" s="1"/>
  <c r="AL24" i="15"/>
  <c r="P24" i="15" s="1"/>
  <c r="AL13" i="14"/>
  <c r="AL14" i="14"/>
  <c r="AL16" i="14"/>
  <c r="P16" i="14" s="1"/>
  <c r="AL18" i="14"/>
  <c r="P18" i="14" s="1"/>
  <c r="AL26" i="14"/>
  <c r="P26" i="14" s="1"/>
  <c r="AL27" i="15"/>
  <c r="P27" i="15" s="1"/>
  <c r="AL29" i="15"/>
  <c r="P29" i="15" s="1"/>
  <c r="AL12" i="14"/>
  <c r="AL19" i="14"/>
  <c r="P19" i="14" s="1"/>
  <c r="AL22" i="14"/>
  <c r="P22" i="14" s="1"/>
  <c r="AL24" i="14"/>
  <c r="P24" i="14" s="1"/>
  <c r="AL13" i="15"/>
  <c r="P13" i="15" s="1"/>
  <c r="AL15" i="15"/>
  <c r="P15" i="15" s="1"/>
  <c r="AL17" i="15"/>
  <c r="P17" i="15" s="1"/>
  <c r="AL19" i="15"/>
  <c r="P19" i="15" s="1"/>
  <c r="AL21" i="15"/>
  <c r="P21" i="15" s="1"/>
  <c r="AL23" i="15"/>
  <c r="P23" i="15" s="1"/>
  <c r="AL25" i="15"/>
  <c r="P25" i="15" s="1"/>
  <c r="AL11" i="14"/>
  <c r="AL15" i="14"/>
  <c r="P15" i="14" s="1"/>
  <c r="AL17" i="14"/>
  <c r="P17" i="14" s="1"/>
  <c r="AL26" i="15"/>
  <c r="P26" i="15" s="1"/>
  <c r="AL28" i="15"/>
  <c r="P28" i="15" s="1"/>
  <c r="AL30" i="15"/>
  <c r="P30" i="15" s="1"/>
  <c r="AL11" i="15"/>
  <c r="P11" i="15" s="1"/>
  <c r="K11" i="15" s="1"/>
  <c r="D11" i="15"/>
  <c r="P12" i="15" l="1"/>
  <c r="K12" i="15" s="1"/>
  <c r="P14" i="14"/>
  <c r="K14" i="14" s="1"/>
  <c r="AM14" i="14"/>
  <c r="J14" i="14" s="1"/>
  <c r="P13" i="14"/>
  <c r="K13" i="14" s="1"/>
  <c r="AM13" i="14"/>
  <c r="P12" i="14"/>
  <c r="K12" i="14" s="1"/>
  <c r="P11" i="14"/>
  <c r="K11" i="14" s="1"/>
  <c r="AM11" i="14"/>
  <c r="J11" i="14" s="1"/>
  <c r="AM11" i="15"/>
  <c r="J11" i="15" s="1"/>
  <c r="AM12" i="15" l="1"/>
  <c r="J12" i="15" s="1"/>
  <c r="AM12" i="14"/>
  <c r="J12" i="14" s="1"/>
  <c r="AN30" i="9"/>
  <c r="AM30" i="9"/>
  <c r="AK30" i="9"/>
  <c r="AH30" i="9"/>
  <c r="AE30" i="9"/>
  <c r="AB30" i="9"/>
  <c r="Y30" i="9"/>
  <c r="V30" i="9"/>
  <c r="S30" i="9"/>
  <c r="O30" i="9"/>
  <c r="N30" i="9"/>
  <c r="K30" i="9"/>
  <c r="J30" i="9"/>
  <c r="D30" i="9"/>
  <c r="AN29" i="9"/>
  <c r="AM29" i="9"/>
  <c r="AK29" i="9"/>
  <c r="AH29" i="9"/>
  <c r="AE29" i="9"/>
  <c r="AB29" i="9"/>
  <c r="Y29" i="9"/>
  <c r="V29" i="9"/>
  <c r="S29" i="9"/>
  <c r="O29" i="9"/>
  <c r="N29" i="9"/>
  <c r="K29" i="9"/>
  <c r="J29" i="9"/>
  <c r="D29" i="9"/>
  <c r="AN28" i="9"/>
  <c r="AM28" i="9"/>
  <c r="AK28" i="9"/>
  <c r="AH28" i="9"/>
  <c r="AE28" i="9"/>
  <c r="AB28" i="9"/>
  <c r="Y28" i="9"/>
  <c r="V28" i="9"/>
  <c r="S28" i="9"/>
  <c r="O28" i="9"/>
  <c r="N28" i="9"/>
  <c r="K28" i="9"/>
  <c r="J28" i="9"/>
  <c r="D28" i="9"/>
  <c r="AN27" i="9"/>
  <c r="AM27" i="9"/>
  <c r="AK27" i="9"/>
  <c r="AH27" i="9"/>
  <c r="AE27" i="9"/>
  <c r="AB27" i="9"/>
  <c r="Y27" i="9"/>
  <c r="V27" i="9"/>
  <c r="S27" i="9"/>
  <c r="O27" i="9"/>
  <c r="N27" i="9"/>
  <c r="K27" i="9"/>
  <c r="J27" i="9"/>
  <c r="D27" i="9"/>
  <c r="AN26" i="9"/>
  <c r="AM26" i="9"/>
  <c r="AK26" i="9"/>
  <c r="AH26" i="9"/>
  <c r="AE26" i="9"/>
  <c r="AB26" i="9"/>
  <c r="Y26" i="9"/>
  <c r="V26" i="9"/>
  <c r="S26" i="9"/>
  <c r="N26" i="9"/>
  <c r="K26" i="9"/>
  <c r="J26" i="9"/>
  <c r="D26" i="9"/>
  <c r="AN25" i="9"/>
  <c r="AM25" i="9"/>
  <c r="AK25" i="9"/>
  <c r="AH25" i="9"/>
  <c r="AE25" i="9"/>
  <c r="AB25" i="9"/>
  <c r="Y25" i="9"/>
  <c r="V25" i="9"/>
  <c r="S25" i="9"/>
  <c r="O25" i="9"/>
  <c r="N25" i="9"/>
  <c r="K25" i="9"/>
  <c r="J25" i="9"/>
  <c r="D25" i="9"/>
  <c r="AN24" i="9"/>
  <c r="AM24" i="9"/>
  <c r="AK24" i="9"/>
  <c r="AH24" i="9"/>
  <c r="AE24" i="9"/>
  <c r="AB24" i="9"/>
  <c r="Y24" i="9"/>
  <c r="V24" i="9"/>
  <c r="S24" i="9"/>
  <c r="AL24" i="9" s="1"/>
  <c r="P24" i="9" s="1"/>
  <c r="O24" i="9"/>
  <c r="N24" i="9"/>
  <c r="K24" i="9"/>
  <c r="J24" i="9"/>
  <c r="D24" i="9"/>
  <c r="AN23" i="9"/>
  <c r="AM23" i="9"/>
  <c r="AK23" i="9"/>
  <c r="AH23" i="9"/>
  <c r="AE23" i="9"/>
  <c r="AB23" i="9"/>
  <c r="Y23" i="9"/>
  <c r="V23" i="9"/>
  <c r="S23" i="9"/>
  <c r="O23" i="9"/>
  <c r="N23" i="9"/>
  <c r="K23" i="9"/>
  <c r="J23" i="9"/>
  <c r="D23" i="9"/>
  <c r="AN22" i="9"/>
  <c r="AM22" i="9"/>
  <c r="AK22" i="9"/>
  <c r="AH22" i="9"/>
  <c r="AE22" i="9"/>
  <c r="AB22" i="9"/>
  <c r="Y22" i="9"/>
  <c r="V22" i="9"/>
  <c r="S22" i="9"/>
  <c r="O22" i="9"/>
  <c r="N22" i="9"/>
  <c r="K22" i="9"/>
  <c r="J22" i="9"/>
  <c r="D22" i="9"/>
  <c r="AN21" i="9"/>
  <c r="AM21" i="9"/>
  <c r="AK21" i="9"/>
  <c r="AH21" i="9"/>
  <c r="AE21" i="9"/>
  <c r="AB21" i="9"/>
  <c r="Y21" i="9"/>
  <c r="V21" i="9"/>
  <c r="S21" i="9"/>
  <c r="O21" i="9"/>
  <c r="N21" i="9"/>
  <c r="K21" i="9"/>
  <c r="J21" i="9"/>
  <c r="D21" i="9"/>
  <c r="AN20" i="9"/>
  <c r="AM20" i="9"/>
  <c r="AK20" i="9"/>
  <c r="AH20" i="9"/>
  <c r="AE20" i="9"/>
  <c r="AB20" i="9"/>
  <c r="Y20" i="9"/>
  <c r="V20" i="9"/>
  <c r="S20" i="9"/>
  <c r="O20" i="9"/>
  <c r="N20" i="9"/>
  <c r="K20" i="9"/>
  <c r="J20" i="9"/>
  <c r="D20" i="9"/>
  <c r="AN19" i="9"/>
  <c r="AM19" i="9"/>
  <c r="AK19" i="9"/>
  <c r="AH19" i="9"/>
  <c r="AE19" i="9"/>
  <c r="AB19" i="9"/>
  <c r="Y19" i="9"/>
  <c r="V19" i="9"/>
  <c r="S19" i="9"/>
  <c r="O19" i="9"/>
  <c r="N19" i="9"/>
  <c r="K19" i="9"/>
  <c r="J19" i="9"/>
  <c r="D19" i="9"/>
  <c r="AN18" i="9"/>
  <c r="AM18" i="9"/>
  <c r="AK18" i="9"/>
  <c r="AH18" i="9"/>
  <c r="AE18" i="9"/>
  <c r="AB18" i="9"/>
  <c r="Y18" i="9"/>
  <c r="V18" i="9"/>
  <c r="S18" i="9"/>
  <c r="O18" i="9"/>
  <c r="N18" i="9"/>
  <c r="K18" i="9"/>
  <c r="J18" i="9"/>
  <c r="D18" i="9"/>
  <c r="AN17" i="9"/>
  <c r="AM17" i="9"/>
  <c r="AK17" i="9"/>
  <c r="AH17" i="9"/>
  <c r="AE17" i="9"/>
  <c r="AB17" i="9"/>
  <c r="Y17" i="9"/>
  <c r="V17" i="9"/>
  <c r="S17" i="9"/>
  <c r="O17" i="9"/>
  <c r="N17" i="9"/>
  <c r="K17" i="9"/>
  <c r="J17" i="9"/>
  <c r="D17" i="9"/>
  <c r="AN16" i="9"/>
  <c r="AM16" i="9"/>
  <c r="AK16" i="9"/>
  <c r="AH16" i="9"/>
  <c r="AE16" i="9"/>
  <c r="AB16" i="9"/>
  <c r="Y16" i="9"/>
  <c r="V16" i="9"/>
  <c r="S16" i="9"/>
  <c r="O16" i="9"/>
  <c r="N16" i="9"/>
  <c r="K16" i="9"/>
  <c r="J16" i="9"/>
  <c r="D16" i="9"/>
  <c r="AN15" i="9"/>
  <c r="AM15" i="9"/>
  <c r="AK15" i="9"/>
  <c r="AH15" i="9"/>
  <c r="AE15" i="9"/>
  <c r="AB15" i="9"/>
  <c r="Y15" i="9"/>
  <c r="V15" i="9"/>
  <c r="S15" i="9"/>
  <c r="O15" i="9"/>
  <c r="N15" i="9"/>
  <c r="K15" i="9"/>
  <c r="J15" i="9"/>
  <c r="D15" i="9"/>
  <c r="AN14" i="9"/>
  <c r="AK14" i="9"/>
  <c r="AH14" i="9"/>
  <c r="AE14" i="9"/>
  <c r="AB14" i="9"/>
  <c r="Y14" i="9"/>
  <c r="V14" i="9"/>
  <c r="S14" i="9"/>
  <c r="O14" i="9"/>
  <c r="D14" i="9" s="1"/>
  <c r="N14" i="9"/>
  <c r="AN13" i="9"/>
  <c r="AK13" i="9"/>
  <c r="AH13" i="9"/>
  <c r="AE13" i="9"/>
  <c r="AB13" i="9"/>
  <c r="Y13" i="9"/>
  <c r="V13" i="9"/>
  <c r="S13" i="9"/>
  <c r="O13" i="9"/>
  <c r="D13" i="9" s="1"/>
  <c r="N13" i="9"/>
  <c r="AN12" i="9"/>
  <c r="AK12" i="9"/>
  <c r="AH12" i="9"/>
  <c r="AE12" i="9"/>
  <c r="AB12" i="9"/>
  <c r="Y12" i="9"/>
  <c r="V12" i="9"/>
  <c r="S12" i="9"/>
  <c r="O12" i="9"/>
  <c r="D12" i="9" s="1"/>
  <c r="N12" i="9"/>
  <c r="AN11" i="9"/>
  <c r="AK11" i="9"/>
  <c r="AH11" i="9"/>
  <c r="AE11" i="9"/>
  <c r="AB11" i="9"/>
  <c r="Y11" i="9"/>
  <c r="V11" i="9"/>
  <c r="S11" i="9"/>
  <c r="O11" i="9"/>
  <c r="D11" i="9" s="1"/>
  <c r="N11" i="9"/>
  <c r="AM30" i="8"/>
  <c r="AL30" i="8"/>
  <c r="AJ30" i="8"/>
  <c r="AG30" i="8"/>
  <c r="AD30" i="8"/>
  <c r="AA30" i="8"/>
  <c r="X30" i="8"/>
  <c r="U30" i="8"/>
  <c r="R30" i="8"/>
  <c r="AK30" i="8" s="1"/>
  <c r="O30" i="8" s="1"/>
  <c r="N30" i="8"/>
  <c r="M30" i="8"/>
  <c r="J30" i="8"/>
  <c r="I30" i="8"/>
  <c r="D30" i="8"/>
  <c r="AM29" i="8"/>
  <c r="AL29" i="8"/>
  <c r="AJ29" i="8"/>
  <c r="AG29" i="8"/>
  <c r="AD29" i="8"/>
  <c r="AA29" i="8"/>
  <c r="X29" i="8"/>
  <c r="U29" i="8"/>
  <c r="R29" i="8"/>
  <c r="N29" i="8"/>
  <c r="M29" i="8"/>
  <c r="J29" i="8"/>
  <c r="I29" i="8"/>
  <c r="D29" i="8"/>
  <c r="AM28" i="8"/>
  <c r="AL28" i="8"/>
  <c r="AJ28" i="8"/>
  <c r="AG28" i="8"/>
  <c r="AD28" i="8"/>
  <c r="AA28" i="8"/>
  <c r="X28" i="8"/>
  <c r="U28" i="8"/>
  <c r="R28" i="8"/>
  <c r="AK28" i="8" s="1"/>
  <c r="O28" i="8" s="1"/>
  <c r="N28" i="8"/>
  <c r="M28" i="8"/>
  <c r="J28" i="8"/>
  <c r="I28" i="8"/>
  <c r="D28" i="8"/>
  <c r="AM27" i="8"/>
  <c r="AL27" i="8"/>
  <c r="AJ27" i="8"/>
  <c r="AG27" i="8"/>
  <c r="AD27" i="8"/>
  <c r="AA27" i="8"/>
  <c r="X27" i="8"/>
  <c r="U27" i="8"/>
  <c r="R27" i="8"/>
  <c r="N27" i="8"/>
  <c r="M27" i="8"/>
  <c r="J27" i="8"/>
  <c r="I27" i="8"/>
  <c r="D27" i="8"/>
  <c r="AM26" i="8"/>
  <c r="AL26" i="8"/>
  <c r="AJ26" i="8"/>
  <c r="AG26" i="8"/>
  <c r="AD26" i="8"/>
  <c r="AA26" i="8"/>
  <c r="X26" i="8"/>
  <c r="U26" i="8"/>
  <c r="R26" i="8"/>
  <c r="AK26" i="8" s="1"/>
  <c r="O26" i="8" s="1"/>
  <c r="M26" i="8"/>
  <c r="J26" i="8"/>
  <c r="I26" i="8"/>
  <c r="D26" i="8"/>
  <c r="AM25" i="8"/>
  <c r="AL25" i="8"/>
  <c r="AJ25" i="8"/>
  <c r="AG25" i="8"/>
  <c r="AD25" i="8"/>
  <c r="AA25" i="8"/>
  <c r="X25" i="8"/>
  <c r="U25" i="8"/>
  <c r="R25" i="8"/>
  <c r="N25" i="8"/>
  <c r="M25" i="8"/>
  <c r="J25" i="8"/>
  <c r="I25" i="8"/>
  <c r="D25" i="8"/>
  <c r="AM24" i="8"/>
  <c r="AL24" i="8"/>
  <c r="AJ24" i="8"/>
  <c r="AG24" i="8"/>
  <c r="AD24" i="8"/>
  <c r="AA24" i="8"/>
  <c r="X24" i="8"/>
  <c r="U24" i="8"/>
  <c r="R24" i="8"/>
  <c r="N24" i="8"/>
  <c r="M24" i="8"/>
  <c r="J24" i="8"/>
  <c r="I24" i="8"/>
  <c r="D24" i="8"/>
  <c r="AM23" i="8"/>
  <c r="AL23" i="8"/>
  <c r="AJ23" i="8"/>
  <c r="AG23" i="8"/>
  <c r="AD23" i="8"/>
  <c r="AA23" i="8"/>
  <c r="X23" i="8"/>
  <c r="U23" i="8"/>
  <c r="R23" i="8"/>
  <c r="N23" i="8"/>
  <c r="M23" i="8"/>
  <c r="J23" i="8"/>
  <c r="I23" i="8"/>
  <c r="D23" i="8"/>
  <c r="AM22" i="8"/>
  <c r="AL22" i="8"/>
  <c r="AJ22" i="8"/>
  <c r="AG22" i="8"/>
  <c r="AD22" i="8"/>
  <c r="AA22" i="8"/>
  <c r="X22" i="8"/>
  <c r="U22" i="8"/>
  <c r="R22" i="8"/>
  <c r="N22" i="8"/>
  <c r="M22" i="8"/>
  <c r="J22" i="8"/>
  <c r="I22" i="8"/>
  <c r="D22" i="8"/>
  <c r="AM21" i="8"/>
  <c r="AL21" i="8"/>
  <c r="AJ21" i="8"/>
  <c r="AG21" i="8"/>
  <c r="AD21" i="8"/>
  <c r="AA21" i="8"/>
  <c r="X21" i="8"/>
  <c r="U21" i="8"/>
  <c r="R21" i="8"/>
  <c r="N21" i="8"/>
  <c r="M21" i="8"/>
  <c r="J21" i="8"/>
  <c r="I21" i="8"/>
  <c r="D21" i="8"/>
  <c r="AM20" i="8"/>
  <c r="AL20" i="8"/>
  <c r="AJ20" i="8"/>
  <c r="AG20" i="8"/>
  <c r="AD20" i="8"/>
  <c r="AA20" i="8"/>
  <c r="X20" i="8"/>
  <c r="U20" i="8"/>
  <c r="R20" i="8"/>
  <c r="N20" i="8"/>
  <c r="M20" i="8"/>
  <c r="J20" i="8"/>
  <c r="I20" i="8"/>
  <c r="D20" i="8"/>
  <c r="AM19" i="8"/>
  <c r="AL19" i="8"/>
  <c r="AJ19" i="8"/>
  <c r="AG19" i="8"/>
  <c r="AD19" i="8"/>
  <c r="AA19" i="8"/>
  <c r="X19" i="8"/>
  <c r="U19" i="8"/>
  <c r="R19" i="8"/>
  <c r="N19" i="8"/>
  <c r="M19" i="8"/>
  <c r="J19" i="8"/>
  <c r="I19" i="8"/>
  <c r="D19" i="8"/>
  <c r="AM18" i="8"/>
  <c r="AL18" i="8"/>
  <c r="AJ18" i="8"/>
  <c r="AG18" i="8"/>
  <c r="AD18" i="8"/>
  <c r="AA18" i="8"/>
  <c r="X18" i="8"/>
  <c r="U18" i="8"/>
  <c r="R18" i="8"/>
  <c r="N18" i="8"/>
  <c r="M18" i="8"/>
  <c r="J18" i="8"/>
  <c r="I18" i="8"/>
  <c r="D18" i="8"/>
  <c r="AM17" i="8"/>
  <c r="AL17" i="8"/>
  <c r="AJ17" i="8"/>
  <c r="AG17" i="8"/>
  <c r="AD17" i="8"/>
  <c r="AA17" i="8"/>
  <c r="X17" i="8"/>
  <c r="U17" i="8"/>
  <c r="R17" i="8"/>
  <c r="N17" i="8"/>
  <c r="M17" i="8"/>
  <c r="J17" i="8"/>
  <c r="I17" i="8"/>
  <c r="D17" i="8"/>
  <c r="AM16" i="8"/>
  <c r="AL16" i="8"/>
  <c r="AJ16" i="8"/>
  <c r="AG16" i="8"/>
  <c r="AD16" i="8"/>
  <c r="AA16" i="8"/>
  <c r="X16" i="8"/>
  <c r="U16" i="8"/>
  <c r="R16" i="8"/>
  <c r="N16" i="8"/>
  <c r="M16" i="8"/>
  <c r="J16" i="8"/>
  <c r="I16" i="8"/>
  <c r="D16" i="8"/>
  <c r="AM15" i="8"/>
  <c r="AL15" i="8"/>
  <c r="AJ15" i="8"/>
  <c r="AG15" i="8"/>
  <c r="AD15" i="8"/>
  <c r="AA15" i="8"/>
  <c r="X15" i="8"/>
  <c r="U15" i="8"/>
  <c r="AK15" i="8" s="1"/>
  <c r="O15" i="8" s="1"/>
  <c r="R15" i="8"/>
  <c r="N15" i="8"/>
  <c r="M15" i="8"/>
  <c r="J15" i="8"/>
  <c r="I15" i="8"/>
  <c r="D15" i="8"/>
  <c r="AM14" i="8"/>
  <c r="AL14" i="8"/>
  <c r="I14" i="8" s="1"/>
  <c r="AJ14" i="8"/>
  <c r="AG14" i="8"/>
  <c r="AD14" i="8"/>
  <c r="AA14" i="8"/>
  <c r="X14" i="8"/>
  <c r="U14" i="8"/>
  <c r="R14" i="8"/>
  <c r="N14" i="8"/>
  <c r="M14" i="8"/>
  <c r="D14" i="8"/>
  <c r="AM13" i="8"/>
  <c r="AJ13" i="8"/>
  <c r="AG13" i="8"/>
  <c r="AD13" i="8"/>
  <c r="AA13" i="8"/>
  <c r="X13" i="8"/>
  <c r="U13" i="8"/>
  <c r="R13" i="8"/>
  <c r="N13" i="8"/>
  <c r="D13" i="8" s="1"/>
  <c r="M13" i="8"/>
  <c r="AM12" i="8"/>
  <c r="AJ12" i="8"/>
  <c r="AG12" i="8"/>
  <c r="AD12" i="8"/>
  <c r="AA12" i="8"/>
  <c r="X12" i="8"/>
  <c r="U12" i="8"/>
  <c r="R12" i="8"/>
  <c r="N12" i="8"/>
  <c r="D12" i="8" s="1"/>
  <c r="M12" i="8"/>
  <c r="AM11" i="8"/>
  <c r="AJ11" i="8"/>
  <c r="AG11" i="8"/>
  <c r="AD11" i="8"/>
  <c r="AA11" i="8"/>
  <c r="X11" i="8"/>
  <c r="U11" i="8"/>
  <c r="R11" i="8"/>
  <c r="N11" i="8"/>
  <c r="D11" i="8" s="1"/>
  <c r="M11" i="8"/>
  <c r="AN30" i="7"/>
  <c r="AM30" i="7"/>
  <c r="AK30" i="7"/>
  <c r="AH30" i="7"/>
  <c r="AE30" i="7"/>
  <c r="AB30" i="7"/>
  <c r="Y30" i="7"/>
  <c r="V30" i="7"/>
  <c r="S30" i="7"/>
  <c r="O30" i="7"/>
  <c r="N30" i="7"/>
  <c r="K30" i="7"/>
  <c r="J30" i="7"/>
  <c r="D30" i="7"/>
  <c r="AN29" i="7"/>
  <c r="AM29" i="7"/>
  <c r="AK29" i="7"/>
  <c r="AH29" i="7"/>
  <c r="AE29" i="7"/>
  <c r="AB29" i="7"/>
  <c r="Y29" i="7"/>
  <c r="V29" i="7"/>
  <c r="S29" i="7"/>
  <c r="O29" i="7"/>
  <c r="N29" i="7"/>
  <c r="K29" i="7"/>
  <c r="J29" i="7"/>
  <c r="D29" i="7"/>
  <c r="AN28" i="7"/>
  <c r="AM28" i="7"/>
  <c r="AK28" i="7"/>
  <c r="AH28" i="7"/>
  <c r="AE28" i="7"/>
  <c r="AB28" i="7"/>
  <c r="Y28" i="7"/>
  <c r="V28" i="7"/>
  <c r="S28" i="7"/>
  <c r="O28" i="7"/>
  <c r="N28" i="7"/>
  <c r="K28" i="7"/>
  <c r="J28" i="7"/>
  <c r="D28" i="7"/>
  <c r="AN27" i="7"/>
  <c r="AM27" i="7"/>
  <c r="AK27" i="7"/>
  <c r="AH27" i="7"/>
  <c r="AE27" i="7"/>
  <c r="AB27" i="7"/>
  <c r="Y27" i="7"/>
  <c r="V27" i="7"/>
  <c r="S27" i="7"/>
  <c r="O27" i="7"/>
  <c r="N27" i="7"/>
  <c r="K27" i="7"/>
  <c r="J27" i="7"/>
  <c r="D27" i="7"/>
  <c r="AN26" i="7"/>
  <c r="AM26" i="7"/>
  <c r="AK26" i="7"/>
  <c r="AH26" i="7"/>
  <c r="AE26" i="7"/>
  <c r="AB26" i="7"/>
  <c r="Y26" i="7"/>
  <c r="V26" i="7"/>
  <c r="S26" i="7"/>
  <c r="N26" i="7"/>
  <c r="K26" i="7"/>
  <c r="J26" i="7"/>
  <c r="D26" i="7"/>
  <c r="AN25" i="7"/>
  <c r="AM25" i="7"/>
  <c r="AK25" i="7"/>
  <c r="AH25" i="7"/>
  <c r="AE25" i="7"/>
  <c r="AB25" i="7"/>
  <c r="Y25" i="7"/>
  <c r="V25" i="7"/>
  <c r="S25" i="7"/>
  <c r="O25" i="7"/>
  <c r="N25" i="7"/>
  <c r="K25" i="7"/>
  <c r="J25" i="7"/>
  <c r="D25" i="7"/>
  <c r="AN24" i="7"/>
  <c r="AM24" i="7"/>
  <c r="AK24" i="7"/>
  <c r="AH24" i="7"/>
  <c r="AE24" i="7"/>
  <c r="AB24" i="7"/>
  <c r="Y24" i="7"/>
  <c r="V24" i="7"/>
  <c r="S24" i="7"/>
  <c r="O24" i="7"/>
  <c r="N24" i="7"/>
  <c r="K24" i="7"/>
  <c r="J24" i="7"/>
  <c r="D24" i="7"/>
  <c r="AN23" i="7"/>
  <c r="AM23" i="7"/>
  <c r="AK23" i="7"/>
  <c r="AH23" i="7"/>
  <c r="AE23" i="7"/>
  <c r="AB23" i="7"/>
  <c r="Y23" i="7"/>
  <c r="V23" i="7"/>
  <c r="S23" i="7"/>
  <c r="O23" i="7"/>
  <c r="N23" i="7"/>
  <c r="K23" i="7"/>
  <c r="J23" i="7"/>
  <c r="D23" i="7"/>
  <c r="AN22" i="7"/>
  <c r="AM22" i="7"/>
  <c r="AK22" i="7"/>
  <c r="AH22" i="7"/>
  <c r="AE22" i="7"/>
  <c r="AB22" i="7"/>
  <c r="Y22" i="7"/>
  <c r="V22" i="7"/>
  <c r="S22" i="7"/>
  <c r="O22" i="7"/>
  <c r="N22" i="7"/>
  <c r="K22" i="7"/>
  <c r="J22" i="7"/>
  <c r="D22" i="7"/>
  <c r="AN21" i="7"/>
  <c r="AM21" i="7"/>
  <c r="AK21" i="7"/>
  <c r="AH21" i="7"/>
  <c r="AE21" i="7"/>
  <c r="AB21" i="7"/>
  <c r="Y21" i="7"/>
  <c r="V21" i="7"/>
  <c r="S21" i="7"/>
  <c r="O21" i="7"/>
  <c r="N21" i="7"/>
  <c r="K21" i="7"/>
  <c r="J21" i="7"/>
  <c r="D21" i="7"/>
  <c r="AN20" i="7"/>
  <c r="AM20" i="7"/>
  <c r="AK20" i="7"/>
  <c r="AH20" i="7"/>
  <c r="AE20" i="7"/>
  <c r="AB20" i="7"/>
  <c r="Y20" i="7"/>
  <c r="V20" i="7"/>
  <c r="S20" i="7"/>
  <c r="O20" i="7"/>
  <c r="N20" i="7"/>
  <c r="K20" i="7"/>
  <c r="J20" i="7"/>
  <c r="D20" i="7"/>
  <c r="AN19" i="7"/>
  <c r="AM19" i="7"/>
  <c r="AK19" i="7"/>
  <c r="AH19" i="7"/>
  <c r="AE19" i="7"/>
  <c r="AB19" i="7"/>
  <c r="Y19" i="7"/>
  <c r="V19" i="7"/>
  <c r="S19" i="7"/>
  <c r="O19" i="7"/>
  <c r="N19" i="7"/>
  <c r="K19" i="7"/>
  <c r="J19" i="7"/>
  <c r="D19" i="7"/>
  <c r="AN18" i="7"/>
  <c r="AM18" i="7"/>
  <c r="AK18" i="7"/>
  <c r="AH18" i="7"/>
  <c r="AE18" i="7"/>
  <c r="AB18" i="7"/>
  <c r="Y18" i="7"/>
  <c r="V18" i="7"/>
  <c r="S18" i="7"/>
  <c r="O18" i="7"/>
  <c r="N18" i="7"/>
  <c r="K18" i="7"/>
  <c r="J18" i="7"/>
  <c r="D18" i="7"/>
  <c r="AN17" i="7"/>
  <c r="AM17" i="7"/>
  <c r="AK17" i="7"/>
  <c r="AH17" i="7"/>
  <c r="AE17" i="7"/>
  <c r="AB17" i="7"/>
  <c r="Y17" i="7"/>
  <c r="V17" i="7"/>
  <c r="S17" i="7"/>
  <c r="O17" i="7"/>
  <c r="N17" i="7"/>
  <c r="K17" i="7"/>
  <c r="J17" i="7"/>
  <c r="D17" i="7"/>
  <c r="AN16" i="7"/>
  <c r="AM16" i="7"/>
  <c r="AK16" i="7"/>
  <c r="AH16" i="7"/>
  <c r="AE16" i="7"/>
  <c r="AB16" i="7"/>
  <c r="Y16" i="7"/>
  <c r="V16" i="7"/>
  <c r="S16" i="7"/>
  <c r="O16" i="7"/>
  <c r="N16" i="7"/>
  <c r="K16" i="7"/>
  <c r="J16" i="7"/>
  <c r="D16" i="7"/>
  <c r="AN15" i="7"/>
  <c r="AM15" i="7"/>
  <c r="J15" i="7" s="1"/>
  <c r="AK15" i="7"/>
  <c r="AH15" i="7"/>
  <c r="AE15" i="7"/>
  <c r="AB15" i="7"/>
  <c r="Y15" i="7"/>
  <c r="V15" i="7"/>
  <c r="S15" i="7"/>
  <c r="O15" i="7"/>
  <c r="N15" i="7"/>
  <c r="D15" i="7"/>
  <c r="AN14" i="7"/>
  <c r="AK14" i="7"/>
  <c r="AH14" i="7"/>
  <c r="AE14" i="7"/>
  <c r="AB14" i="7"/>
  <c r="Y14" i="7"/>
  <c r="V14" i="7"/>
  <c r="S14" i="7"/>
  <c r="O14" i="7"/>
  <c r="N14" i="7"/>
  <c r="AN13" i="7"/>
  <c r="AK13" i="7"/>
  <c r="AH13" i="7"/>
  <c r="AE13" i="7"/>
  <c r="AB13" i="7"/>
  <c r="Y13" i="7"/>
  <c r="V13" i="7"/>
  <c r="S13" i="7"/>
  <c r="O13" i="7"/>
  <c r="D13" i="7" s="1"/>
  <c r="N13" i="7"/>
  <c r="AN12" i="7"/>
  <c r="AK12" i="7"/>
  <c r="AH12" i="7"/>
  <c r="AE12" i="7"/>
  <c r="AB12" i="7"/>
  <c r="Y12" i="7"/>
  <c r="V12" i="7"/>
  <c r="S12" i="7"/>
  <c r="O12" i="7"/>
  <c r="D12" i="7" s="1"/>
  <c r="N12" i="7"/>
  <c r="AN11" i="7"/>
  <c r="AK11" i="7"/>
  <c r="AH11" i="7"/>
  <c r="AE11" i="7"/>
  <c r="AB11" i="7"/>
  <c r="Y11" i="7"/>
  <c r="V11" i="7"/>
  <c r="S11" i="7"/>
  <c r="O11" i="7"/>
  <c r="D11" i="7" s="1"/>
  <c r="N11" i="7"/>
  <c r="J18" i="6"/>
  <c r="AN30" i="6"/>
  <c r="AM30" i="6"/>
  <c r="AK30" i="6"/>
  <c r="AH30" i="6"/>
  <c r="AE30" i="6"/>
  <c r="AB30" i="6"/>
  <c r="Y30" i="6"/>
  <c r="V30" i="6"/>
  <c r="S30" i="6"/>
  <c r="O30" i="6"/>
  <c r="N30" i="6"/>
  <c r="K30" i="6"/>
  <c r="J30" i="6"/>
  <c r="D30" i="6"/>
  <c r="AN29" i="6"/>
  <c r="AM29" i="6"/>
  <c r="AK29" i="6"/>
  <c r="AH29" i="6"/>
  <c r="AE29" i="6"/>
  <c r="AB29" i="6"/>
  <c r="Y29" i="6"/>
  <c r="V29" i="6"/>
  <c r="S29" i="6"/>
  <c r="O29" i="6"/>
  <c r="N29" i="6"/>
  <c r="K29" i="6"/>
  <c r="J29" i="6"/>
  <c r="D29" i="6"/>
  <c r="AN28" i="6"/>
  <c r="AM28" i="6"/>
  <c r="AK28" i="6"/>
  <c r="AH28" i="6"/>
  <c r="AE28" i="6"/>
  <c r="AB28" i="6"/>
  <c r="Y28" i="6"/>
  <c r="V28" i="6"/>
  <c r="S28" i="6"/>
  <c r="O28" i="6"/>
  <c r="N28" i="6"/>
  <c r="K28" i="6"/>
  <c r="J28" i="6"/>
  <c r="D28" i="6"/>
  <c r="AN27" i="6"/>
  <c r="AM27" i="6"/>
  <c r="AK27" i="6"/>
  <c r="AH27" i="6"/>
  <c r="AE27" i="6"/>
  <c r="AB27" i="6"/>
  <c r="Y27" i="6"/>
  <c r="V27" i="6"/>
  <c r="S27" i="6"/>
  <c r="O27" i="6"/>
  <c r="N27" i="6"/>
  <c r="K27" i="6"/>
  <c r="J27" i="6"/>
  <c r="D27" i="6"/>
  <c r="AN26" i="6"/>
  <c r="AM26" i="6"/>
  <c r="AK26" i="6"/>
  <c r="AH26" i="6"/>
  <c r="AE26" i="6"/>
  <c r="AB26" i="6"/>
  <c r="Y26" i="6"/>
  <c r="V26" i="6"/>
  <c r="S26" i="6"/>
  <c r="N26" i="6"/>
  <c r="K26" i="6"/>
  <c r="J26" i="6"/>
  <c r="D26" i="6"/>
  <c r="AN25" i="6"/>
  <c r="AM25" i="6"/>
  <c r="AK25" i="6"/>
  <c r="AH25" i="6"/>
  <c r="AE25" i="6"/>
  <c r="AB25" i="6"/>
  <c r="Y25" i="6"/>
  <c r="V25" i="6"/>
  <c r="S25" i="6"/>
  <c r="O25" i="6"/>
  <c r="N25" i="6"/>
  <c r="K25" i="6"/>
  <c r="J25" i="6"/>
  <c r="D25" i="6"/>
  <c r="AN24" i="6"/>
  <c r="AM24" i="6"/>
  <c r="J24" i="6" s="1"/>
  <c r="AK24" i="6"/>
  <c r="AH24" i="6"/>
  <c r="AE24" i="6"/>
  <c r="AB24" i="6"/>
  <c r="Y24" i="6"/>
  <c r="V24" i="6"/>
  <c r="S24" i="6"/>
  <c r="O24" i="6"/>
  <c r="N24" i="6"/>
  <c r="D24" i="6"/>
  <c r="AN23" i="6"/>
  <c r="AM23" i="6"/>
  <c r="AK23" i="6"/>
  <c r="AH23" i="6"/>
  <c r="AE23" i="6"/>
  <c r="AB23" i="6"/>
  <c r="Y23" i="6"/>
  <c r="V23" i="6"/>
  <c r="S23" i="6"/>
  <c r="O23" i="6"/>
  <c r="N23" i="6"/>
  <c r="K23" i="6"/>
  <c r="J23" i="6"/>
  <c r="D23" i="6"/>
  <c r="AN22" i="6"/>
  <c r="AM22" i="6"/>
  <c r="J22" i="6" s="1"/>
  <c r="AK22" i="6"/>
  <c r="AH22" i="6"/>
  <c r="AE22" i="6"/>
  <c r="AB22" i="6"/>
  <c r="Y22" i="6"/>
  <c r="V22" i="6"/>
  <c r="S22" i="6"/>
  <c r="O22" i="6"/>
  <c r="N22" i="6"/>
  <c r="D22" i="6"/>
  <c r="AN21" i="6"/>
  <c r="AM21" i="6"/>
  <c r="J21" i="6" s="1"/>
  <c r="AK21" i="6"/>
  <c r="AH21" i="6"/>
  <c r="AE21" i="6"/>
  <c r="AB21" i="6"/>
  <c r="Y21" i="6"/>
  <c r="V21" i="6"/>
  <c r="S21" i="6"/>
  <c r="O21" i="6"/>
  <c r="N21" i="6"/>
  <c r="D21" i="6"/>
  <c r="AN20" i="6"/>
  <c r="AM20" i="6"/>
  <c r="J20" i="6" s="1"/>
  <c r="AK20" i="6"/>
  <c r="AH20" i="6"/>
  <c r="AE20" i="6"/>
  <c r="AB20" i="6"/>
  <c r="Y20" i="6"/>
  <c r="V20" i="6"/>
  <c r="S20" i="6"/>
  <c r="O20" i="6"/>
  <c r="N20" i="6"/>
  <c r="D20" i="6"/>
  <c r="AN19" i="6"/>
  <c r="AM19" i="6"/>
  <c r="J19" i="6" s="1"/>
  <c r="AK19" i="6"/>
  <c r="AH19" i="6"/>
  <c r="AE19" i="6"/>
  <c r="AB19" i="6"/>
  <c r="Y19" i="6"/>
  <c r="V19" i="6"/>
  <c r="S19" i="6"/>
  <c r="O19" i="6"/>
  <c r="N19" i="6"/>
  <c r="D19" i="6"/>
  <c r="AN18" i="6"/>
  <c r="AM18" i="6"/>
  <c r="AK18" i="6"/>
  <c r="AH18" i="6"/>
  <c r="AE18" i="6"/>
  <c r="AB18" i="6"/>
  <c r="Y18" i="6"/>
  <c r="V18" i="6"/>
  <c r="S18" i="6"/>
  <c r="O18" i="6"/>
  <c r="N18" i="6"/>
  <c r="D18" i="6"/>
  <c r="AN17" i="6"/>
  <c r="AM17" i="6"/>
  <c r="J17" i="6" s="1"/>
  <c r="AK17" i="6"/>
  <c r="AH17" i="6"/>
  <c r="AE17" i="6"/>
  <c r="AB17" i="6"/>
  <c r="Y17" i="6"/>
  <c r="V17" i="6"/>
  <c r="S17" i="6"/>
  <c r="O17" i="6"/>
  <c r="N17" i="6"/>
  <c r="D17" i="6"/>
  <c r="AN16" i="6"/>
  <c r="AK16" i="6"/>
  <c r="AH16" i="6"/>
  <c r="AE16" i="6"/>
  <c r="AB16" i="6"/>
  <c r="Y16" i="6"/>
  <c r="V16" i="6"/>
  <c r="S16" i="6"/>
  <c r="O16" i="6"/>
  <c r="D16" i="6" s="1"/>
  <c r="N16" i="6"/>
  <c r="AN15" i="6"/>
  <c r="AK15" i="6"/>
  <c r="AH15" i="6"/>
  <c r="AE15" i="6"/>
  <c r="AB15" i="6"/>
  <c r="Y15" i="6"/>
  <c r="V15" i="6"/>
  <c r="S15" i="6"/>
  <c r="O15" i="6"/>
  <c r="D15" i="6" s="1"/>
  <c r="N15" i="6"/>
  <c r="AN14" i="6"/>
  <c r="AK14" i="6"/>
  <c r="AH14" i="6"/>
  <c r="AE14" i="6"/>
  <c r="AB14" i="6"/>
  <c r="Y14" i="6"/>
  <c r="V14" i="6"/>
  <c r="S14" i="6"/>
  <c r="O14" i="6"/>
  <c r="D14" i="6" s="1"/>
  <c r="N14" i="6"/>
  <c r="AN13" i="6"/>
  <c r="AK13" i="6"/>
  <c r="AH13" i="6"/>
  <c r="AE13" i="6"/>
  <c r="AB13" i="6"/>
  <c r="Y13" i="6"/>
  <c r="V13" i="6"/>
  <c r="S13" i="6"/>
  <c r="O13" i="6"/>
  <c r="D13" i="6" s="1"/>
  <c r="N13" i="6"/>
  <c r="AN12" i="6"/>
  <c r="AK12" i="6"/>
  <c r="AH12" i="6"/>
  <c r="AE12" i="6"/>
  <c r="AB12" i="6"/>
  <c r="Y12" i="6"/>
  <c r="V12" i="6"/>
  <c r="S12" i="6"/>
  <c r="O12" i="6"/>
  <c r="D12" i="6" s="1"/>
  <c r="N12" i="6"/>
  <c r="AN11" i="6"/>
  <c r="AK11" i="6"/>
  <c r="AH11" i="6"/>
  <c r="AE11" i="6"/>
  <c r="AB11" i="6"/>
  <c r="Y11" i="6"/>
  <c r="V11" i="6"/>
  <c r="S11" i="6"/>
  <c r="O11" i="6"/>
  <c r="D11" i="6" s="1"/>
  <c r="N11" i="6"/>
  <c r="AL28" i="7" l="1"/>
  <c r="P28" i="7" s="1"/>
  <c r="AL27" i="7"/>
  <c r="P27" i="7" s="1"/>
  <c r="AL21" i="6"/>
  <c r="P21" i="6" s="1"/>
  <c r="K21" i="6" s="1"/>
  <c r="AL22" i="6"/>
  <c r="AL25" i="6"/>
  <c r="P25" i="6" s="1"/>
  <c r="AL26" i="6"/>
  <c r="P26" i="6" s="1"/>
  <c r="AL28" i="6"/>
  <c r="P28" i="6" s="1"/>
  <c r="AL30" i="6"/>
  <c r="P30" i="6" s="1"/>
  <c r="AL16" i="7"/>
  <c r="P16" i="7" s="1"/>
  <c r="AL18" i="7"/>
  <c r="P18" i="7" s="1"/>
  <c r="AL20" i="7"/>
  <c r="P20" i="7" s="1"/>
  <c r="AL22" i="7"/>
  <c r="P22" i="7" s="1"/>
  <c r="AL24" i="7"/>
  <c r="P24" i="7" s="1"/>
  <c r="AL30" i="7"/>
  <c r="P30" i="7" s="1"/>
  <c r="AK18" i="8"/>
  <c r="O18" i="8" s="1"/>
  <c r="AK20" i="8"/>
  <c r="O20" i="8" s="1"/>
  <c r="AK22" i="8"/>
  <c r="O22" i="8" s="1"/>
  <c r="AK24" i="8"/>
  <c r="O24" i="8" s="1"/>
  <c r="AL16" i="9"/>
  <c r="P16" i="9" s="1"/>
  <c r="AL18" i="9"/>
  <c r="P18" i="9" s="1"/>
  <c r="AL20" i="9"/>
  <c r="P20" i="9" s="1"/>
  <c r="AL22" i="9"/>
  <c r="P22" i="9" s="1"/>
  <c r="AL27" i="9"/>
  <c r="P27" i="9" s="1"/>
  <c r="AL29" i="9"/>
  <c r="P29" i="9" s="1"/>
  <c r="AL17" i="6"/>
  <c r="AL18" i="6"/>
  <c r="P18" i="6" s="1"/>
  <c r="K18" i="6" s="1"/>
  <c r="AL19" i="6"/>
  <c r="P19" i="6" s="1"/>
  <c r="K19" i="6" s="1"/>
  <c r="AL20" i="6"/>
  <c r="AK14" i="8"/>
  <c r="AK16" i="8"/>
  <c r="O16" i="8" s="1"/>
  <c r="AK27" i="8"/>
  <c r="O27" i="8" s="1"/>
  <c r="AK29" i="8"/>
  <c r="O29" i="8" s="1"/>
  <c r="AL25" i="9"/>
  <c r="P25" i="9" s="1"/>
  <c r="AL23" i="6"/>
  <c r="P23" i="6" s="1"/>
  <c r="AL24" i="6"/>
  <c r="AL27" i="6"/>
  <c r="P27" i="6" s="1"/>
  <c r="AL29" i="6"/>
  <c r="P29" i="6" s="1"/>
  <c r="AL15" i="7"/>
  <c r="P15" i="7" s="1"/>
  <c r="K15" i="7" s="1"/>
  <c r="AL17" i="7"/>
  <c r="P17" i="7" s="1"/>
  <c r="AL19" i="7"/>
  <c r="P19" i="7" s="1"/>
  <c r="AL21" i="7"/>
  <c r="P21" i="7" s="1"/>
  <c r="AL23" i="7"/>
  <c r="P23" i="7" s="1"/>
  <c r="AL25" i="7"/>
  <c r="P25" i="7" s="1"/>
  <c r="AL26" i="7"/>
  <c r="P26" i="7" s="1"/>
  <c r="AL29" i="7"/>
  <c r="P29" i="7" s="1"/>
  <c r="AK17" i="8"/>
  <c r="O17" i="8" s="1"/>
  <c r="AK19" i="8"/>
  <c r="O19" i="8" s="1"/>
  <c r="AK21" i="8"/>
  <c r="O21" i="8" s="1"/>
  <c r="AK23" i="8"/>
  <c r="O23" i="8" s="1"/>
  <c r="AK25" i="8"/>
  <c r="O25" i="8" s="1"/>
  <c r="AL15" i="9"/>
  <c r="P15" i="9" s="1"/>
  <c r="AL17" i="9"/>
  <c r="P17" i="9" s="1"/>
  <c r="AL19" i="9"/>
  <c r="P19" i="9" s="1"/>
  <c r="AL21" i="9"/>
  <c r="P21" i="9" s="1"/>
  <c r="AL23" i="9"/>
  <c r="P23" i="9" s="1"/>
  <c r="AL26" i="9"/>
  <c r="P26" i="9" s="1"/>
  <c r="AL28" i="9"/>
  <c r="P28" i="9" s="1"/>
  <c r="AL30" i="9"/>
  <c r="P30" i="9" s="1"/>
  <c r="AL12" i="7"/>
  <c r="P12" i="7" s="1"/>
  <c r="K12" i="7" s="1"/>
  <c r="P17" i="6"/>
  <c r="K17" i="6" s="1"/>
  <c r="P20" i="6"/>
  <c r="K20" i="6" s="1"/>
  <c r="P22" i="6"/>
  <c r="K22" i="6" s="1"/>
  <c r="P24" i="6"/>
  <c r="K24" i="6" s="1"/>
  <c r="AL11" i="9"/>
  <c r="AL12" i="9"/>
  <c r="P12" i="9" s="1"/>
  <c r="K12" i="9" s="1"/>
  <c r="AL13" i="9"/>
  <c r="AL14" i="9"/>
  <c r="P14" i="9" s="1"/>
  <c r="K14" i="9" s="1"/>
  <c r="O14" i="8"/>
  <c r="J14" i="8" s="1"/>
  <c r="AK13" i="8"/>
  <c r="O13" i="8" s="1"/>
  <c r="J13" i="8" s="1"/>
  <c r="AK12" i="8"/>
  <c r="O12" i="8" s="1"/>
  <c r="J12" i="8" s="1"/>
  <c r="AK11" i="8"/>
  <c r="AL14" i="7"/>
  <c r="AL13" i="7"/>
  <c r="P13" i="7" s="1"/>
  <c r="K13" i="7" s="1"/>
  <c r="AL11" i="7"/>
  <c r="P11" i="7" s="1"/>
  <c r="K11" i="7" s="1"/>
  <c r="AL16" i="6"/>
  <c r="P16" i="6" s="1"/>
  <c r="K16" i="6" s="1"/>
  <c r="AL15" i="6"/>
  <c r="AL14" i="6"/>
  <c r="AL13" i="6"/>
  <c r="P13" i="6" s="1"/>
  <c r="K13" i="6" s="1"/>
  <c r="AL12" i="6"/>
  <c r="P12" i="6" s="1"/>
  <c r="K12" i="6" s="1"/>
  <c r="AL11" i="6"/>
  <c r="AN30" i="5"/>
  <c r="AM30" i="5"/>
  <c r="AK30" i="5"/>
  <c r="AH30" i="5"/>
  <c r="AE30" i="5"/>
  <c r="AB30" i="5"/>
  <c r="Y30" i="5"/>
  <c r="V30" i="5"/>
  <c r="S30" i="5"/>
  <c r="O30" i="5"/>
  <c r="N30" i="5"/>
  <c r="K30" i="5"/>
  <c r="J30" i="5"/>
  <c r="D30" i="5"/>
  <c r="AN29" i="5"/>
  <c r="AM29" i="5"/>
  <c r="AK29" i="5"/>
  <c r="AH29" i="5"/>
  <c r="AE29" i="5"/>
  <c r="AB29" i="5"/>
  <c r="Y29" i="5"/>
  <c r="V29" i="5"/>
  <c r="S29" i="5"/>
  <c r="O29" i="5"/>
  <c r="N29" i="5"/>
  <c r="K29" i="5"/>
  <c r="J29" i="5"/>
  <c r="D29" i="5"/>
  <c r="AN28" i="5"/>
  <c r="AM28" i="5"/>
  <c r="AK28" i="5"/>
  <c r="AH28" i="5"/>
  <c r="AE28" i="5"/>
  <c r="AB28" i="5"/>
  <c r="Y28" i="5"/>
  <c r="V28" i="5"/>
  <c r="S28" i="5"/>
  <c r="O28" i="5"/>
  <c r="N28" i="5"/>
  <c r="K28" i="5"/>
  <c r="J28" i="5"/>
  <c r="D28" i="5"/>
  <c r="AN27" i="5"/>
  <c r="AM27" i="5"/>
  <c r="AK27" i="5"/>
  <c r="AH27" i="5"/>
  <c r="AE27" i="5"/>
  <c r="AB27" i="5"/>
  <c r="Y27" i="5"/>
  <c r="V27" i="5"/>
  <c r="S27" i="5"/>
  <c r="O27" i="5"/>
  <c r="N27" i="5"/>
  <c r="K27" i="5"/>
  <c r="J27" i="5"/>
  <c r="D27" i="5"/>
  <c r="AN26" i="5"/>
  <c r="AM26" i="5"/>
  <c r="AK26" i="5"/>
  <c r="AH26" i="5"/>
  <c r="AE26" i="5"/>
  <c r="AB26" i="5"/>
  <c r="Y26" i="5"/>
  <c r="V26" i="5"/>
  <c r="S26" i="5"/>
  <c r="N26" i="5"/>
  <c r="K26" i="5"/>
  <c r="J26" i="5"/>
  <c r="D26" i="5"/>
  <c r="AN25" i="5"/>
  <c r="AM25" i="5"/>
  <c r="AK25" i="5"/>
  <c r="AH25" i="5"/>
  <c r="AE25" i="5"/>
  <c r="AB25" i="5"/>
  <c r="Y25" i="5"/>
  <c r="V25" i="5"/>
  <c r="S25" i="5"/>
  <c r="AL25" i="5" s="1"/>
  <c r="P25" i="5" s="1"/>
  <c r="O25" i="5"/>
  <c r="N25" i="5"/>
  <c r="K25" i="5"/>
  <c r="J25" i="5"/>
  <c r="D25" i="5"/>
  <c r="AN24" i="5"/>
  <c r="AM24" i="5"/>
  <c r="AK24" i="5"/>
  <c r="AH24" i="5"/>
  <c r="AE24" i="5"/>
  <c r="AB24" i="5"/>
  <c r="Y24" i="5"/>
  <c r="V24" i="5"/>
  <c r="S24" i="5"/>
  <c r="O24" i="5"/>
  <c r="N24" i="5"/>
  <c r="K24" i="5"/>
  <c r="J24" i="5"/>
  <c r="D24" i="5"/>
  <c r="AN23" i="5"/>
  <c r="AM23" i="5"/>
  <c r="AK23" i="5"/>
  <c r="AH23" i="5"/>
  <c r="AE23" i="5"/>
  <c r="AB23" i="5"/>
  <c r="Y23" i="5"/>
  <c r="V23" i="5"/>
  <c r="S23" i="5"/>
  <c r="O23" i="5"/>
  <c r="N23" i="5"/>
  <c r="K23" i="5"/>
  <c r="J23" i="5"/>
  <c r="D23" i="5"/>
  <c r="AN22" i="5"/>
  <c r="AM22" i="5"/>
  <c r="AK22" i="5"/>
  <c r="AH22" i="5"/>
  <c r="AE22" i="5"/>
  <c r="AB22" i="5"/>
  <c r="Y22" i="5"/>
  <c r="V22" i="5"/>
  <c r="S22" i="5"/>
  <c r="O22" i="5"/>
  <c r="N22" i="5"/>
  <c r="K22" i="5"/>
  <c r="J22" i="5"/>
  <c r="D22" i="5"/>
  <c r="AN21" i="5"/>
  <c r="AM21" i="5"/>
  <c r="AK21" i="5"/>
  <c r="AH21" i="5"/>
  <c r="AE21" i="5"/>
  <c r="AB21" i="5"/>
  <c r="Y21" i="5"/>
  <c r="V21" i="5"/>
  <c r="S21" i="5"/>
  <c r="O21" i="5"/>
  <c r="N21" i="5"/>
  <c r="K21" i="5"/>
  <c r="J21" i="5"/>
  <c r="D21" i="5"/>
  <c r="AN20" i="5"/>
  <c r="AM20" i="5"/>
  <c r="AK20" i="5"/>
  <c r="AH20" i="5"/>
  <c r="AE20" i="5"/>
  <c r="AB20" i="5"/>
  <c r="Y20" i="5"/>
  <c r="V20" i="5"/>
  <c r="S20" i="5"/>
  <c r="O20" i="5"/>
  <c r="N20" i="5"/>
  <c r="K20" i="5"/>
  <c r="J20" i="5"/>
  <c r="D20" i="5"/>
  <c r="AN19" i="5"/>
  <c r="AM19" i="5"/>
  <c r="AK19" i="5"/>
  <c r="AH19" i="5"/>
  <c r="AE19" i="5"/>
  <c r="AB19" i="5"/>
  <c r="Y19" i="5"/>
  <c r="V19" i="5"/>
  <c r="S19" i="5"/>
  <c r="AL19" i="5" s="1"/>
  <c r="P19" i="5" s="1"/>
  <c r="O19" i="5"/>
  <c r="N19" i="5"/>
  <c r="K19" i="5"/>
  <c r="J19" i="5"/>
  <c r="D19" i="5"/>
  <c r="AN18" i="5"/>
  <c r="AM18" i="5"/>
  <c r="AK18" i="5"/>
  <c r="AH18" i="5"/>
  <c r="AE18" i="5"/>
  <c r="AB18" i="5"/>
  <c r="Y18" i="5"/>
  <c r="V18" i="5"/>
  <c r="S18" i="5"/>
  <c r="O18" i="5"/>
  <c r="N18" i="5"/>
  <c r="K18" i="5"/>
  <c r="J18" i="5"/>
  <c r="D18" i="5"/>
  <c r="AN17" i="5"/>
  <c r="AM17" i="5"/>
  <c r="AK17" i="5"/>
  <c r="AH17" i="5"/>
  <c r="AE17" i="5"/>
  <c r="AB17" i="5"/>
  <c r="Y17" i="5"/>
  <c r="V17" i="5"/>
  <c r="S17" i="5"/>
  <c r="AL17" i="5" s="1"/>
  <c r="P17" i="5" s="1"/>
  <c r="O17" i="5"/>
  <c r="N17" i="5"/>
  <c r="K17" i="5"/>
  <c r="J17" i="5"/>
  <c r="D17" i="5"/>
  <c r="AN16" i="5"/>
  <c r="AM16" i="5"/>
  <c r="AK16" i="5"/>
  <c r="AH16" i="5"/>
  <c r="AE16" i="5"/>
  <c r="AB16" i="5"/>
  <c r="Y16" i="5"/>
  <c r="V16" i="5"/>
  <c r="S16" i="5"/>
  <c r="O16" i="5"/>
  <c r="N16" i="5"/>
  <c r="K16" i="5"/>
  <c r="J16" i="5"/>
  <c r="D16" i="5"/>
  <c r="AN15" i="5"/>
  <c r="AM15" i="5"/>
  <c r="J15" i="5" s="1"/>
  <c r="AK15" i="5"/>
  <c r="AH15" i="5"/>
  <c r="AE15" i="5"/>
  <c r="AB15" i="5"/>
  <c r="Y15" i="5"/>
  <c r="V15" i="5"/>
  <c r="S15" i="5"/>
  <c r="AL15" i="5" s="1"/>
  <c r="O15" i="5"/>
  <c r="N15" i="5"/>
  <c r="D15" i="5"/>
  <c r="AN14" i="5"/>
  <c r="AM14" i="5"/>
  <c r="AK14" i="5"/>
  <c r="AH14" i="5"/>
  <c r="AE14" i="5"/>
  <c r="AB14" i="5"/>
  <c r="Y14" i="5"/>
  <c r="V14" i="5"/>
  <c r="S14" i="5"/>
  <c r="AL14" i="5" s="1"/>
  <c r="P14" i="5" s="1"/>
  <c r="K14" i="5" s="1"/>
  <c r="O14" i="5"/>
  <c r="N14" i="5"/>
  <c r="J14" i="5"/>
  <c r="D14" i="5"/>
  <c r="AN13" i="5"/>
  <c r="AK13" i="5"/>
  <c r="AH13" i="5"/>
  <c r="AE13" i="5"/>
  <c r="AB13" i="5"/>
  <c r="Y13" i="5"/>
  <c r="V13" i="5"/>
  <c r="S13" i="5"/>
  <c r="O13" i="5"/>
  <c r="D13" i="5" s="1"/>
  <c r="N13" i="5"/>
  <c r="AN12" i="5"/>
  <c r="AK12" i="5"/>
  <c r="AH12" i="5"/>
  <c r="AE12" i="5"/>
  <c r="AB12" i="5"/>
  <c r="Y12" i="5"/>
  <c r="V12" i="5"/>
  <c r="S12" i="5"/>
  <c r="O12" i="5"/>
  <c r="D12" i="5" s="1"/>
  <c r="N12" i="5"/>
  <c r="AN11" i="5"/>
  <c r="AK11" i="5"/>
  <c r="AH11" i="5"/>
  <c r="AE11" i="5"/>
  <c r="AB11" i="5"/>
  <c r="Y11" i="5"/>
  <c r="V11" i="5"/>
  <c r="S11" i="5"/>
  <c r="O11" i="5"/>
  <c r="D11" i="5" s="1"/>
  <c r="N11" i="5"/>
  <c r="AN30" i="4"/>
  <c r="AM30" i="4"/>
  <c r="AK30" i="4"/>
  <c r="AH30" i="4"/>
  <c r="AE30" i="4"/>
  <c r="AB30" i="4"/>
  <c r="Y30" i="4"/>
  <c r="V30" i="4"/>
  <c r="S30" i="4"/>
  <c r="O30" i="4"/>
  <c r="N30" i="4"/>
  <c r="K30" i="4"/>
  <c r="J30" i="4"/>
  <c r="D30" i="4"/>
  <c r="AN29" i="4"/>
  <c r="AM29" i="4"/>
  <c r="AK29" i="4"/>
  <c r="AH29" i="4"/>
  <c r="AE29" i="4"/>
  <c r="AB29" i="4"/>
  <c r="Y29" i="4"/>
  <c r="V29" i="4"/>
  <c r="S29" i="4"/>
  <c r="O29" i="4"/>
  <c r="N29" i="4"/>
  <c r="K29" i="4"/>
  <c r="J29" i="4"/>
  <c r="D29" i="4"/>
  <c r="AN28" i="4"/>
  <c r="AM28" i="4"/>
  <c r="AK28" i="4"/>
  <c r="AH28" i="4"/>
  <c r="AE28" i="4"/>
  <c r="AB28" i="4"/>
  <c r="Y28" i="4"/>
  <c r="V28" i="4"/>
  <c r="S28" i="4"/>
  <c r="O28" i="4"/>
  <c r="N28" i="4"/>
  <c r="K28" i="4"/>
  <c r="J28" i="4"/>
  <c r="D28" i="4"/>
  <c r="AN27" i="4"/>
  <c r="AM27" i="4"/>
  <c r="AK27" i="4"/>
  <c r="AH27" i="4"/>
  <c r="AE27" i="4"/>
  <c r="AB27" i="4"/>
  <c r="Y27" i="4"/>
  <c r="V27" i="4"/>
  <c r="S27" i="4"/>
  <c r="O27" i="4"/>
  <c r="N27" i="4"/>
  <c r="K27" i="4"/>
  <c r="J27" i="4"/>
  <c r="D27" i="4"/>
  <c r="AN26" i="4"/>
  <c r="AM26" i="4"/>
  <c r="AK26" i="4"/>
  <c r="AH26" i="4"/>
  <c r="AE26" i="4"/>
  <c r="AB26" i="4"/>
  <c r="Y26" i="4"/>
  <c r="V26" i="4"/>
  <c r="S26" i="4"/>
  <c r="N26" i="4"/>
  <c r="K26" i="4"/>
  <c r="J26" i="4"/>
  <c r="D26" i="4"/>
  <c r="AN25" i="4"/>
  <c r="AM25" i="4"/>
  <c r="AK25" i="4"/>
  <c r="AH25" i="4"/>
  <c r="AE25" i="4"/>
  <c r="AB25" i="4"/>
  <c r="Y25" i="4"/>
  <c r="V25" i="4"/>
  <c r="S25" i="4"/>
  <c r="AL25" i="4" s="1"/>
  <c r="P25" i="4" s="1"/>
  <c r="O25" i="4"/>
  <c r="N25" i="4"/>
  <c r="K25" i="4"/>
  <c r="J25" i="4"/>
  <c r="D25" i="4"/>
  <c r="AN24" i="4"/>
  <c r="AM24" i="4"/>
  <c r="AK24" i="4"/>
  <c r="AH24" i="4"/>
  <c r="AE24" i="4"/>
  <c r="AB24" i="4"/>
  <c r="Y24" i="4"/>
  <c r="V24" i="4"/>
  <c r="S24" i="4"/>
  <c r="O24" i="4"/>
  <c r="N24" i="4"/>
  <c r="K24" i="4"/>
  <c r="J24" i="4"/>
  <c r="D24" i="4"/>
  <c r="AN23" i="4"/>
  <c r="AM23" i="4"/>
  <c r="AK23" i="4"/>
  <c r="AH23" i="4"/>
  <c r="AE23" i="4"/>
  <c r="AB23" i="4"/>
  <c r="Y23" i="4"/>
  <c r="V23" i="4"/>
  <c r="S23" i="4"/>
  <c r="AL23" i="4" s="1"/>
  <c r="P23" i="4" s="1"/>
  <c r="O23" i="4"/>
  <c r="N23" i="4"/>
  <c r="K23" i="4"/>
  <c r="J23" i="4"/>
  <c r="D23" i="4"/>
  <c r="AN22" i="4"/>
  <c r="AM22" i="4"/>
  <c r="AK22" i="4"/>
  <c r="AH22" i="4"/>
  <c r="AE22" i="4"/>
  <c r="AB22" i="4"/>
  <c r="Y22" i="4"/>
  <c r="V22" i="4"/>
  <c r="S22" i="4"/>
  <c r="O22" i="4"/>
  <c r="N22" i="4"/>
  <c r="K22" i="4"/>
  <c r="J22" i="4"/>
  <c r="D22" i="4"/>
  <c r="AN21" i="4"/>
  <c r="AM21" i="4"/>
  <c r="J21" i="4" s="1"/>
  <c r="AK21" i="4"/>
  <c r="AH21" i="4"/>
  <c r="AE21" i="4"/>
  <c r="AB21" i="4"/>
  <c r="Y21" i="4"/>
  <c r="V21" i="4"/>
  <c r="S21" i="4"/>
  <c r="AL21" i="4" s="1"/>
  <c r="P21" i="4" s="1"/>
  <c r="K21" i="4" s="1"/>
  <c r="O21" i="4"/>
  <c r="N21" i="4"/>
  <c r="D21" i="4"/>
  <c r="AN20" i="4"/>
  <c r="AM20" i="4"/>
  <c r="J20" i="4" s="1"/>
  <c r="AK20" i="4"/>
  <c r="AH20" i="4"/>
  <c r="AE20" i="4"/>
  <c r="AB20" i="4"/>
  <c r="Y20" i="4"/>
  <c r="V20" i="4"/>
  <c r="S20" i="4"/>
  <c r="AL20" i="4" s="1"/>
  <c r="O20" i="4"/>
  <c r="N20" i="4"/>
  <c r="D20" i="4"/>
  <c r="AN19" i="4"/>
  <c r="AM19" i="4"/>
  <c r="J19" i="4" s="1"/>
  <c r="AK19" i="4"/>
  <c r="AH19" i="4"/>
  <c r="AE19" i="4"/>
  <c r="AB19" i="4"/>
  <c r="Y19" i="4"/>
  <c r="V19" i="4"/>
  <c r="S19" i="4"/>
  <c r="AL19" i="4" s="1"/>
  <c r="O19" i="4"/>
  <c r="N19" i="4"/>
  <c r="D19" i="4"/>
  <c r="AN18" i="4"/>
  <c r="AM18" i="4"/>
  <c r="J18" i="4" s="1"/>
  <c r="AK18" i="4"/>
  <c r="AH18" i="4"/>
  <c r="AE18" i="4"/>
  <c r="AB18" i="4"/>
  <c r="Y18" i="4"/>
  <c r="V18" i="4"/>
  <c r="S18" i="4"/>
  <c r="AL18" i="4" s="1"/>
  <c r="P18" i="4" s="1"/>
  <c r="K18" i="4" s="1"/>
  <c r="O18" i="4"/>
  <c r="N18" i="4"/>
  <c r="D18" i="4"/>
  <c r="AN17" i="4"/>
  <c r="AM17" i="4"/>
  <c r="J17" i="4" s="1"/>
  <c r="AK17" i="4"/>
  <c r="AH17" i="4"/>
  <c r="AE17" i="4"/>
  <c r="AB17" i="4"/>
  <c r="Y17" i="4"/>
  <c r="V17" i="4"/>
  <c r="S17" i="4"/>
  <c r="AL17" i="4" s="1"/>
  <c r="O17" i="4"/>
  <c r="N17" i="4"/>
  <c r="D17" i="4"/>
  <c r="AN16" i="4"/>
  <c r="AM16" i="4"/>
  <c r="J16" i="4" s="1"/>
  <c r="AK16" i="4"/>
  <c r="AH16" i="4"/>
  <c r="AE16" i="4"/>
  <c r="AB16" i="4"/>
  <c r="Y16" i="4"/>
  <c r="V16" i="4"/>
  <c r="S16" i="4"/>
  <c r="AL16" i="4" s="1"/>
  <c r="O16" i="4"/>
  <c r="N16" i="4"/>
  <c r="D16" i="4"/>
  <c r="AN15" i="4"/>
  <c r="AK15" i="4"/>
  <c r="AH15" i="4"/>
  <c r="AE15" i="4"/>
  <c r="AB15" i="4"/>
  <c r="Y15" i="4"/>
  <c r="V15" i="4"/>
  <c r="S15" i="4"/>
  <c r="O15" i="4"/>
  <c r="D15" i="4" s="1"/>
  <c r="N15" i="4"/>
  <c r="AN14" i="4"/>
  <c r="AK14" i="4"/>
  <c r="AH14" i="4"/>
  <c r="AE14" i="4"/>
  <c r="AB14" i="4"/>
  <c r="Y14" i="4"/>
  <c r="V14" i="4"/>
  <c r="S14" i="4"/>
  <c r="O14" i="4"/>
  <c r="D14" i="4" s="1"/>
  <c r="N14" i="4"/>
  <c r="AN13" i="4"/>
  <c r="AK13" i="4"/>
  <c r="AH13" i="4"/>
  <c r="AE13" i="4"/>
  <c r="AB13" i="4"/>
  <c r="Y13" i="4"/>
  <c r="V13" i="4"/>
  <c r="S13" i="4"/>
  <c r="O13" i="4"/>
  <c r="D13" i="4" s="1"/>
  <c r="N13" i="4"/>
  <c r="AN12" i="4"/>
  <c r="AK12" i="4"/>
  <c r="AH12" i="4"/>
  <c r="AE12" i="4"/>
  <c r="AB12" i="4"/>
  <c r="Y12" i="4"/>
  <c r="V12" i="4"/>
  <c r="S12" i="4"/>
  <c r="O12" i="4"/>
  <c r="D12" i="4" s="1"/>
  <c r="N12" i="4"/>
  <c r="AN11" i="4"/>
  <c r="AK11" i="4"/>
  <c r="AH11" i="4"/>
  <c r="AE11" i="4"/>
  <c r="AB11" i="4"/>
  <c r="Y11" i="4"/>
  <c r="V11" i="4"/>
  <c r="S11" i="4"/>
  <c r="O11" i="4"/>
  <c r="D11" i="4" s="1"/>
  <c r="N11" i="4"/>
  <c r="AN30" i="3"/>
  <c r="AM30" i="3"/>
  <c r="AK30" i="3"/>
  <c r="AH30" i="3"/>
  <c r="AE30" i="3"/>
  <c r="AB30" i="3"/>
  <c r="Y30" i="3"/>
  <c r="V30" i="3"/>
  <c r="S30" i="3"/>
  <c r="O30" i="3"/>
  <c r="N30" i="3"/>
  <c r="K30" i="3"/>
  <c r="J30" i="3"/>
  <c r="D30" i="3"/>
  <c r="AN29" i="3"/>
  <c r="AM29" i="3"/>
  <c r="AK29" i="3"/>
  <c r="AH29" i="3"/>
  <c r="AE29" i="3"/>
  <c r="AB29" i="3"/>
  <c r="Y29" i="3"/>
  <c r="V29" i="3"/>
  <c r="S29" i="3"/>
  <c r="O29" i="3"/>
  <c r="N29" i="3"/>
  <c r="K29" i="3"/>
  <c r="J29" i="3"/>
  <c r="D29" i="3"/>
  <c r="AN28" i="3"/>
  <c r="AM28" i="3"/>
  <c r="AK28" i="3"/>
  <c r="AH28" i="3"/>
  <c r="AE28" i="3"/>
  <c r="AB28" i="3"/>
  <c r="Y28" i="3"/>
  <c r="V28" i="3"/>
  <c r="S28" i="3"/>
  <c r="O28" i="3"/>
  <c r="N28" i="3"/>
  <c r="K28" i="3"/>
  <c r="J28" i="3"/>
  <c r="D28" i="3"/>
  <c r="AN27" i="3"/>
  <c r="AM27" i="3"/>
  <c r="AK27" i="3"/>
  <c r="AH27" i="3"/>
  <c r="AE27" i="3"/>
  <c r="AB27" i="3"/>
  <c r="Y27" i="3"/>
  <c r="V27" i="3"/>
  <c r="S27" i="3"/>
  <c r="O27" i="3"/>
  <c r="N27" i="3"/>
  <c r="K27" i="3"/>
  <c r="J27" i="3"/>
  <c r="D27" i="3"/>
  <c r="AN26" i="3"/>
  <c r="AM26" i="3"/>
  <c r="AK26" i="3"/>
  <c r="AH26" i="3"/>
  <c r="AE26" i="3"/>
  <c r="AB26" i="3"/>
  <c r="Y26" i="3"/>
  <c r="V26" i="3"/>
  <c r="S26" i="3"/>
  <c r="N26" i="3"/>
  <c r="K26" i="3"/>
  <c r="J26" i="3"/>
  <c r="D26" i="3"/>
  <c r="AN25" i="3"/>
  <c r="AM25" i="3"/>
  <c r="AK25" i="3"/>
  <c r="AH25" i="3"/>
  <c r="AE25" i="3"/>
  <c r="AB25" i="3"/>
  <c r="Y25" i="3"/>
  <c r="V25" i="3"/>
  <c r="S25" i="3"/>
  <c r="O25" i="3"/>
  <c r="N25" i="3"/>
  <c r="K25" i="3"/>
  <c r="J25" i="3"/>
  <c r="D25" i="3"/>
  <c r="AN24" i="3"/>
  <c r="AM24" i="3"/>
  <c r="AK24" i="3"/>
  <c r="AH24" i="3"/>
  <c r="AE24" i="3"/>
  <c r="AB24" i="3"/>
  <c r="Y24" i="3"/>
  <c r="V24" i="3"/>
  <c r="S24" i="3"/>
  <c r="O24" i="3"/>
  <c r="N24" i="3"/>
  <c r="K24" i="3"/>
  <c r="J24" i="3"/>
  <c r="D24" i="3"/>
  <c r="AN23" i="3"/>
  <c r="AM23" i="3"/>
  <c r="AK23" i="3"/>
  <c r="AH23" i="3"/>
  <c r="AE23" i="3"/>
  <c r="AB23" i="3"/>
  <c r="Y23" i="3"/>
  <c r="V23" i="3"/>
  <c r="S23" i="3"/>
  <c r="O23" i="3"/>
  <c r="N23" i="3"/>
  <c r="K23" i="3"/>
  <c r="J23" i="3"/>
  <c r="D23" i="3"/>
  <c r="AN22" i="3"/>
  <c r="AM22" i="3"/>
  <c r="AK22" i="3"/>
  <c r="AH22" i="3"/>
  <c r="AE22" i="3"/>
  <c r="AB22" i="3"/>
  <c r="Y22" i="3"/>
  <c r="V22" i="3"/>
  <c r="S22" i="3"/>
  <c r="O22" i="3"/>
  <c r="N22" i="3"/>
  <c r="K22" i="3"/>
  <c r="J22" i="3"/>
  <c r="D22" i="3"/>
  <c r="AN21" i="3"/>
  <c r="AM21" i="3"/>
  <c r="J21" i="3" s="1"/>
  <c r="AK21" i="3"/>
  <c r="AH21" i="3"/>
  <c r="AE21" i="3"/>
  <c r="AB21" i="3"/>
  <c r="Y21" i="3"/>
  <c r="V21" i="3"/>
  <c r="S21" i="3"/>
  <c r="O21" i="3"/>
  <c r="N21" i="3"/>
  <c r="D21" i="3"/>
  <c r="AN20" i="3"/>
  <c r="AM20" i="3"/>
  <c r="J20" i="3" s="1"/>
  <c r="AK20" i="3"/>
  <c r="AH20" i="3"/>
  <c r="AE20" i="3"/>
  <c r="AB20" i="3"/>
  <c r="Y20" i="3"/>
  <c r="V20" i="3"/>
  <c r="S20" i="3"/>
  <c r="O20" i="3"/>
  <c r="N20" i="3"/>
  <c r="D20" i="3"/>
  <c r="AN19" i="3"/>
  <c r="AM19" i="3"/>
  <c r="J19" i="3" s="1"/>
  <c r="AK19" i="3"/>
  <c r="AH19" i="3"/>
  <c r="AE19" i="3"/>
  <c r="AB19" i="3"/>
  <c r="Y19" i="3"/>
  <c r="V19" i="3"/>
  <c r="S19" i="3"/>
  <c r="O19" i="3"/>
  <c r="N19" i="3"/>
  <c r="D19" i="3"/>
  <c r="AN18" i="3"/>
  <c r="AK18" i="3"/>
  <c r="AH18" i="3"/>
  <c r="AE18" i="3"/>
  <c r="AB18" i="3"/>
  <c r="Y18" i="3"/>
  <c r="V18" i="3"/>
  <c r="S18" i="3"/>
  <c r="O18" i="3"/>
  <c r="D18" i="3" s="1"/>
  <c r="N18" i="3"/>
  <c r="AN17" i="3"/>
  <c r="AK17" i="3"/>
  <c r="AH17" i="3"/>
  <c r="AE17" i="3"/>
  <c r="AB17" i="3"/>
  <c r="Y17" i="3"/>
  <c r="V17" i="3"/>
  <c r="S17" i="3"/>
  <c r="O17" i="3"/>
  <c r="D17" i="3" s="1"/>
  <c r="N17" i="3"/>
  <c r="AN16" i="3"/>
  <c r="AK16" i="3"/>
  <c r="AH16" i="3"/>
  <c r="AE16" i="3"/>
  <c r="AB16" i="3"/>
  <c r="Y16" i="3"/>
  <c r="V16" i="3"/>
  <c r="S16" i="3"/>
  <c r="O16" i="3"/>
  <c r="N16" i="3"/>
  <c r="AN15" i="3"/>
  <c r="AK15" i="3"/>
  <c r="AH15" i="3"/>
  <c r="AE15" i="3"/>
  <c r="AB15" i="3"/>
  <c r="Y15" i="3"/>
  <c r="V15" i="3"/>
  <c r="S15" i="3"/>
  <c r="O15" i="3"/>
  <c r="N15" i="3"/>
  <c r="AN14" i="3"/>
  <c r="AK14" i="3"/>
  <c r="AH14" i="3"/>
  <c r="AE14" i="3"/>
  <c r="AB14" i="3"/>
  <c r="Y14" i="3"/>
  <c r="V14" i="3"/>
  <c r="S14" i="3"/>
  <c r="O14" i="3"/>
  <c r="N14" i="3"/>
  <c r="AN13" i="3"/>
  <c r="AK13" i="3"/>
  <c r="AH13" i="3"/>
  <c r="AE13" i="3"/>
  <c r="AB13" i="3"/>
  <c r="Y13" i="3"/>
  <c r="V13" i="3"/>
  <c r="S13" i="3"/>
  <c r="O13" i="3"/>
  <c r="N13" i="3"/>
  <c r="AN12" i="3"/>
  <c r="AK12" i="3"/>
  <c r="AH12" i="3"/>
  <c r="AE12" i="3"/>
  <c r="AB12" i="3"/>
  <c r="Y12" i="3"/>
  <c r="V12" i="3"/>
  <c r="S12" i="3"/>
  <c r="O12" i="3"/>
  <c r="N12" i="3"/>
  <c r="AN11" i="3"/>
  <c r="AK11" i="3"/>
  <c r="AH11" i="3"/>
  <c r="AE11" i="3"/>
  <c r="AB11" i="3"/>
  <c r="Y11" i="3"/>
  <c r="V11" i="3"/>
  <c r="S11" i="3"/>
  <c r="O11" i="3"/>
  <c r="N11" i="3"/>
  <c r="AL16" i="5" l="1"/>
  <c r="P16" i="5" s="1"/>
  <c r="AL18" i="5"/>
  <c r="P18" i="5" s="1"/>
  <c r="AL22" i="5"/>
  <c r="P22" i="5" s="1"/>
  <c r="AL23" i="5"/>
  <c r="P23" i="5" s="1"/>
  <c r="AL28" i="4"/>
  <c r="P28" i="4" s="1"/>
  <c r="AL30" i="4"/>
  <c r="P30" i="4" s="1"/>
  <c r="AL26" i="5"/>
  <c r="P26" i="5" s="1"/>
  <c r="AL28" i="5"/>
  <c r="P28" i="5" s="1"/>
  <c r="AL30" i="5"/>
  <c r="P30" i="5" s="1"/>
  <c r="AL22" i="4"/>
  <c r="P22" i="4" s="1"/>
  <c r="AL24" i="4"/>
  <c r="P24" i="4" s="1"/>
  <c r="AL21" i="5"/>
  <c r="P21" i="5" s="1"/>
  <c r="AL27" i="4"/>
  <c r="P27" i="4" s="1"/>
  <c r="AL29" i="4"/>
  <c r="P29" i="4" s="1"/>
  <c r="AL20" i="5"/>
  <c r="P20" i="5" s="1"/>
  <c r="AL26" i="4"/>
  <c r="P26" i="4" s="1"/>
  <c r="AL24" i="5"/>
  <c r="P24" i="5" s="1"/>
  <c r="AL27" i="5"/>
  <c r="P27" i="5" s="1"/>
  <c r="AL29" i="5"/>
  <c r="P29" i="5" s="1"/>
  <c r="AL20" i="3"/>
  <c r="AL27" i="3"/>
  <c r="P27" i="3" s="1"/>
  <c r="AL25" i="3"/>
  <c r="P25" i="3" s="1"/>
  <c r="AL19" i="3"/>
  <c r="P19" i="3" s="1"/>
  <c r="K19" i="3" s="1"/>
  <c r="AL21" i="3"/>
  <c r="AL23" i="3"/>
  <c r="P23" i="3" s="1"/>
  <c r="AL29" i="3"/>
  <c r="P29" i="3" s="1"/>
  <c r="AL22" i="3"/>
  <c r="P22" i="3" s="1"/>
  <c r="AL24" i="3"/>
  <c r="P24" i="3" s="1"/>
  <c r="AL26" i="3"/>
  <c r="P26" i="3" s="1"/>
  <c r="AL28" i="3"/>
  <c r="P28" i="3" s="1"/>
  <c r="AL30" i="3"/>
  <c r="P30" i="3" s="1"/>
  <c r="P15" i="5"/>
  <c r="K15" i="5" s="1"/>
  <c r="AM12" i="7"/>
  <c r="J12" i="7" s="1"/>
  <c r="AM16" i="6"/>
  <c r="J16" i="6" s="1"/>
  <c r="P11" i="9"/>
  <c r="K11" i="9" s="1"/>
  <c r="AM12" i="9"/>
  <c r="J12" i="9" s="1"/>
  <c r="P13" i="9"/>
  <c r="K13" i="9" s="1"/>
  <c r="AM14" i="9"/>
  <c r="J14" i="9" s="1"/>
  <c r="AL13" i="8"/>
  <c r="I13" i="8" s="1"/>
  <c r="AL12" i="8"/>
  <c r="I12" i="8" s="1"/>
  <c r="O11" i="8"/>
  <c r="J11" i="8" s="1"/>
  <c r="P14" i="7"/>
  <c r="K14" i="7" s="1"/>
  <c r="AM14" i="7"/>
  <c r="J14" i="7" s="1"/>
  <c r="AM13" i="7"/>
  <c r="J13" i="7" s="1"/>
  <c r="AM11" i="7"/>
  <c r="J11" i="7" s="1"/>
  <c r="P15" i="6"/>
  <c r="K15" i="6" s="1"/>
  <c r="P14" i="6"/>
  <c r="K14" i="6" s="1"/>
  <c r="AM13" i="6"/>
  <c r="J13" i="6" s="1"/>
  <c r="AM12" i="6"/>
  <c r="J12" i="6" s="1"/>
  <c r="P11" i="6"/>
  <c r="K11" i="6" s="1"/>
  <c r="AL18" i="3"/>
  <c r="P18" i="3" s="1"/>
  <c r="K18" i="3" s="1"/>
  <c r="AL13" i="5"/>
  <c r="AL12" i="5"/>
  <c r="P12" i="5" s="1"/>
  <c r="K12" i="5" s="1"/>
  <c r="AL11" i="5"/>
  <c r="P11" i="5" s="1"/>
  <c r="K11" i="5" s="1"/>
  <c r="P16" i="4"/>
  <c r="K16" i="4" s="1"/>
  <c r="P17" i="4"/>
  <c r="K17" i="4" s="1"/>
  <c r="P19" i="4"/>
  <c r="K19" i="4" s="1"/>
  <c r="P20" i="4"/>
  <c r="K20" i="4" s="1"/>
  <c r="AL15" i="4"/>
  <c r="AL14" i="4"/>
  <c r="AL13" i="4"/>
  <c r="P13" i="4" s="1"/>
  <c r="K13" i="4" s="1"/>
  <c r="AL12" i="4"/>
  <c r="P20" i="3"/>
  <c r="K20" i="3" s="1"/>
  <c r="P21" i="3"/>
  <c r="K21" i="3" s="1"/>
  <c r="AL17" i="3"/>
  <c r="AL11" i="4"/>
  <c r="AL16" i="3"/>
  <c r="P16" i="3" s="1"/>
  <c r="K16" i="3" s="1"/>
  <c r="AL15" i="3"/>
  <c r="P15" i="3" s="1"/>
  <c r="K15" i="3" s="1"/>
  <c r="AL14" i="3"/>
  <c r="AL13" i="3"/>
  <c r="P13" i="3" s="1"/>
  <c r="K13" i="3" s="1"/>
  <c r="AL12" i="3"/>
  <c r="P12" i="3" s="1"/>
  <c r="K12" i="3" s="1"/>
  <c r="AL11" i="3"/>
  <c r="P11" i="3" s="1"/>
  <c r="K11" i="3" s="1"/>
  <c r="AN30" i="2"/>
  <c r="AM30" i="2"/>
  <c r="AK30" i="2"/>
  <c r="AH30" i="2"/>
  <c r="AE30" i="2"/>
  <c r="AB30" i="2"/>
  <c r="Y30" i="2"/>
  <c r="V30" i="2"/>
  <c r="S30" i="2"/>
  <c r="O30" i="2"/>
  <c r="N30" i="2"/>
  <c r="K30" i="2"/>
  <c r="J30" i="2"/>
  <c r="D30" i="2"/>
  <c r="AN29" i="2"/>
  <c r="AM29" i="2"/>
  <c r="AK29" i="2"/>
  <c r="AH29" i="2"/>
  <c r="AE29" i="2"/>
  <c r="AB29" i="2"/>
  <c r="Y29" i="2"/>
  <c r="V29" i="2"/>
  <c r="S29" i="2"/>
  <c r="O29" i="2"/>
  <c r="N29" i="2"/>
  <c r="K29" i="2"/>
  <c r="J29" i="2"/>
  <c r="D29" i="2"/>
  <c r="AN28" i="2"/>
  <c r="AM28" i="2"/>
  <c r="AK28" i="2"/>
  <c r="AH28" i="2"/>
  <c r="AE28" i="2"/>
  <c r="AB28" i="2"/>
  <c r="Y28" i="2"/>
  <c r="V28" i="2"/>
  <c r="S28" i="2"/>
  <c r="O28" i="2"/>
  <c r="N28" i="2"/>
  <c r="K28" i="2"/>
  <c r="J28" i="2"/>
  <c r="D28" i="2"/>
  <c r="AN27" i="2"/>
  <c r="AM27" i="2"/>
  <c r="AK27" i="2"/>
  <c r="AH27" i="2"/>
  <c r="AE27" i="2"/>
  <c r="AB27" i="2"/>
  <c r="Y27" i="2"/>
  <c r="V27" i="2"/>
  <c r="S27" i="2"/>
  <c r="O27" i="2"/>
  <c r="N27" i="2"/>
  <c r="K27" i="2"/>
  <c r="J27" i="2"/>
  <c r="D27" i="2"/>
  <c r="AN26" i="2"/>
  <c r="AM26" i="2"/>
  <c r="AK26" i="2"/>
  <c r="AH26" i="2"/>
  <c r="AE26" i="2"/>
  <c r="AB26" i="2"/>
  <c r="Y26" i="2"/>
  <c r="V26" i="2"/>
  <c r="S26" i="2"/>
  <c r="N26" i="2"/>
  <c r="K26" i="2"/>
  <c r="J26" i="2"/>
  <c r="D26" i="2"/>
  <c r="AN25" i="2"/>
  <c r="AM25" i="2"/>
  <c r="AK25" i="2"/>
  <c r="AH25" i="2"/>
  <c r="AE25" i="2"/>
  <c r="AB25" i="2"/>
  <c r="Y25" i="2"/>
  <c r="V25" i="2"/>
  <c r="S25" i="2"/>
  <c r="O25" i="2"/>
  <c r="N25" i="2"/>
  <c r="K25" i="2"/>
  <c r="J25" i="2"/>
  <c r="D25" i="2"/>
  <c r="AN24" i="2"/>
  <c r="AM24" i="2"/>
  <c r="J24" i="2" s="1"/>
  <c r="AK24" i="2"/>
  <c r="AH24" i="2"/>
  <c r="AE24" i="2"/>
  <c r="AB24" i="2"/>
  <c r="Y24" i="2"/>
  <c r="V24" i="2"/>
  <c r="S24" i="2"/>
  <c r="O24" i="2"/>
  <c r="N24" i="2"/>
  <c r="D24" i="2"/>
  <c r="AN23" i="2"/>
  <c r="AM23" i="2"/>
  <c r="AK23" i="2"/>
  <c r="AH23" i="2"/>
  <c r="AE23" i="2"/>
  <c r="AB23" i="2"/>
  <c r="Y23" i="2"/>
  <c r="V23" i="2"/>
  <c r="S23" i="2"/>
  <c r="O23" i="2"/>
  <c r="N23" i="2"/>
  <c r="K23" i="2"/>
  <c r="J23" i="2"/>
  <c r="D23" i="2"/>
  <c r="AN22" i="2"/>
  <c r="AK22" i="2"/>
  <c r="AH22" i="2"/>
  <c r="AE22" i="2"/>
  <c r="AB22" i="2"/>
  <c r="Y22" i="2"/>
  <c r="V22" i="2"/>
  <c r="S22" i="2"/>
  <c r="O22" i="2"/>
  <c r="N22" i="2"/>
  <c r="D22" i="2"/>
  <c r="AN21" i="2"/>
  <c r="AK21" i="2"/>
  <c r="AH21" i="2"/>
  <c r="AE21" i="2"/>
  <c r="AB21" i="2"/>
  <c r="Y21" i="2"/>
  <c r="V21" i="2"/>
  <c r="S21" i="2"/>
  <c r="O21" i="2"/>
  <c r="D21" i="2" s="1"/>
  <c r="N21" i="2"/>
  <c r="AN20" i="2"/>
  <c r="AK20" i="2"/>
  <c r="AH20" i="2"/>
  <c r="AE20" i="2"/>
  <c r="AB20" i="2"/>
  <c r="Y20" i="2"/>
  <c r="V20" i="2"/>
  <c r="S20" i="2"/>
  <c r="O20" i="2"/>
  <c r="D20" i="2" s="1"/>
  <c r="N20" i="2"/>
  <c r="AN19" i="2"/>
  <c r="AK19" i="2"/>
  <c r="AH19" i="2"/>
  <c r="AE19" i="2"/>
  <c r="AB19" i="2"/>
  <c r="Y19" i="2"/>
  <c r="V19" i="2"/>
  <c r="S19" i="2"/>
  <c r="O19" i="2"/>
  <c r="D19" i="2" s="1"/>
  <c r="N19" i="2"/>
  <c r="AN18" i="2"/>
  <c r="AK18" i="2"/>
  <c r="AH18" i="2"/>
  <c r="AE18" i="2"/>
  <c r="AB18" i="2"/>
  <c r="Y18" i="2"/>
  <c r="V18" i="2"/>
  <c r="S18" i="2"/>
  <c r="O18" i="2"/>
  <c r="D18" i="2" s="1"/>
  <c r="N18" i="2"/>
  <c r="AN17" i="2"/>
  <c r="AK17" i="2"/>
  <c r="AH17" i="2"/>
  <c r="AE17" i="2"/>
  <c r="AB17" i="2"/>
  <c r="Y17" i="2"/>
  <c r="V17" i="2"/>
  <c r="S17" i="2"/>
  <c r="O17" i="2"/>
  <c r="D17" i="2" s="1"/>
  <c r="N17" i="2"/>
  <c r="AN16" i="2"/>
  <c r="AK16" i="2"/>
  <c r="AH16" i="2"/>
  <c r="AE16" i="2"/>
  <c r="AB16" i="2"/>
  <c r="Y16" i="2"/>
  <c r="V16" i="2"/>
  <c r="S16" i="2"/>
  <c r="O16" i="2"/>
  <c r="N16" i="2"/>
  <c r="D16" i="2"/>
  <c r="AN15" i="2"/>
  <c r="AK15" i="2"/>
  <c r="AH15" i="2"/>
  <c r="AE15" i="2"/>
  <c r="AB15" i="2"/>
  <c r="Y15" i="2"/>
  <c r="V15" i="2"/>
  <c r="S15" i="2"/>
  <c r="O15" i="2"/>
  <c r="D15" i="2" s="1"/>
  <c r="N15" i="2"/>
  <c r="AN14" i="2"/>
  <c r="AK14" i="2"/>
  <c r="AH14" i="2"/>
  <c r="AE14" i="2"/>
  <c r="AB14" i="2"/>
  <c r="Y14" i="2"/>
  <c r="V14" i="2"/>
  <c r="S14" i="2"/>
  <c r="O14" i="2"/>
  <c r="D14" i="2" s="1"/>
  <c r="N14" i="2"/>
  <c r="AN13" i="2"/>
  <c r="AK13" i="2"/>
  <c r="AH13" i="2"/>
  <c r="AE13" i="2"/>
  <c r="AB13" i="2"/>
  <c r="Y13" i="2"/>
  <c r="V13" i="2"/>
  <c r="S13" i="2"/>
  <c r="O13" i="2"/>
  <c r="D13" i="2" s="1"/>
  <c r="N13" i="2"/>
  <c r="AN12" i="2"/>
  <c r="AK12" i="2"/>
  <c r="AH12" i="2"/>
  <c r="AE12" i="2"/>
  <c r="AB12" i="2"/>
  <c r="Y12" i="2"/>
  <c r="V12" i="2"/>
  <c r="S12" i="2"/>
  <c r="O12" i="2"/>
  <c r="D12" i="2" s="1"/>
  <c r="N12" i="2"/>
  <c r="AN11" i="2"/>
  <c r="AK11" i="2"/>
  <c r="AH11" i="2"/>
  <c r="AE11" i="2"/>
  <c r="AB11" i="2"/>
  <c r="Y11" i="2"/>
  <c r="V11" i="2"/>
  <c r="S11" i="2"/>
  <c r="O11" i="2"/>
  <c r="D11" i="2" s="1"/>
  <c r="N11" i="2"/>
  <c r="AM13" i="5" l="1"/>
  <c r="AM15" i="6"/>
  <c r="AM14" i="6"/>
  <c r="J14" i="6" s="1"/>
  <c r="AM11" i="6"/>
  <c r="J11" i="6" s="1"/>
  <c r="AM11" i="9"/>
  <c r="J11" i="9" s="1"/>
  <c r="AL25" i="2"/>
  <c r="P25" i="2" s="1"/>
  <c r="AM16" i="3"/>
  <c r="J16" i="3" s="1"/>
  <c r="AL26" i="2"/>
  <c r="P26" i="2" s="1"/>
  <c r="AM13" i="9"/>
  <c r="J13" i="9" s="1"/>
  <c r="AM15" i="3"/>
  <c r="J15" i="3" s="1"/>
  <c r="AM12" i="3"/>
  <c r="J12" i="3" s="1"/>
  <c r="AL11" i="8"/>
  <c r="I11" i="8" s="1"/>
  <c r="AM13" i="4"/>
  <c r="J13" i="4" s="1"/>
  <c r="AM18" i="3"/>
  <c r="J18" i="3" s="1"/>
  <c r="AL22" i="2"/>
  <c r="P22" i="2" s="1"/>
  <c r="K22" i="2" s="1"/>
  <c r="P13" i="5"/>
  <c r="K13" i="5" s="1"/>
  <c r="AM12" i="5"/>
  <c r="J12" i="5" s="1"/>
  <c r="AM11" i="5"/>
  <c r="J11" i="5" s="1"/>
  <c r="P15" i="4"/>
  <c r="K15" i="4" s="1"/>
  <c r="P14" i="4"/>
  <c r="K14" i="4" s="1"/>
  <c r="P12" i="4"/>
  <c r="K12" i="4" s="1"/>
  <c r="AM12" i="4"/>
  <c r="J12" i="4" s="1"/>
  <c r="AM13" i="3"/>
  <c r="P17" i="3"/>
  <c r="K17" i="3" s="1"/>
  <c r="P11" i="4"/>
  <c r="K11" i="4" s="1"/>
  <c r="AM11" i="4"/>
  <c r="J11" i="4" s="1"/>
  <c r="P14" i="3"/>
  <c r="K14" i="3" s="1"/>
  <c r="AM11" i="3"/>
  <c r="J11" i="3" s="1"/>
  <c r="AL21" i="2"/>
  <c r="P21" i="2" s="1"/>
  <c r="K21" i="2" s="1"/>
  <c r="AL23" i="2"/>
  <c r="P23" i="2" s="1"/>
  <c r="AL27" i="2"/>
  <c r="P27" i="2" s="1"/>
  <c r="AL29" i="2"/>
  <c r="P29" i="2" s="1"/>
  <c r="AL19" i="2"/>
  <c r="AL20" i="2"/>
  <c r="AL28" i="2"/>
  <c r="P28" i="2" s="1"/>
  <c r="AL30" i="2"/>
  <c r="P30" i="2" s="1"/>
  <c r="AL24" i="2"/>
  <c r="P24" i="2" s="1"/>
  <c r="K24" i="2" s="1"/>
  <c r="AL18" i="2"/>
  <c r="P18" i="2" s="1"/>
  <c r="K18" i="2" s="1"/>
  <c r="AL17" i="2"/>
  <c r="AL16" i="2"/>
  <c r="P16" i="2" s="1"/>
  <c r="K16" i="2" s="1"/>
  <c r="AM16" i="2"/>
  <c r="J16" i="2" s="1"/>
  <c r="AL15" i="2"/>
  <c r="P15" i="2" s="1"/>
  <c r="K15" i="2" s="1"/>
  <c r="AL14" i="2"/>
  <c r="AL13" i="2"/>
  <c r="P13" i="2" s="1"/>
  <c r="K13" i="2" s="1"/>
  <c r="AL12" i="2"/>
  <c r="AL11" i="2"/>
  <c r="AN30" i="1"/>
  <c r="AM30" i="1"/>
  <c r="AK30" i="1"/>
  <c r="AH30" i="1"/>
  <c r="AE30" i="1"/>
  <c r="AB30" i="1"/>
  <c r="Y30" i="1"/>
  <c r="V30" i="1"/>
  <c r="S30" i="1"/>
  <c r="O30" i="1"/>
  <c r="N30" i="1"/>
  <c r="K30" i="1"/>
  <c r="J30" i="1"/>
  <c r="D30" i="1"/>
  <c r="AN29" i="1"/>
  <c r="AM29" i="1"/>
  <c r="AK29" i="1"/>
  <c r="AH29" i="1"/>
  <c r="AE29" i="1"/>
  <c r="AB29" i="1"/>
  <c r="Y29" i="1"/>
  <c r="V29" i="1"/>
  <c r="S29" i="1"/>
  <c r="O29" i="1"/>
  <c r="N29" i="1"/>
  <c r="K29" i="1"/>
  <c r="J29" i="1"/>
  <c r="D29" i="1"/>
  <c r="AN28" i="1"/>
  <c r="AM28" i="1"/>
  <c r="AK28" i="1"/>
  <c r="AH28" i="1"/>
  <c r="AE28" i="1"/>
  <c r="AB28" i="1"/>
  <c r="Y28" i="1"/>
  <c r="V28" i="1"/>
  <c r="S28" i="1"/>
  <c r="O28" i="1"/>
  <c r="N28" i="1"/>
  <c r="K28" i="1"/>
  <c r="J28" i="1"/>
  <c r="D28" i="1"/>
  <c r="AN27" i="1"/>
  <c r="AM27" i="1"/>
  <c r="AK27" i="1"/>
  <c r="AH27" i="1"/>
  <c r="AE27" i="1"/>
  <c r="AB27" i="1"/>
  <c r="Y27" i="1"/>
  <c r="V27" i="1"/>
  <c r="S27" i="1"/>
  <c r="O27" i="1"/>
  <c r="N27" i="1"/>
  <c r="K27" i="1"/>
  <c r="J27" i="1"/>
  <c r="D27" i="1"/>
  <c r="AN26" i="1"/>
  <c r="AM26" i="1"/>
  <c r="AK26" i="1"/>
  <c r="AH26" i="1"/>
  <c r="AE26" i="1"/>
  <c r="AB26" i="1"/>
  <c r="Y26" i="1"/>
  <c r="V26" i="1"/>
  <c r="S26" i="1"/>
  <c r="N26" i="1"/>
  <c r="K26" i="1"/>
  <c r="J26" i="1"/>
  <c r="D26" i="1"/>
  <c r="AN25" i="1"/>
  <c r="AM25" i="1"/>
  <c r="AK25" i="1"/>
  <c r="AH25" i="1"/>
  <c r="AE25" i="1"/>
  <c r="AB25" i="1"/>
  <c r="Y25" i="1"/>
  <c r="V25" i="1"/>
  <c r="S25" i="1"/>
  <c r="AL25" i="1" s="1"/>
  <c r="P25" i="1" s="1"/>
  <c r="O25" i="1"/>
  <c r="N25" i="1"/>
  <c r="K25" i="1"/>
  <c r="J25" i="1"/>
  <c r="D25" i="1"/>
  <c r="AN24" i="1"/>
  <c r="AM24" i="1"/>
  <c r="J24" i="1" s="1"/>
  <c r="AK24" i="1"/>
  <c r="AH24" i="1"/>
  <c r="AE24" i="1"/>
  <c r="AB24" i="1"/>
  <c r="Y24" i="1"/>
  <c r="V24" i="1"/>
  <c r="S24" i="1"/>
  <c r="O24" i="1"/>
  <c r="N24" i="1"/>
  <c r="K24" i="1"/>
  <c r="D24" i="1"/>
  <c r="AN23" i="1"/>
  <c r="AM23" i="1"/>
  <c r="AK23" i="1"/>
  <c r="AH23" i="1"/>
  <c r="AE23" i="1"/>
  <c r="AB23" i="1"/>
  <c r="Y23" i="1"/>
  <c r="V23" i="1"/>
  <c r="S23" i="1"/>
  <c r="O23" i="1"/>
  <c r="N23" i="1"/>
  <c r="K23" i="1"/>
  <c r="J23" i="1"/>
  <c r="D23" i="1"/>
  <c r="AN22" i="1"/>
  <c r="AK22" i="1"/>
  <c r="AH22" i="1"/>
  <c r="AE22" i="1"/>
  <c r="AB22" i="1"/>
  <c r="Y22" i="1"/>
  <c r="V22" i="1"/>
  <c r="S22" i="1"/>
  <c r="O22" i="1"/>
  <c r="D22" i="1" s="1"/>
  <c r="N22" i="1"/>
  <c r="AN21" i="1"/>
  <c r="AK21" i="1"/>
  <c r="AH21" i="1"/>
  <c r="AE21" i="1"/>
  <c r="AB21" i="1"/>
  <c r="Y21" i="1"/>
  <c r="V21" i="1"/>
  <c r="S21" i="1"/>
  <c r="O21" i="1"/>
  <c r="D21" i="1" s="1"/>
  <c r="N21" i="1"/>
  <c r="AN20" i="1"/>
  <c r="AK20" i="1"/>
  <c r="AH20" i="1"/>
  <c r="AE20" i="1"/>
  <c r="AB20" i="1"/>
  <c r="Y20" i="1"/>
  <c r="V20" i="1"/>
  <c r="S20" i="1"/>
  <c r="O20" i="1"/>
  <c r="D20" i="1" s="1"/>
  <c r="N20" i="1"/>
  <c r="AN19" i="1"/>
  <c r="AK19" i="1"/>
  <c r="AH19" i="1"/>
  <c r="AE19" i="1"/>
  <c r="AB19" i="1"/>
  <c r="Y19" i="1"/>
  <c r="V19" i="1"/>
  <c r="S19" i="1"/>
  <c r="O19" i="1"/>
  <c r="D19" i="1" s="1"/>
  <c r="N19" i="1"/>
  <c r="AN18" i="1"/>
  <c r="AK18" i="1"/>
  <c r="AH18" i="1"/>
  <c r="AE18" i="1"/>
  <c r="AB18" i="1"/>
  <c r="Y18" i="1"/>
  <c r="V18" i="1"/>
  <c r="S18" i="1"/>
  <c r="O18" i="1"/>
  <c r="D18" i="1" s="1"/>
  <c r="N18" i="1"/>
  <c r="AN17" i="1"/>
  <c r="AK17" i="1"/>
  <c r="AH17" i="1"/>
  <c r="AE17" i="1"/>
  <c r="AB17" i="1"/>
  <c r="Y17" i="1"/>
  <c r="V17" i="1"/>
  <c r="S17" i="1"/>
  <c r="O17" i="1"/>
  <c r="D17" i="1" s="1"/>
  <c r="N17" i="1"/>
  <c r="AN16" i="1"/>
  <c r="AK16" i="1"/>
  <c r="AH16" i="1"/>
  <c r="AE16" i="1"/>
  <c r="AB16" i="1"/>
  <c r="Y16" i="1"/>
  <c r="V16" i="1"/>
  <c r="S16" i="1"/>
  <c r="O16" i="1"/>
  <c r="D16" i="1" s="1"/>
  <c r="N16" i="1"/>
  <c r="AN15" i="1"/>
  <c r="AK15" i="1"/>
  <c r="AH15" i="1"/>
  <c r="AE15" i="1"/>
  <c r="AB15" i="1"/>
  <c r="Y15" i="1"/>
  <c r="V15" i="1"/>
  <c r="S15" i="1"/>
  <c r="O15" i="1"/>
  <c r="D15" i="1" s="1"/>
  <c r="N15" i="1"/>
  <c r="AN14" i="1"/>
  <c r="AK14" i="1"/>
  <c r="AH14" i="1"/>
  <c r="AE14" i="1"/>
  <c r="AB14" i="1"/>
  <c r="Y14" i="1"/>
  <c r="V14" i="1"/>
  <c r="S14" i="1"/>
  <c r="O14" i="1"/>
  <c r="N14" i="1"/>
  <c r="D14" i="1"/>
  <c r="AN13" i="1"/>
  <c r="AK13" i="1"/>
  <c r="AH13" i="1"/>
  <c r="AE13" i="1"/>
  <c r="AB13" i="1"/>
  <c r="Y13" i="1"/>
  <c r="V13" i="1"/>
  <c r="S13" i="1"/>
  <c r="O13" i="1"/>
  <c r="D13" i="1" s="1"/>
  <c r="N13" i="1"/>
  <c r="AN12" i="1"/>
  <c r="AK12" i="1"/>
  <c r="AH12" i="1"/>
  <c r="AE12" i="1"/>
  <c r="AB12" i="1"/>
  <c r="Y12" i="1"/>
  <c r="V12" i="1"/>
  <c r="S12" i="1"/>
  <c r="O12" i="1"/>
  <c r="D12" i="1" s="1"/>
  <c r="N12" i="1"/>
  <c r="AN11" i="1"/>
  <c r="AK11" i="1"/>
  <c r="AH11" i="1"/>
  <c r="AE11" i="1"/>
  <c r="AB11" i="1"/>
  <c r="Y11" i="1"/>
  <c r="V11" i="1"/>
  <c r="S11" i="1"/>
  <c r="O11" i="1"/>
  <c r="D11" i="1" s="1"/>
  <c r="N11" i="1"/>
  <c r="AM14" i="3" l="1"/>
  <c r="J14" i="3" s="1"/>
  <c r="AL23" i="1"/>
  <c r="P23" i="1" s="1"/>
  <c r="AL24" i="1"/>
  <c r="AL27" i="1"/>
  <c r="P27" i="1" s="1"/>
  <c r="AL29" i="1"/>
  <c r="P29" i="1" s="1"/>
  <c r="AL26" i="1"/>
  <c r="P26" i="1" s="1"/>
  <c r="AL28" i="1"/>
  <c r="P28" i="1" s="1"/>
  <c r="AL30" i="1"/>
  <c r="P30" i="1" s="1"/>
  <c r="AM15" i="4"/>
  <c r="J15" i="4" s="1"/>
  <c r="AM14" i="4"/>
  <c r="J14" i="4" s="1"/>
  <c r="AM18" i="2"/>
  <c r="J18" i="2" s="1"/>
  <c r="P24" i="1"/>
  <c r="AM22" i="2"/>
  <c r="AM17" i="3"/>
  <c r="AM21" i="2"/>
  <c r="J21" i="2" s="1"/>
  <c r="P20" i="2"/>
  <c r="K20" i="2" s="1"/>
  <c r="P19" i="2"/>
  <c r="K19" i="2" s="1"/>
  <c r="P17" i="2"/>
  <c r="K17" i="2" s="1"/>
  <c r="AM17" i="2"/>
  <c r="J17" i="2" s="1"/>
  <c r="AM15" i="2"/>
  <c r="J15" i="2" s="1"/>
  <c r="P14" i="2"/>
  <c r="K14" i="2" s="1"/>
  <c r="AM13" i="2"/>
  <c r="J13" i="2" s="1"/>
  <c r="P12" i="2"/>
  <c r="K12" i="2" s="1"/>
  <c r="P11" i="2"/>
  <c r="K11" i="2" s="1"/>
  <c r="AL22" i="1"/>
  <c r="P22" i="1" s="1"/>
  <c r="K22" i="1" s="1"/>
  <c r="AL21" i="1"/>
  <c r="AM21" i="1" s="1"/>
  <c r="AL20" i="1"/>
  <c r="AL19" i="1"/>
  <c r="AL18" i="1"/>
  <c r="P18" i="1" s="1"/>
  <c r="K18" i="1" s="1"/>
  <c r="AL17" i="1"/>
  <c r="P17" i="1" s="1"/>
  <c r="K17" i="1" s="1"/>
  <c r="AL16" i="1"/>
  <c r="AL15" i="1"/>
  <c r="AL14" i="1"/>
  <c r="P14" i="1" s="1"/>
  <c r="K14" i="1" s="1"/>
  <c r="AL13" i="1"/>
  <c r="AL12" i="1"/>
  <c r="P12" i="1" s="1"/>
  <c r="K12" i="1" s="1"/>
  <c r="AL11" i="1"/>
  <c r="P11" i="1" s="1"/>
  <c r="K11" i="1" s="1"/>
  <c r="AM19" i="2" l="1"/>
  <c r="J19" i="2" s="1"/>
  <c r="AM20" i="2"/>
  <c r="J20" i="2" s="1"/>
  <c r="AM14" i="2"/>
  <c r="J14" i="2" s="1"/>
  <c r="AM12" i="2"/>
  <c r="J12" i="2" s="1"/>
  <c r="AM11" i="2"/>
  <c r="J11" i="2" s="1"/>
  <c r="AM22" i="1"/>
  <c r="J22" i="1" s="1"/>
  <c r="P21" i="1"/>
  <c r="K21" i="1" s="1"/>
  <c r="P20" i="1"/>
  <c r="K20" i="1" s="1"/>
  <c r="P19" i="1"/>
  <c r="K19" i="1" s="1"/>
  <c r="AM19" i="1"/>
  <c r="J19" i="1" s="1"/>
  <c r="AM18" i="1"/>
  <c r="J18" i="1" s="1"/>
  <c r="AM17" i="1"/>
  <c r="J17" i="1" s="1"/>
  <c r="P16" i="1"/>
  <c r="K16" i="1" s="1"/>
  <c r="P15" i="1"/>
  <c r="K15" i="1" s="1"/>
  <c r="AM14" i="1"/>
  <c r="J14" i="1" s="1"/>
  <c r="P13" i="1"/>
  <c r="K13" i="1" s="1"/>
  <c r="AM13" i="1"/>
  <c r="J13" i="1" s="1"/>
  <c r="AM12" i="1"/>
  <c r="J12" i="1" s="1"/>
  <c r="AM11" i="1"/>
  <c r="J11" i="1" s="1"/>
  <c r="AM20" i="1" l="1"/>
  <c r="J20" i="1" s="1"/>
  <c r="AM16" i="1"/>
  <c r="AM15" i="1"/>
  <c r="J15" i="1" s="1"/>
</calcChain>
</file>

<file path=xl/sharedStrings.xml><?xml version="1.0" encoding="utf-8"?>
<sst xmlns="http://schemas.openxmlformats.org/spreadsheetml/2006/main" count="2734" uniqueCount="197">
  <si>
    <t>T.C.</t>
  </si>
  <si>
    <t>SAKARYA ÜNİVERSİTESİ</t>
  </si>
  <si>
    <t>SOSYAL BİLİMLER ENSTİTÜSÜ</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</si>
  <si>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</si>
  <si>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</si>
  <si>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</si>
  <si>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</si>
  <si>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</si>
  <si>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</si>
  <si>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</si>
  <si>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</si>
  <si>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</si>
  <si>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</si>
  <si>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</si>
  <si>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</si>
  <si>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</si>
  <si>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</si>
  <si>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</si>
  <si>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</si>
  <si>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</si>
  <si>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</si>
  <si>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</si>
  <si>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</si>
  <si>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</si>
  <si>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</si>
  <si>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</si>
  <si>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Prof. Dr. Erman COŞKUN</t>
  </si>
  <si>
    <t>Doç. Dr. Hayrettin ZENGİN</t>
  </si>
  <si>
    <t>Yrd. Doç. Dr. Ayhan SERHATERİ</t>
  </si>
  <si>
    <t>1360E36035</t>
  </si>
  <si>
    <t>GİREMEZ(AKTS)</t>
  </si>
  <si>
    <t>Doç. Dr. Bayram TOPAL</t>
  </si>
  <si>
    <t>Prof. Dr. Remzi ALTUNIŞIK</t>
  </si>
  <si>
    <t>Doç. Dr. Nihal SÜTÜTEMİZ</t>
  </si>
  <si>
    <t>Doç. Dr. Sima NART</t>
  </si>
  <si>
    <t>Doç. Dr. Faruk Anıl KONUK</t>
  </si>
  <si>
    <t>Prof. Dr. Kadir ARDIÇ</t>
  </si>
  <si>
    <t>Doç. Dr. Yasemin ÖZDEMİR</t>
  </si>
  <si>
    <t>Yrd. Doç. Dr. Özlem BALABAN</t>
  </si>
  <si>
    <t>Doç. Dr. Ali TAŞ</t>
  </si>
  <si>
    <t>Prof. Dr. Hasan TUTAR</t>
  </si>
  <si>
    <t>Yrd. Doç. Dr. Mahmut HIZIROĞLU</t>
  </si>
  <si>
    <t>GİREMEZ(DERSTEN BAŞARISIZ)</t>
  </si>
  <si>
    <t>Prof. Dr. Hilmi KIRLIOĞLU</t>
  </si>
  <si>
    <t>Doç. Dr. Mehmet SARAÇ</t>
  </si>
  <si>
    <t>Yrd. Doç. Dr. Fatih Burak GÜMÜŞ</t>
  </si>
  <si>
    <t>Yrd. Doç. Dr. Şule YILDIZ</t>
  </si>
  <si>
    <t>Yrd. Doç. Dr. Filiz KONUK</t>
  </si>
  <si>
    <t>Yrd. Doç. Dr. Recep YILMAZ</t>
  </si>
  <si>
    <t>Prof. Dr. Ahmet Vecdi CAN</t>
  </si>
  <si>
    <t>Yrd. Doç. Dr. Nevran KARACA</t>
  </si>
  <si>
    <t>1360M35039</t>
  </si>
  <si>
    <t>YETERLİ</t>
  </si>
  <si>
    <t>2014-2015 / BAHAR YARIYILI SONU</t>
  </si>
  <si>
    <t>PROJE SAVUNMA SINAVI BAŞARI LİSTESİ</t>
  </si>
  <si>
    <t xml:space="preserve">JÜRİ </t>
  </si>
  <si>
    <t xml:space="preserve">                   JÜRİ</t>
  </si>
  <si>
    <t xml:space="preserve">                     JÜRİ</t>
  </si>
  <si>
    <t xml:space="preserve">                    JÜRİ</t>
  </si>
  <si>
    <t xml:space="preserve">                                 JÜRİ</t>
  </si>
  <si>
    <t xml:space="preserve">                          JÜRİ</t>
  </si>
  <si>
    <t xml:space="preserve">                        JÜRİ</t>
  </si>
  <si>
    <r>
      <t xml:space="preserve">                          </t>
    </r>
    <r>
      <rPr>
        <b/>
        <sz val="12"/>
        <color theme="1"/>
        <rFont val="Times New Roman"/>
        <family val="1"/>
        <charset val="162"/>
      </rPr>
      <t>3. GRUP</t>
    </r>
  </si>
  <si>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</si>
  <si>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 xml:space="preserve">Not:1) Öğrencinin danışmanı Proje Savunma Sınavına girmek zorundadır.          
</t>
  </si>
  <si>
    <t>1360E36510</t>
  </si>
  <si>
    <t>ZAFER BEKLAN KINALI</t>
  </si>
  <si>
    <t>1360E36511</t>
  </si>
  <si>
    <t>ADNAN PARÇALI</t>
  </si>
  <si>
    <t>1360E36545</t>
  </si>
  <si>
    <t>ELİF BAYRAKTAR</t>
  </si>
  <si>
    <t>Yrd. Doç. Dr. Murat AYANOĞLU</t>
  </si>
  <si>
    <t>1360E36018</t>
  </si>
  <si>
    <t>MERVE ÇEÇENER</t>
  </si>
  <si>
    <t>0960E36647</t>
  </si>
  <si>
    <t>AYSUN ERSÖZ LİKOĞLU</t>
  </si>
  <si>
    <t>1360E36020</t>
  </si>
  <si>
    <t>FATMA BAYRAKTAR</t>
  </si>
  <si>
    <t>1360E36508</t>
  </si>
  <si>
    <t>FATİH DURMAZ</t>
  </si>
  <si>
    <t>AÇIKLAMA</t>
  </si>
  <si>
    <t>EROL UZUN</t>
  </si>
  <si>
    <t>1360E36026</t>
  </si>
  <si>
    <t>ÇAĞRI YILMAZ</t>
  </si>
  <si>
    <t>1360E36505</t>
  </si>
  <si>
    <t>MELEK BATTAL</t>
  </si>
  <si>
    <t>1260E36506</t>
  </si>
  <si>
    <t>ÖMER KAAN ÇINAR</t>
  </si>
  <si>
    <t>1360E36514</t>
  </si>
  <si>
    <t>UMUT SAĞLAM</t>
  </si>
  <si>
    <t>1260E36528</t>
  </si>
  <si>
    <t>GÖKHAN ALTUNTAŞ</t>
  </si>
  <si>
    <t>1360E36542</t>
  </si>
  <si>
    <t>NESRİN GÜNGÖREN</t>
  </si>
  <si>
    <t>Doç. Dr. Nilgün SARIKAYA</t>
  </si>
  <si>
    <t>1360E36540</t>
  </si>
  <si>
    <t>CANAN ÖZTÜRE</t>
  </si>
  <si>
    <t>Not:2) PROJE SAVUNMA SINAVINDA EN AZ GEÇER NOT 65 (CC) DİR.</t>
  </si>
  <si>
    <t>1260E36012</t>
  </si>
  <si>
    <t>VİLDAN AKDOĞAN ÇETİNKAYA</t>
  </si>
  <si>
    <t>1360E36523</t>
  </si>
  <si>
    <t>SEÇKİN SÖZÜER</t>
  </si>
  <si>
    <t>Yrd. Doç. Dr. Ahmet Yağmur ERSOY</t>
  </si>
  <si>
    <t>1260E36038</t>
  </si>
  <si>
    <t>ŞENOL ŞENYURT</t>
  </si>
  <si>
    <t>1360E36539</t>
  </si>
  <si>
    <t>EROL TAŞ</t>
  </si>
  <si>
    <t>1060E36080</t>
  </si>
  <si>
    <t>VUGAR DAVUDOV</t>
  </si>
  <si>
    <t>1360E36521</t>
  </si>
  <si>
    <t>NİHAT TOPÇU</t>
  </si>
  <si>
    <t>1060E36533</t>
  </si>
  <si>
    <t>OZAN ARİF DEMİRBAŞ</t>
  </si>
  <si>
    <t>1360E36519</t>
  </si>
  <si>
    <t>1360E36536</t>
  </si>
  <si>
    <t>ÖNDER TOSUN</t>
  </si>
  <si>
    <r>
      <t xml:space="preserve">                                </t>
    </r>
    <r>
      <rPr>
        <b/>
        <sz val="12"/>
        <color theme="1"/>
        <rFont val="Times New Roman"/>
        <family val="1"/>
        <charset val="162"/>
      </rPr>
      <t>6. GRUP</t>
    </r>
  </si>
  <si>
    <t>0960E36001</t>
  </si>
  <si>
    <t>ÖZGÜR TOKLU</t>
  </si>
  <si>
    <t>1260E36547</t>
  </si>
  <si>
    <t>EMRAH ÖZTÜRK</t>
  </si>
  <si>
    <t>1360E36537</t>
  </si>
  <si>
    <t>TURAN ARSLAN</t>
  </si>
  <si>
    <t>1360E36547</t>
  </si>
  <si>
    <t>MAKSUT ÖZEN</t>
  </si>
  <si>
    <t>PROF. DR. ERHAN BİRGİLİ</t>
  </si>
  <si>
    <t>DOÇ. DR. MEHMET SARAÇ</t>
  </si>
  <si>
    <t>YRD. DOÇ. DR. FİLİZ KONUK</t>
  </si>
  <si>
    <t>Yrd. Doç. Dr. Sinan ESEN</t>
  </si>
  <si>
    <t xml:space="preserve"> JÜRİ</t>
  </si>
  <si>
    <t xml:space="preserve">                                                  Yrd. Doç. Dr.  Ahmet Selçuk DİZKIRICI</t>
  </si>
  <si>
    <t>1360E36533</t>
  </si>
  <si>
    <t>AYLİN TURAL</t>
  </si>
  <si>
    <t>1360E36516</t>
  </si>
  <si>
    <t>CELAL AZĞAN</t>
  </si>
  <si>
    <t>Öğr. Gör. Hüseyin İSKENDER</t>
  </si>
  <si>
    <t>1060M35015</t>
  </si>
  <si>
    <t>MUHSİN AK</t>
  </si>
  <si>
    <t>1360M35002</t>
  </si>
  <si>
    <t>FADİME AKGÜL</t>
  </si>
  <si>
    <t>1360M35007</t>
  </si>
  <si>
    <t>NAZIM EMRE ERDOĞAN</t>
  </si>
  <si>
    <t>1360M35046</t>
  </si>
  <si>
    <t>EMRULLAH ÇELİK</t>
  </si>
  <si>
    <t>1360M35021</t>
  </si>
  <si>
    <t xml:space="preserve">                  Doç. Dr. Bayram TOPAL</t>
  </si>
  <si>
    <t>1360M35015</t>
  </si>
  <si>
    <t>AYDIN KOCAKUŞAK</t>
  </si>
  <si>
    <t>1360M35019</t>
  </si>
  <si>
    <t>MURAT KÜN</t>
  </si>
  <si>
    <t>1360M35016</t>
  </si>
  <si>
    <t>MERT AHMET GÜRPINAR</t>
  </si>
  <si>
    <t>0760M35097</t>
  </si>
  <si>
    <t>MUHAMMET SARAÇ</t>
  </si>
  <si>
    <r>
      <t xml:space="preserve">                                   </t>
    </r>
    <r>
      <rPr>
        <b/>
        <sz val="12"/>
        <color theme="1"/>
        <rFont val="Times New Roman"/>
        <family val="1"/>
        <charset val="162"/>
      </rPr>
      <t>2. GRUP</t>
    </r>
  </si>
  <si>
    <t>1160M35050</t>
  </si>
  <si>
    <t>TUĞBA ASLAN</t>
  </si>
  <si>
    <t>SEZA SAVAŞ</t>
  </si>
  <si>
    <t>1360M35050</t>
  </si>
  <si>
    <t>GİRAY KILIÇ</t>
  </si>
  <si>
    <t>1360M35049</t>
  </si>
  <si>
    <t>METİN ÇEBAR</t>
  </si>
  <si>
    <t>Prof. Dr.  Serkan BAYRAKTAROĞLU</t>
  </si>
  <si>
    <t>Prof. Dr. Serkan BAYRAKTAROĞLU</t>
  </si>
  <si>
    <r>
      <t xml:space="preserve">                                </t>
    </r>
    <r>
      <rPr>
        <b/>
        <sz val="12"/>
        <color theme="1"/>
        <rFont val="Times New Roman"/>
        <family val="1"/>
        <charset val="162"/>
      </rPr>
      <t xml:space="preserve"> 1. GRUP</t>
    </r>
  </si>
  <si>
    <t>ALİ ERHAN KONUK</t>
  </si>
  <si>
    <t>ESRA KARAMANGİL</t>
  </si>
  <si>
    <t>ESAT DABANLI</t>
  </si>
  <si>
    <t>1060E36144</t>
  </si>
  <si>
    <t>1260E36549</t>
  </si>
  <si>
    <t>1360E36506</t>
  </si>
  <si>
    <t>1360E36541</t>
  </si>
  <si>
    <t>FATMA FUNDA SEVİM</t>
  </si>
  <si>
    <t>EMEL  UĞURLU</t>
  </si>
  <si>
    <t>AYLİN ULU</t>
  </si>
  <si>
    <t>AKTS EKSİK</t>
  </si>
  <si>
    <t>DERSTEN BAŞARISIZ</t>
  </si>
  <si>
    <r>
      <t xml:space="preserve">                                              </t>
    </r>
    <r>
      <rPr>
        <b/>
        <sz val="12"/>
        <color theme="1"/>
        <rFont val="Times New Roman"/>
        <family val="1"/>
        <charset val="162"/>
      </rPr>
      <t>4. GRUP</t>
    </r>
  </si>
  <si>
    <t>UZAKTAN EĞİTİM İŞLETME TEZSİZ YÜKSEK LİSANS</t>
  </si>
  <si>
    <r>
      <t xml:space="preserve">                                          </t>
    </r>
    <r>
      <rPr>
        <b/>
        <sz val="12"/>
        <color theme="1"/>
        <rFont val="Times New Roman"/>
        <family val="1"/>
        <charset val="162"/>
      </rPr>
      <t xml:space="preserve"> 2. GRUP</t>
    </r>
  </si>
  <si>
    <r>
      <t xml:space="preserve">                                  7</t>
    </r>
    <r>
      <rPr>
        <b/>
        <sz val="12"/>
        <color theme="1"/>
        <rFont val="Times New Roman"/>
        <family val="1"/>
        <charset val="162"/>
      </rPr>
      <t>. GRUP</t>
    </r>
  </si>
  <si>
    <t xml:space="preserve"> İŞLETME II. ÖĞRETİM TEZSİZ YÜKSEK LİSANS</t>
  </si>
  <si>
    <t>İŞLETME II. ÖĞRETİM TEZSİZ YÜKSEK LİSANS</t>
  </si>
  <si>
    <r>
      <t xml:space="preserve">                                       </t>
    </r>
    <r>
      <rPr>
        <b/>
        <sz val="12"/>
        <color theme="1"/>
        <rFont val="Times New Roman"/>
        <family val="1"/>
        <charset val="162"/>
      </rPr>
      <t>5. GRUP</t>
    </r>
  </si>
  <si>
    <r>
      <t xml:space="preserve">                              </t>
    </r>
    <r>
      <rPr>
        <b/>
        <sz val="12"/>
        <color theme="1"/>
        <rFont val="Times New Roman"/>
        <family val="1"/>
        <charset val="162"/>
      </rPr>
      <t xml:space="preserve"> 3. GRUP</t>
    </r>
  </si>
  <si>
    <r>
      <t xml:space="preserve">                                         </t>
    </r>
    <r>
      <rPr>
        <b/>
        <sz val="12"/>
        <color theme="1"/>
        <rFont val="Times New Roman"/>
        <family val="1"/>
        <charset val="162"/>
      </rPr>
      <t>1. GRUP</t>
    </r>
  </si>
  <si>
    <r>
      <t xml:space="preserve">                                         </t>
    </r>
    <r>
      <rPr>
        <b/>
        <sz val="12"/>
        <color theme="1"/>
        <rFont val="Times New Roman"/>
        <family val="1"/>
        <charset val="162"/>
      </rPr>
      <t>4. GRUP</t>
    </r>
  </si>
  <si>
    <t xml:space="preserve">             Doç. Dr. Nilgün SARIKAYA</t>
  </si>
  <si>
    <t xml:space="preserve">               Doç. Dr. Ali TAŞ</t>
  </si>
  <si>
    <t xml:space="preserve">                         JÜRİ</t>
  </si>
  <si>
    <t xml:space="preserve">                       </t>
  </si>
  <si>
    <t xml:space="preserve">     4. GRUP</t>
  </si>
  <si>
    <t xml:space="preserve">                             Yrd. Doç. Dr. Özlem BALABAN</t>
  </si>
  <si>
    <t xml:space="preserve">                           Yrd. Doç. Dr. Mahmut HIZIROĞLU</t>
  </si>
  <si>
    <t xml:space="preserve">                                                      JÜRİ</t>
  </si>
  <si>
    <t xml:space="preserve">                                                       JÜRİ</t>
  </si>
  <si>
    <t>GR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</si>
</sst>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
      <sz val="9"/>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
      <patternFill patternType="solid">
        <fgColor theme="2" tint="-9.9978637043366805E-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indexed="64"/>
      </left>
      <right style="thin">
        <color indexed="64"/>
      </right>
      <top style="thin">
        <color indexed="64"/>
      </top>
      <bottom style="thin">
        <color theme="1"/>
      </bottom>
      <diagonal/>
    </border>
  </borders>
  <cellStyleXfs count="1">
    <xf numFmtId="0" fontId="0" fillId="0" borderId="0"/>
  </cellStyleXfs>
  <cellXfs count="155">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4" fillId="0" borderId="0" xfId="0" applyFont="1" applyBorder="1" applyProtection="1">
      <protection hidden="1"/>
    </xf>
    <xf numFmtId="164" fontId="6"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5" fillId="0" borderId="11"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vertical="center"/>
    </xf>
    <xf numFmtId="0" fontId="12" fillId="2" borderId="6"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wrapText="1"/>
      <protection hidden="1"/>
    </xf>
    <xf numFmtId="0" fontId="6" fillId="2" borderId="12" xfId="0"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164" fontId="6" fillId="2" borderId="7"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wrapText="1"/>
      <protection hidden="1"/>
    </xf>
    <xf numFmtId="0" fontId="6" fillId="2" borderId="13" xfId="0" applyNumberFormat="1"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0" fontId="1" fillId="0" borderId="0" xfId="0" applyFont="1" applyBorder="1" applyAlignment="1" applyProtection="1">
      <protection hidden="1"/>
    </xf>
    <xf numFmtId="0" fontId="1" fillId="2" borderId="0" xfId="0" applyFont="1" applyFill="1" applyBorder="1" applyAlignment="1" applyProtection="1">
      <protection hidden="1"/>
    </xf>
    <xf numFmtId="0" fontId="10" fillId="0" borderId="4"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protection hidden="1"/>
    </xf>
    <xf numFmtId="0" fontId="1" fillId="2" borderId="0" xfId="0" applyFont="1" applyFill="1" applyBorder="1" applyAlignment="1" applyProtection="1">
      <protection locked="0"/>
    </xf>
    <xf numFmtId="0" fontId="1" fillId="2" borderId="5" xfId="0" applyFont="1" applyFill="1" applyBorder="1" applyAlignment="1" applyProtection="1">
      <protection locked="0"/>
    </xf>
    <xf numFmtId="0" fontId="9" fillId="0" borderId="0" xfId="0" applyFont="1" applyFill="1" applyBorder="1" applyAlignment="1" applyProtection="1">
      <alignment vertical="center"/>
      <protection hidden="1"/>
    </xf>
    <xf numFmtId="0" fontId="1" fillId="0" borderId="2" xfId="0" applyFont="1" applyFill="1" applyBorder="1" applyAlignment="1" applyProtection="1">
      <protection hidden="1"/>
    </xf>
    <xf numFmtId="0" fontId="10" fillId="0" borderId="0" xfId="0" applyFont="1" applyFill="1" applyBorder="1" applyAlignment="1" applyProtection="1">
      <alignment vertical="center"/>
      <protection hidden="1"/>
    </xf>
    <xf numFmtId="0" fontId="3" fillId="0" borderId="9" xfId="0" applyFont="1" applyBorder="1" applyAlignment="1" applyProtection="1">
      <protection hidden="1"/>
    </xf>
    <xf numFmtId="0" fontId="12" fillId="2" borderId="6"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2" xfId="0" applyFont="1" applyFill="1" applyBorder="1" applyAlignment="1">
      <alignment horizontal="left" vertical="center"/>
    </xf>
    <xf numFmtId="0" fontId="10" fillId="0" borderId="0" xfId="0" applyFont="1" applyFill="1" applyBorder="1" applyAlignment="1" applyProtection="1">
      <alignment horizontal="center" vertical="center"/>
      <protection hidden="1"/>
    </xf>
    <xf numFmtId="0" fontId="5" fillId="0" borderId="11" xfId="0" applyFont="1" applyBorder="1" applyAlignment="1" applyProtection="1">
      <alignment horizontal="center" vertical="center" wrapText="1"/>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3" fillId="0" borderId="9" xfId="0" applyFont="1" applyBorder="1" applyAlignment="1" applyProtection="1">
      <alignment horizontal="left"/>
      <protection hidden="1"/>
    </xf>
    <xf numFmtId="0" fontId="12" fillId="0" borderId="6" xfId="0" applyFont="1" applyFill="1" applyBorder="1" applyAlignment="1">
      <alignment horizontal="center" vertical="center"/>
    </xf>
    <xf numFmtId="49" fontId="12" fillId="0" borderId="6" xfId="0" applyNumberFormat="1" applyFont="1" applyFill="1" applyBorder="1" applyAlignment="1">
      <alignment vertical="center"/>
    </xf>
    <xf numFmtId="49" fontId="12" fillId="0" borderId="6" xfId="0" applyNumberFormat="1" applyFont="1" applyFill="1" applyBorder="1" applyAlignment="1">
      <alignment horizontal="center" vertical="center"/>
    </xf>
    <xf numFmtId="164" fontId="13" fillId="2" borderId="6" xfId="0" applyNumberFormat="1" applyFont="1" applyFill="1" applyBorder="1" applyAlignment="1" applyProtection="1">
      <alignment horizontal="center"/>
      <protection hidden="1"/>
    </xf>
    <xf numFmtId="0" fontId="12" fillId="2" borderId="16" xfId="0" applyFont="1" applyFill="1" applyBorder="1" applyAlignment="1">
      <alignment horizontal="center"/>
    </xf>
    <xf numFmtId="0" fontId="12" fillId="2" borderId="16" xfId="0" applyFont="1" applyFill="1" applyBorder="1"/>
    <xf numFmtId="11" fontId="12" fillId="2" borderId="17" xfId="0" applyNumberFormat="1" applyFont="1" applyFill="1" applyBorder="1" applyAlignment="1">
      <alignment horizontal="center"/>
    </xf>
    <xf numFmtId="0" fontId="12" fillId="2" borderId="17" xfId="0" applyFont="1" applyFill="1" applyBorder="1"/>
    <xf numFmtId="11" fontId="12" fillId="0" borderId="6"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1" fillId="6" borderId="5" xfId="0" applyFont="1" applyFill="1" applyBorder="1" applyAlignment="1">
      <alignment horizontal="left" vertical="top" wrapText="1"/>
    </xf>
    <xf numFmtId="0" fontId="1" fillId="7" borderId="0" xfId="0" applyFont="1" applyFill="1" applyBorder="1" applyAlignment="1" applyProtection="1">
      <alignment horizontal="center"/>
      <protection hidden="1"/>
    </xf>
    <xf numFmtId="0" fontId="1" fillId="7" borderId="0" xfId="0" applyFont="1" applyFill="1" applyBorder="1" applyAlignment="1" applyProtection="1">
      <protection locked="0"/>
    </xf>
    <xf numFmtId="0" fontId="1" fillId="7" borderId="5" xfId="0" applyFont="1" applyFill="1" applyBorder="1" applyAlignment="1" applyProtection="1">
      <protection locked="0"/>
    </xf>
    <xf numFmtId="0" fontId="12" fillId="2" borderId="18" xfId="0" applyFont="1" applyFill="1" applyBorder="1" applyAlignment="1">
      <alignment horizontal="left"/>
    </xf>
    <xf numFmtId="0" fontId="12" fillId="2" borderId="6" xfId="0" applyFont="1" applyFill="1" applyBorder="1" applyAlignment="1">
      <alignment horizontal="left"/>
    </xf>
    <xf numFmtId="0" fontId="0" fillId="0" borderId="4" xfId="0" applyBorder="1"/>
    <xf numFmtId="0" fontId="12" fillId="2" borderId="6" xfId="0" applyFont="1" applyFill="1" applyBorder="1" applyAlignment="1">
      <alignment horizontal="center"/>
    </xf>
    <xf numFmtId="0" fontId="12" fillId="2" borderId="18" xfId="0" applyFont="1" applyFill="1" applyBorder="1" applyAlignment="1">
      <alignment horizontal="center"/>
    </xf>
    <xf numFmtId="0" fontId="12" fillId="3" borderId="6" xfId="0" applyFont="1" applyFill="1" applyBorder="1" applyAlignment="1">
      <alignment horizontal="center" vertical="center"/>
    </xf>
    <xf numFmtId="49" fontId="12" fillId="3" borderId="6" xfId="0" applyNumberFormat="1" applyFont="1" applyFill="1" applyBorder="1" applyAlignment="1">
      <alignment vertical="center"/>
    </xf>
    <xf numFmtId="0" fontId="12" fillId="3" borderId="6"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wrapText="1"/>
      <protection hidden="1"/>
    </xf>
    <xf numFmtId="0" fontId="6" fillId="3" borderId="6" xfId="0" applyNumberFormat="1" applyFont="1" applyFill="1" applyBorder="1" applyAlignment="1" applyProtection="1">
      <alignment horizontal="center" vertical="center" wrapText="1"/>
      <protection hidden="1"/>
    </xf>
    <xf numFmtId="0" fontId="12" fillId="3" borderId="12" xfId="0" applyFont="1" applyFill="1" applyBorder="1" applyAlignment="1">
      <alignment horizontal="left" vertical="center"/>
    </xf>
    <xf numFmtId="164" fontId="6" fillId="3" borderId="6" xfId="0" applyNumberFormat="1" applyFont="1" applyFill="1" applyBorder="1" applyAlignment="1" applyProtection="1">
      <alignment horizontal="center"/>
      <protection hidden="1"/>
    </xf>
    <xf numFmtId="164" fontId="6" fillId="3" borderId="7" xfId="0" applyNumberFormat="1" applyFont="1" applyFill="1" applyBorder="1" applyAlignment="1" applyProtection="1">
      <alignment horizontal="center" vertical="center"/>
      <protection hidden="1"/>
    </xf>
    <xf numFmtId="0" fontId="12" fillId="3" borderId="18" xfId="0" applyFont="1" applyFill="1" applyBorder="1" applyAlignment="1">
      <alignment horizontal="left"/>
    </xf>
    <xf numFmtId="0" fontId="6" fillId="3" borderId="12" xfId="0" applyNumberFormat="1"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6" xfId="0" applyFont="1" applyFill="1" applyBorder="1" applyAlignment="1">
      <alignment horizontal="center"/>
    </xf>
    <xf numFmtId="0" fontId="12" fillId="3" borderId="16" xfId="0" applyFont="1" applyFill="1" applyBorder="1"/>
    <xf numFmtId="0" fontId="12" fillId="3" borderId="6" xfId="0" applyFont="1" applyFill="1" applyBorder="1" applyAlignment="1">
      <alignment horizontal="center"/>
    </xf>
    <xf numFmtId="0" fontId="2" fillId="0" borderId="9" xfId="0" applyFont="1" applyBorder="1" applyAlignment="1" applyProtection="1">
      <protection hidden="1"/>
    </xf>
    <xf numFmtId="0" fontId="12" fillId="2" borderId="12" xfId="0" applyFont="1" applyFill="1" applyBorder="1" applyAlignment="1">
      <alignment horizontal="left" vertical="center"/>
    </xf>
    <xf numFmtId="0" fontId="12" fillId="3" borderId="12" xfId="0" applyFont="1" applyFill="1" applyBorder="1" applyAlignment="1">
      <alignment horizontal="left" vertical="center"/>
    </xf>
    <xf numFmtId="49" fontId="12" fillId="3" borderId="6" xfId="0" applyNumberFormat="1" applyFont="1" applyFill="1" applyBorder="1" applyAlignment="1">
      <alignment horizontal="center" vertical="center"/>
    </xf>
    <xf numFmtId="0" fontId="12" fillId="3" borderId="12"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hidden="1"/>
    </xf>
    <xf numFmtId="0" fontId="0" fillId="0" borderId="11" xfId="0" applyBorder="1"/>
    <xf numFmtId="0" fontId="12" fillId="2" borderId="12" xfId="0" applyFont="1" applyFill="1" applyBorder="1" applyAlignment="1">
      <alignment horizontal="left" vertical="center"/>
    </xf>
    <xf numFmtId="0" fontId="12" fillId="2" borderId="6" xfId="0" applyFont="1" applyFill="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vertical="center"/>
      <protection locked="0"/>
    </xf>
    <xf numFmtId="0" fontId="1" fillId="5" borderId="0" xfId="0" applyFont="1" applyFill="1" applyBorder="1" applyAlignment="1" applyProtection="1">
      <protection locked="0"/>
    </xf>
    <xf numFmtId="0" fontId="1" fillId="5" borderId="5" xfId="0" applyFont="1" applyFill="1" applyBorder="1" applyAlignment="1" applyProtection="1">
      <protection locked="0"/>
    </xf>
    <xf numFmtId="0" fontId="1" fillId="2" borderId="0" xfId="0" applyFont="1" applyFill="1" applyBorder="1" applyAlignment="1" applyProtection="1">
      <protection locked="0"/>
    </xf>
    <xf numFmtId="0" fontId="9" fillId="0" borderId="5" xfId="0" applyFont="1" applyFill="1" applyBorder="1" applyAlignment="1" applyProtection="1">
      <alignment horizontal="center" vertical="center"/>
      <protection hidden="1"/>
    </xf>
    <xf numFmtId="0" fontId="12" fillId="2" borderId="13" xfId="0" applyFont="1" applyFill="1" applyBorder="1" applyAlignment="1">
      <alignment horizontal="left" vertical="center"/>
    </xf>
    <xf numFmtId="0" fontId="1" fillId="2" borderId="5" xfId="0" applyFont="1" applyFill="1" applyBorder="1" applyAlignment="1" applyProtection="1">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4" fillId="6" borderId="4"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5" xfId="0" applyFont="1" applyFill="1" applyBorder="1" applyAlignment="1">
      <alignment horizontal="left" vertical="top" wrapText="1"/>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9" fillId="0" borderId="0" xfId="0" applyFont="1" applyFill="1" applyBorder="1" applyAlignment="1" applyProtection="1">
      <alignment horizontal="left"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0" xfId="0" applyFont="1" applyFill="1" applyBorder="1" applyAlignment="1" applyProtection="1">
      <alignment horizontal="left"/>
      <protection locked="0"/>
    </xf>
    <xf numFmtId="0" fontId="9" fillId="0" borderId="2"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1" xfId="0" applyFont="1" applyFill="1" applyBorder="1" applyAlignment="1" applyProtection="1">
      <alignment horizontal="left" vertical="center"/>
      <protection hidden="1"/>
    </xf>
    <xf numFmtId="0" fontId="9" fillId="0" borderId="2" xfId="0" applyFont="1" applyFill="1" applyBorder="1" applyAlignment="1" applyProtection="1">
      <alignment horizontal="left" vertical="center"/>
      <protection hidden="1"/>
    </xf>
    <xf numFmtId="0" fontId="1" fillId="7" borderId="0" xfId="0" applyFont="1" applyFill="1" applyBorder="1" applyAlignment="1" applyProtection="1">
      <protection locked="0"/>
    </xf>
    <xf numFmtId="0" fontId="1" fillId="7" borderId="5" xfId="0" applyFont="1" applyFill="1" applyBorder="1" applyAlignment="1" applyProtection="1">
      <protection locked="0"/>
    </xf>
    <xf numFmtId="0" fontId="9" fillId="0" borderId="1"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5" borderId="0"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362950" y="257175"/>
          <a:ext cx="70485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workbookViewId="0">
      <selection activeCell="K12" sqref="A12:K12"/>
    </sheetView>
  </sheetViews>
  <sheetFormatPr defaultRowHeight="15" x14ac:dyDescent="0.25"/>
  <cols>
    <col min="1" max="1" width="13" customWidth="1"/>
    <col min="2" max="2" width="23.7109375" customWidth="1"/>
    <col min="3" max="3" width="9.140625" customWidth="1"/>
    <col min="4" max="4" width="13.28515625" customWidth="1"/>
    <col min="5" max="5" width="12.85546875" customWidth="1"/>
    <col min="6" max="6" width="30.42578125" customWidth="1"/>
    <col min="7" max="7" width="0.85546875" hidden="1" customWidth="1"/>
    <col min="8" max="8" width="12.42578125" customWidth="1"/>
    <col min="9" max="9" width="10.42578125" customWidth="1"/>
    <col min="10" max="10" width="28.28515625" hidden="1" customWidth="1"/>
    <col min="11" max="11" width="13.8554687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164</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5.75" customHeight="1" x14ac:dyDescent="0.25">
      <c r="A11" s="61" t="s">
        <v>69</v>
      </c>
      <c r="B11" s="60" t="s">
        <v>70</v>
      </c>
      <c r="C11" s="32">
        <v>77</v>
      </c>
      <c r="D11" s="33">
        <f t="shared" ref="D11:D30" si="0">IF(I11=" "," ",O11)</f>
        <v>92</v>
      </c>
      <c r="E11" s="34">
        <v>192</v>
      </c>
      <c r="F11" s="113" t="s">
        <v>27</v>
      </c>
      <c r="G11" s="113"/>
      <c r="H11" s="53"/>
      <c r="I11" s="35">
        <v>90</v>
      </c>
      <c r="J11" s="10" t="str">
        <f>IF(C11=0," ",IF(I11=0," ",IF(I11="GR",AQ11,AM11)))</f>
        <v>YETERLİ</v>
      </c>
      <c r="K11" s="36">
        <f>IF(C11=0," ",IF(I11=0," ",P11))</f>
        <v>2.7391304347826089</v>
      </c>
      <c r="L11" s="11"/>
      <c r="M11" s="11" t="s">
        <v>15</v>
      </c>
      <c r="N11" s="12">
        <f>IF(I11&lt;90,0,IF(I11&lt;=100,4,0))</f>
        <v>4</v>
      </c>
      <c r="O11" s="13">
        <f>IF(I11=" ",C11,(C11+15))</f>
        <v>92</v>
      </c>
      <c r="P11" s="13">
        <f>IF(I11="BAŞARILI",(E11/O11),IF(I11&gt;0,(((AL11*15)+E11)/O11),E11))</f>
        <v>2.7391304347826089</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97" t="s">
        <v>67</v>
      </c>
      <c r="B12" s="79" t="s">
        <v>68</v>
      </c>
      <c r="C12" s="80">
        <v>77</v>
      </c>
      <c r="D12" s="81">
        <f t="shared" si="0"/>
        <v>92</v>
      </c>
      <c r="E12" s="82">
        <v>265</v>
      </c>
      <c r="F12" s="98" t="s">
        <v>31</v>
      </c>
      <c r="G12" s="98"/>
      <c r="H12" s="96"/>
      <c r="I12" s="81" t="s">
        <v>196</v>
      </c>
      <c r="J12" s="84" t="str">
        <f t="shared" ref="J12:J30" si="1">IF(C12=0," ",IF(I12=0," ",IF(I12="GR",AQ12,AM12)))</f>
        <v>GİRMEDİ</v>
      </c>
      <c r="K12" s="85">
        <f t="shared" ref="K12:K30" si="2">IF(C12=0," ",IF(I12=0," ",P12))</f>
        <v>2.8804347826086958</v>
      </c>
      <c r="L12" s="11"/>
      <c r="M12" s="11" t="s">
        <v>15</v>
      </c>
      <c r="N12" s="12">
        <f t="shared" ref="N12:N30" si="3">IF(I12&lt;90,0,IF(I12&lt;=100,4,0))</f>
        <v>0</v>
      </c>
      <c r="O12" s="13">
        <f t="shared" ref="O12:O30" si="4">IF(I12=" ",C12,(C12+15))</f>
        <v>92</v>
      </c>
      <c r="P12" s="13">
        <f t="shared" ref="P12:P30" si="5">IF(I12="BAŞARILI",(E12/O12),IF(I12&gt;0,(((AL12*15)+E12)/O12),E12))</f>
        <v>2.8804347826086958</v>
      </c>
      <c r="Q12" s="14">
        <v>3.5</v>
      </c>
      <c r="R12" s="14" t="s">
        <v>16</v>
      </c>
      <c r="S12" s="15">
        <f t="shared" ref="S12:S30" si="6">IF(I12&lt;85,0,IF(I12&lt;=89,3.5,0))</f>
        <v>0</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0</v>
      </c>
      <c r="AM12" s="16" t="str">
        <f t="shared" ref="AM12:AM30" si="14">IF(I12=" "," ",IF(AL12&lt;2,"GİREMEZ(AKTS)",IF(O12&lt;89,"GİREMEZ(AKTS)",IF(P12&gt;=AN12,"YETERLİ","GİREMEZ(ORTALAMA)"))))</f>
        <v>GİREMEZ(AKTS)</v>
      </c>
      <c r="AN12" s="15">
        <f t="shared" ref="AN12:AN30" si="15">IF(LEFT(A12,1)="0",2,2.5)</f>
        <v>2.5</v>
      </c>
      <c r="AQ12" s="17" t="s">
        <v>23</v>
      </c>
    </row>
    <row r="13" spans="1:52" ht="15.75" x14ac:dyDescent="0.25">
      <c r="A13" s="61" t="s">
        <v>65</v>
      </c>
      <c r="B13" s="51" t="s">
        <v>66</v>
      </c>
      <c r="C13" s="32">
        <v>84</v>
      </c>
      <c r="D13" s="33">
        <f t="shared" si="0"/>
        <v>99</v>
      </c>
      <c r="E13" s="37">
        <v>212.5</v>
      </c>
      <c r="F13" s="113" t="s">
        <v>71</v>
      </c>
      <c r="G13" s="113"/>
      <c r="H13" s="53"/>
      <c r="I13" s="33">
        <v>85</v>
      </c>
      <c r="J13" s="10" t="str">
        <f t="shared" si="1"/>
        <v>YETERLİ</v>
      </c>
      <c r="K13" s="36">
        <f t="shared" si="2"/>
        <v>2.6767676767676769</v>
      </c>
      <c r="L13" s="11"/>
      <c r="M13" s="11" t="s">
        <v>15</v>
      </c>
      <c r="N13" s="12">
        <f t="shared" si="3"/>
        <v>0</v>
      </c>
      <c r="O13" s="13">
        <f t="shared" si="4"/>
        <v>99</v>
      </c>
      <c r="P13" s="13">
        <f t="shared" si="5"/>
        <v>2.6767676767676769</v>
      </c>
      <c r="Q13" s="14">
        <v>3.5</v>
      </c>
      <c r="R13" s="14" t="s">
        <v>16</v>
      </c>
      <c r="S13" s="15">
        <f t="shared" si="6"/>
        <v>3.5</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3.5</v>
      </c>
      <c r="AM13" s="16" t="str">
        <f t="shared" si="14"/>
        <v>YETERLİ</v>
      </c>
      <c r="AN13" s="15">
        <f t="shared" si="15"/>
        <v>2.5</v>
      </c>
      <c r="AQ13" s="17" t="s">
        <v>23</v>
      </c>
    </row>
    <row r="14" spans="1:52" ht="15.75" x14ac:dyDescent="0.25">
      <c r="A14" s="30"/>
      <c r="B14" s="31"/>
      <c r="C14" s="32"/>
      <c r="D14" s="33" t="str">
        <f t="shared" si="0"/>
        <v xml:space="preserve"> </v>
      </c>
      <c r="E14" s="37"/>
      <c r="F14" s="113"/>
      <c r="G14" s="113"/>
      <c r="H14" s="53"/>
      <c r="I14" s="33" t="s">
        <v>14</v>
      </c>
      <c r="J14" s="10" t="str">
        <f t="shared" si="1"/>
        <v xml:space="preserve"> </v>
      </c>
      <c r="K14" s="36" t="str">
        <f t="shared" si="2"/>
        <v xml:space="preserve"> </v>
      </c>
      <c r="L14" s="11"/>
      <c r="M14" s="11" t="s">
        <v>15</v>
      </c>
      <c r="N14" s="12">
        <f t="shared" si="3"/>
        <v>0</v>
      </c>
      <c r="O14" s="13">
        <f t="shared" si="4"/>
        <v>0</v>
      </c>
      <c r="P14" s="13" t="e">
        <f t="shared" si="5"/>
        <v>#DIV/0!</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0</v>
      </c>
      <c r="AM14" s="16" t="str">
        <f t="shared" si="14"/>
        <v xml:space="preserve"> </v>
      </c>
      <c r="AN14" s="15">
        <f t="shared" si="15"/>
        <v>2.5</v>
      </c>
      <c r="AQ14" s="17" t="s">
        <v>23</v>
      </c>
    </row>
    <row r="15" spans="1:52" ht="15.75" x14ac:dyDescent="0.25">
      <c r="A15" s="30"/>
      <c r="B15" s="3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51"/>
      <c r="C16" s="32"/>
      <c r="D16" s="33" t="str">
        <f t="shared" si="0"/>
        <v xml:space="preserve"> </v>
      </c>
      <c r="E16" s="37"/>
      <c r="F16" s="114"/>
      <c r="G16" s="114"/>
      <c r="H16" s="51"/>
      <c r="I16" s="33" t="s">
        <v>14</v>
      </c>
      <c r="J16" s="62" t="s">
        <v>30</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5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5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51"/>
      <c r="C19" s="32"/>
      <c r="D19" s="33" t="str">
        <f t="shared" si="0"/>
        <v xml:space="preserve"> </v>
      </c>
      <c r="E19" s="37"/>
      <c r="F19" s="114"/>
      <c r="G19" s="114"/>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5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51"/>
      <c r="C21" s="32"/>
      <c r="D21" s="33" t="str">
        <f t="shared" si="0"/>
        <v xml:space="preserve"> </v>
      </c>
      <c r="E21" s="37"/>
      <c r="F21" s="114"/>
      <c r="G21" s="114"/>
      <c r="H21" s="51"/>
      <c r="I21" s="33" t="s">
        <v>14</v>
      </c>
      <c r="J21" s="62" t="s">
        <v>30</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18" t="s">
        <v>55</v>
      </c>
      <c r="B31" s="119"/>
      <c r="C31" s="19"/>
      <c r="D31" s="119" t="s">
        <v>24</v>
      </c>
      <c r="E31" s="119"/>
      <c r="F31" s="47"/>
      <c r="G31" s="20"/>
      <c r="H31" s="54"/>
      <c r="I31" s="120" t="s">
        <v>24</v>
      </c>
      <c r="J31" s="119"/>
      <c r="K31" s="121"/>
    </row>
    <row r="32" spans="1:43" x14ac:dyDescent="0.25">
      <c r="A32" s="122" t="s">
        <v>26</v>
      </c>
      <c r="B32" s="122"/>
      <c r="C32" s="40"/>
      <c r="D32" s="123" t="s">
        <v>31</v>
      </c>
      <c r="E32" s="123"/>
      <c r="F32" s="123"/>
      <c r="G32" s="41"/>
      <c r="H32" s="41"/>
      <c r="I32" s="123" t="s">
        <v>27</v>
      </c>
      <c r="J32" s="123"/>
      <c r="K32" s="124"/>
    </row>
    <row r="33" spans="1:11" x14ac:dyDescent="0.25">
      <c r="A33" s="42"/>
      <c r="B33" s="40"/>
      <c r="C33" s="40"/>
      <c r="D33" s="43"/>
      <c r="E33" s="43"/>
      <c r="F33" s="43"/>
      <c r="G33" s="40"/>
      <c r="H33" s="40"/>
      <c r="I33" s="40"/>
      <c r="J33" s="40"/>
      <c r="K33" s="44"/>
    </row>
    <row r="34" spans="1:11" x14ac:dyDescent="0.25">
      <c r="A34" s="42"/>
      <c r="B34" s="40"/>
      <c r="C34" s="40"/>
      <c r="D34" s="43"/>
      <c r="E34" s="43"/>
      <c r="F34" s="43"/>
      <c r="G34" s="40"/>
      <c r="H34" s="40"/>
      <c r="I34" s="40"/>
      <c r="J34" s="40"/>
      <c r="K34" s="44"/>
    </row>
    <row r="35" spans="1:11" x14ac:dyDescent="0.25">
      <c r="A35" s="42"/>
      <c r="B35" s="40"/>
      <c r="C35" s="40"/>
      <c r="D35" s="43"/>
      <c r="E35" s="43"/>
      <c r="F35" s="43"/>
      <c r="G35" s="40"/>
      <c r="H35" s="40"/>
      <c r="I35" s="40"/>
      <c r="J35" s="40"/>
      <c r="K35" s="44"/>
    </row>
    <row r="36" spans="1:11" x14ac:dyDescent="0.25">
      <c r="A36" s="125"/>
      <c r="B36" s="125"/>
      <c r="C36" s="40"/>
      <c r="D36" s="120" t="s">
        <v>24</v>
      </c>
      <c r="E36" s="120"/>
      <c r="F36" s="47"/>
      <c r="G36" s="40"/>
      <c r="H36" s="40"/>
      <c r="I36" s="120"/>
      <c r="J36" s="120"/>
      <c r="K36" s="126"/>
    </row>
    <row r="37" spans="1:11" x14ac:dyDescent="0.25">
      <c r="A37" s="125"/>
      <c r="B37" s="125"/>
      <c r="C37" s="40"/>
      <c r="D37" s="123" t="s">
        <v>71</v>
      </c>
      <c r="E37" s="123"/>
      <c r="F37" s="123"/>
      <c r="G37" s="40"/>
      <c r="H37" s="40"/>
      <c r="I37" s="125"/>
      <c r="J37" s="125"/>
      <c r="K37" s="128"/>
    </row>
    <row r="38" spans="1:11" x14ac:dyDescent="0.25">
      <c r="A38" s="45"/>
      <c r="B38" s="45"/>
      <c r="C38" s="41"/>
      <c r="D38" s="45"/>
      <c r="E38" s="45"/>
      <c r="F38" s="45"/>
      <c r="G38" s="41"/>
      <c r="H38" s="41"/>
      <c r="I38" s="45"/>
      <c r="J38" s="45"/>
      <c r="K38" s="46"/>
    </row>
    <row r="39" spans="1:11" x14ac:dyDescent="0.25">
      <c r="A39" s="24"/>
      <c r="B39" s="24"/>
      <c r="C39" s="21"/>
      <c r="D39" s="24"/>
      <c r="E39" s="24"/>
      <c r="F39" s="24"/>
      <c r="G39" s="21"/>
      <c r="H39" s="21"/>
      <c r="I39" s="24"/>
      <c r="J39" s="24"/>
      <c r="K39" s="25"/>
    </row>
    <row r="40" spans="1:11" x14ac:dyDescent="0.25">
      <c r="A40" s="24"/>
      <c r="B40" s="24"/>
      <c r="C40" s="21"/>
      <c r="D40" s="24"/>
      <c r="E40" s="24"/>
      <c r="F40" s="24"/>
      <c r="G40" s="21"/>
      <c r="H40" s="21"/>
      <c r="I40" s="24"/>
      <c r="J40" s="24"/>
      <c r="K40" s="25"/>
    </row>
    <row r="41" spans="1:11" ht="14.25" customHeight="1" x14ac:dyDescent="0.25">
      <c r="A41" s="129" t="s">
        <v>64</v>
      </c>
      <c r="B41" s="130"/>
      <c r="C41" s="130"/>
      <c r="D41" s="130"/>
      <c r="E41" s="130"/>
      <c r="F41" s="130"/>
      <c r="G41" s="130"/>
      <c r="H41" s="130"/>
      <c r="I41" s="130"/>
      <c r="J41" s="130"/>
      <c r="K41" s="131"/>
    </row>
    <row r="42" spans="1:11" ht="14.25" customHeight="1" x14ac:dyDescent="0.25">
      <c r="A42" s="132" t="s">
        <v>97</v>
      </c>
      <c r="B42" s="133"/>
      <c r="C42" s="133"/>
      <c r="D42" s="133"/>
      <c r="E42" s="133"/>
      <c r="F42" s="133"/>
      <c r="G42" s="133"/>
      <c r="H42" s="133"/>
      <c r="I42" s="133"/>
      <c r="J42" s="133"/>
      <c r="K42" s="134"/>
    </row>
    <row r="43" spans="1:11" ht="84" customHeight="1" thickBot="1" x14ac:dyDescent="0.3">
      <c r="A43" s="115" t="s">
        <v>63</v>
      </c>
      <c r="B43" s="116"/>
      <c r="C43" s="116"/>
      <c r="D43" s="116"/>
      <c r="E43" s="116"/>
      <c r="F43" s="116"/>
      <c r="G43" s="116"/>
      <c r="H43" s="116"/>
      <c r="I43" s="116"/>
      <c r="J43" s="116"/>
      <c r="K43" s="117"/>
    </row>
  </sheetData>
  <mergeCells count="44">
    <mergeCell ref="A37:B37"/>
    <mergeCell ref="D37:F37"/>
    <mergeCell ref="I37:K37"/>
    <mergeCell ref="A41:K41"/>
    <mergeCell ref="A42:K42"/>
    <mergeCell ref="A43:K43"/>
    <mergeCell ref="F25:G25"/>
    <mergeCell ref="F26:G26"/>
    <mergeCell ref="F27:G27"/>
    <mergeCell ref="F28:G28"/>
    <mergeCell ref="F29:G29"/>
    <mergeCell ref="A31:B31"/>
    <mergeCell ref="I31:K31"/>
    <mergeCell ref="A32:B32"/>
    <mergeCell ref="D32:F32"/>
    <mergeCell ref="I32:K32"/>
    <mergeCell ref="A36:B36"/>
    <mergeCell ref="I36:K36"/>
    <mergeCell ref="F30:G30"/>
    <mergeCell ref="D36:E36"/>
    <mergeCell ref="D31:E31"/>
    <mergeCell ref="F24:G24"/>
    <mergeCell ref="F13:G13"/>
    <mergeCell ref="F14:G14"/>
    <mergeCell ref="F15:G15"/>
    <mergeCell ref="F16:G16"/>
    <mergeCell ref="F17:G17"/>
    <mergeCell ref="F18:G18"/>
    <mergeCell ref="F19:G19"/>
    <mergeCell ref="F20:G20"/>
    <mergeCell ref="F21:G21"/>
    <mergeCell ref="F22:G22"/>
    <mergeCell ref="F23:G23"/>
    <mergeCell ref="F12:G12"/>
    <mergeCell ref="A1:K1"/>
    <mergeCell ref="A2:K2"/>
    <mergeCell ref="A3:K3"/>
    <mergeCell ref="A4:K4"/>
    <mergeCell ref="A5:K5"/>
    <mergeCell ref="A6:K6"/>
    <mergeCell ref="A7:K7"/>
    <mergeCell ref="A8:K8"/>
    <mergeCell ref="F10:G10"/>
    <mergeCell ref="F11:G11"/>
  </mergeCells>
  <pageMargins left="0.7" right="0.7" top="0.75" bottom="0.75" header="0.3" footer="0.3"/>
  <pageSetup paperSize="0" orientation="portrait"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workbookViewId="0">
      <selection activeCell="H13" sqref="H13"/>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2.42578125" customWidth="1"/>
    <col min="7" max="7" width="0.85546875" hidden="1" customWidth="1"/>
    <col min="8" max="8" width="10.42578125" customWidth="1"/>
    <col min="9" max="9" width="28.28515625" hidden="1" customWidth="1"/>
    <col min="10" max="10" width="16.7109375" customWidth="1"/>
    <col min="11" max="37" width="9.140625" hidden="1" customWidth="1"/>
    <col min="38" max="38" width="12.5703125" hidden="1" customWidth="1"/>
    <col min="39" max="50" width="9.140625" hidden="1" customWidth="1"/>
  </cols>
  <sheetData>
    <row r="1" spans="1:51" s="2" customFormat="1" ht="15.75" x14ac:dyDescent="0.25">
      <c r="A1" s="99" t="s">
        <v>0</v>
      </c>
      <c r="B1" s="100"/>
      <c r="C1" s="100"/>
      <c r="D1" s="100"/>
      <c r="E1" s="100"/>
      <c r="F1" s="100"/>
      <c r="G1" s="100"/>
      <c r="H1" s="100"/>
      <c r="I1" s="100"/>
      <c r="J1" s="10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102" t="s">
        <v>1</v>
      </c>
      <c r="B2" s="103"/>
      <c r="C2" s="103"/>
      <c r="D2" s="103"/>
      <c r="E2" s="103"/>
      <c r="F2" s="103"/>
      <c r="G2" s="103"/>
      <c r="H2" s="103"/>
      <c r="I2" s="103"/>
      <c r="J2" s="10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102" t="s">
        <v>2</v>
      </c>
      <c r="B3" s="103"/>
      <c r="C3" s="103"/>
      <c r="D3" s="103"/>
      <c r="E3" s="103"/>
      <c r="F3" s="103"/>
      <c r="G3" s="103"/>
      <c r="H3" s="103"/>
      <c r="I3" s="103"/>
      <c r="J3" s="10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102" t="s">
        <v>53</v>
      </c>
      <c r="B4" s="103"/>
      <c r="C4" s="103"/>
      <c r="D4" s="103"/>
      <c r="E4" s="103"/>
      <c r="F4" s="103"/>
      <c r="G4" s="103"/>
      <c r="H4" s="103"/>
      <c r="I4" s="103"/>
      <c r="J4" s="10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105" t="s">
        <v>182</v>
      </c>
      <c r="B5" s="106"/>
      <c r="C5" s="106"/>
      <c r="D5" s="106"/>
      <c r="E5" s="106"/>
      <c r="F5" s="106"/>
      <c r="G5" s="106"/>
      <c r="H5" s="106"/>
      <c r="I5" s="106"/>
      <c r="J5" s="107"/>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105" t="s">
        <v>54</v>
      </c>
      <c r="B6" s="106"/>
      <c r="C6" s="106"/>
      <c r="D6" s="106"/>
      <c r="E6" s="106"/>
      <c r="F6" s="106"/>
      <c r="G6" s="106"/>
      <c r="H6" s="106"/>
      <c r="I6" s="106"/>
      <c r="J6" s="107"/>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108">
        <v>42182</v>
      </c>
      <c r="B7" s="109"/>
      <c r="C7" s="109"/>
      <c r="D7" s="109"/>
      <c r="E7" s="109"/>
      <c r="F7" s="109"/>
      <c r="G7" s="109"/>
      <c r="H7" s="109"/>
      <c r="I7" s="109"/>
      <c r="J7" s="110"/>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105" t="s">
        <v>3</v>
      </c>
      <c r="B8" s="106"/>
      <c r="C8" s="106"/>
      <c r="D8" s="106"/>
      <c r="E8" s="106"/>
      <c r="F8" s="106"/>
      <c r="G8" s="106"/>
      <c r="H8" s="106"/>
      <c r="I8" s="106"/>
      <c r="J8" s="107"/>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50" t="s">
        <v>62</v>
      </c>
      <c r="E9" s="50"/>
      <c r="F9" s="50"/>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28" t="s">
        <v>4</v>
      </c>
      <c r="B10" s="28" t="s">
        <v>5</v>
      </c>
      <c r="C10" s="28" t="s">
        <v>6</v>
      </c>
      <c r="D10" s="28" t="s">
        <v>7</v>
      </c>
      <c r="E10" s="28" t="s">
        <v>8</v>
      </c>
      <c r="F10" s="111" t="s">
        <v>9</v>
      </c>
      <c r="G10" s="112"/>
      <c r="H10" s="28" t="s">
        <v>10</v>
      </c>
      <c r="I10" s="28" t="s">
        <v>11</v>
      </c>
      <c r="J10" s="29"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13</v>
      </c>
      <c r="AL10" s="9"/>
      <c r="AM10" s="9"/>
      <c r="AN10" s="9"/>
      <c r="AO10" s="3"/>
      <c r="AP10" s="3"/>
      <c r="AQ10" s="3"/>
      <c r="AR10" s="1"/>
      <c r="AS10" s="1"/>
      <c r="AT10" s="1"/>
      <c r="AU10" s="1"/>
      <c r="AV10" s="1"/>
      <c r="AW10" s="1"/>
      <c r="AX10" s="1"/>
      <c r="AY10" s="1"/>
    </row>
    <row r="11" spans="1:51" s="2" customFormat="1" ht="18" customHeight="1" x14ac:dyDescent="0.25">
      <c r="A11" s="76" t="s">
        <v>152</v>
      </c>
      <c r="B11" s="74" t="s">
        <v>153</v>
      </c>
      <c r="C11" s="32">
        <v>89</v>
      </c>
      <c r="D11" s="33">
        <f t="shared" ref="D11:D30" si="0">IF(H11=" "," ",N11)</f>
        <v>104</v>
      </c>
      <c r="E11" s="34">
        <v>265</v>
      </c>
      <c r="F11" s="113" t="s">
        <v>32</v>
      </c>
      <c r="G11" s="113"/>
      <c r="H11" s="35">
        <v>95</v>
      </c>
      <c r="I11" s="10" t="str">
        <f>IF(C11=0," ",IF(H11=0," ",IF(H11="GR",AP11,AL11)))</f>
        <v>YETERLİ</v>
      </c>
      <c r="J11" s="36">
        <f>IF(C11=0," ",IF(H11=0," ",O11))</f>
        <v>3.125</v>
      </c>
      <c r="K11" s="11"/>
      <c r="L11" s="11" t="s">
        <v>15</v>
      </c>
      <c r="M11" s="12">
        <f>IF(H11&lt;90,0,IF(H11&lt;=100,4,0))</f>
        <v>4</v>
      </c>
      <c r="N11" s="13">
        <f>IF(H11=" ",C11,(C11+15))</f>
        <v>104</v>
      </c>
      <c r="O11" s="13">
        <f>IF(H11="BAŞARILI",(E11/N11),IF(H11&gt;0,(((AK11*15)+E11)/N11),E11))</f>
        <v>3.125</v>
      </c>
      <c r="P11" s="14">
        <v>3.5</v>
      </c>
      <c r="Q11" s="14" t="s">
        <v>16</v>
      </c>
      <c r="R11" s="15">
        <f>IF(H11&lt;85,0,IF(H11&lt;=89,3.5,0))</f>
        <v>0</v>
      </c>
      <c r="S11" s="14">
        <v>3</v>
      </c>
      <c r="T11" s="14" t="s">
        <v>17</v>
      </c>
      <c r="U11" s="15">
        <f>IF(H11&lt;80,0,IF(H11&lt;=84,3,0))</f>
        <v>0</v>
      </c>
      <c r="V11" s="14">
        <v>2.5</v>
      </c>
      <c r="W11" s="14" t="s">
        <v>18</v>
      </c>
      <c r="X11" s="15">
        <f>IF(H11&lt;75,0,IF(H11&lt;=79,2.5,0))</f>
        <v>0</v>
      </c>
      <c r="Y11" s="14">
        <v>2</v>
      </c>
      <c r="Z11" s="14" t="s">
        <v>19</v>
      </c>
      <c r="AA11" s="15">
        <f>IF(H11&lt;65,0,IF(H11&lt;=74,2,0))</f>
        <v>0</v>
      </c>
      <c r="AB11" s="14">
        <v>1.5</v>
      </c>
      <c r="AC11" s="14" t="s">
        <v>20</v>
      </c>
      <c r="AD11" s="15">
        <f>IF(H11&lt;58,0,IF(H11&lt;=64,1.5,0))</f>
        <v>0</v>
      </c>
      <c r="AE11" s="14">
        <v>1</v>
      </c>
      <c r="AF11" s="14" t="s">
        <v>21</v>
      </c>
      <c r="AG11" s="15">
        <f>IF(H11&lt;50,0,IF(H11&lt;=57,1,0))</f>
        <v>0</v>
      </c>
      <c r="AH11" s="14">
        <v>0</v>
      </c>
      <c r="AI11" s="14" t="s">
        <v>22</v>
      </c>
      <c r="AJ11" s="15">
        <f>IF(H11&lt;0,0,IF(H11&lt;=49,0,0))</f>
        <v>0</v>
      </c>
      <c r="AK11" s="15">
        <f>SUM(R11,U11,X11,AA11,AD11,AG11,AJ11,M11)</f>
        <v>4</v>
      </c>
      <c r="AL11" s="16" t="str">
        <f>IF(H11=" "," ",IF(AK11&lt;2,"GİREMEZ(AKTS)",IF(N11&lt;89,"GİREMEZ(AKTS)",IF(O11&gt;=AM11,"YETERLİ","GİREMEZ(ORTALAMA)"))))</f>
        <v>YETERLİ</v>
      </c>
      <c r="AM11" s="15">
        <f>IF(LEFT(A11,1)="0",2,2.5)</f>
        <v>2</v>
      </c>
      <c r="AN11" s="15"/>
      <c r="AO11" s="17"/>
      <c r="AP11" s="17" t="s">
        <v>23</v>
      </c>
      <c r="AQ11" s="17"/>
      <c r="AR11" s="18"/>
      <c r="AS11" s="18"/>
      <c r="AT11" s="18"/>
      <c r="AU11" s="18"/>
      <c r="AV11" s="18"/>
      <c r="AW11" s="18"/>
      <c r="AX11" s="18"/>
      <c r="AY11" s="1"/>
    </row>
    <row r="12" spans="1:51" ht="15.75" x14ac:dyDescent="0.25">
      <c r="A12" s="77" t="s">
        <v>155</v>
      </c>
      <c r="B12" s="74" t="s">
        <v>156</v>
      </c>
      <c r="C12" s="32">
        <v>97</v>
      </c>
      <c r="D12" s="33">
        <f t="shared" si="0"/>
        <v>112</v>
      </c>
      <c r="E12" s="37">
        <v>243</v>
      </c>
      <c r="F12" s="113" t="s">
        <v>35</v>
      </c>
      <c r="G12" s="113"/>
      <c r="H12" s="33">
        <v>80</v>
      </c>
      <c r="I12" s="10" t="str">
        <f t="shared" ref="I12:I30" si="1">IF(C12=0," ",IF(H12=0," ",IF(H12="GR",AP12,AL12)))</f>
        <v>YETERLİ</v>
      </c>
      <c r="J12" s="36">
        <f t="shared" ref="J12:J30" si="2">IF(C12=0," ",IF(H12=0," ",O12))</f>
        <v>2.5714285714285716</v>
      </c>
      <c r="K12" s="11"/>
      <c r="L12" s="11" t="s">
        <v>15</v>
      </c>
      <c r="M12" s="12">
        <f t="shared" ref="M12:M30" si="3">IF(H12&lt;90,0,IF(H12&lt;=100,4,0))</f>
        <v>0</v>
      </c>
      <c r="N12" s="13">
        <f t="shared" ref="N12:N30" si="4">IF(H12=" ",C12,(C12+15))</f>
        <v>112</v>
      </c>
      <c r="O12" s="13">
        <f t="shared" ref="O12:O30" si="5">IF(H12="BAŞARILI",(E12/N12),IF(H12&gt;0,(((AK12*15)+E12)/N12),E12))</f>
        <v>2.5714285714285716</v>
      </c>
      <c r="P12" s="14">
        <v>3.5</v>
      </c>
      <c r="Q12" s="14" t="s">
        <v>16</v>
      </c>
      <c r="R12" s="15">
        <f t="shared" ref="R12:R30" si="6">IF(H12&lt;85,0,IF(H12&lt;=89,3.5,0))</f>
        <v>0</v>
      </c>
      <c r="S12" s="14">
        <v>3</v>
      </c>
      <c r="T12" s="14" t="s">
        <v>17</v>
      </c>
      <c r="U12" s="15">
        <f t="shared" ref="U12:U30" si="7">IF(H12&lt;80,0,IF(H12&lt;=84,3,0))</f>
        <v>3</v>
      </c>
      <c r="V12" s="14">
        <v>2.5</v>
      </c>
      <c r="W12" s="14" t="s">
        <v>18</v>
      </c>
      <c r="X12" s="15">
        <f t="shared" ref="X12:X30" si="8">IF(H12&lt;75,0,IF(H12&lt;=79,2.5,0))</f>
        <v>0</v>
      </c>
      <c r="Y12" s="14">
        <v>2</v>
      </c>
      <c r="Z12" s="14" t="s">
        <v>19</v>
      </c>
      <c r="AA12" s="15">
        <f t="shared" ref="AA12:AA30" si="9">IF(H12&lt;65,0,IF(H12&lt;=74,2,0))</f>
        <v>0</v>
      </c>
      <c r="AB12" s="14">
        <v>1.5</v>
      </c>
      <c r="AC12" s="14" t="s">
        <v>20</v>
      </c>
      <c r="AD12" s="15">
        <f t="shared" ref="AD12:AD30" si="10">IF(H12&lt;58,0,IF(H12&lt;=64,1.5,0))</f>
        <v>0</v>
      </c>
      <c r="AE12" s="14">
        <v>1</v>
      </c>
      <c r="AF12" s="14" t="s">
        <v>21</v>
      </c>
      <c r="AG12" s="15">
        <f t="shared" ref="AG12:AG30" si="11">IF(H12&lt;50,0,IF(H12&lt;=57,1,0))</f>
        <v>0</v>
      </c>
      <c r="AH12" s="14">
        <v>0</v>
      </c>
      <c r="AI12" s="14" t="s">
        <v>22</v>
      </c>
      <c r="AJ12" s="15">
        <f t="shared" ref="AJ12:AJ30" si="12">IF(H12&lt;0,0,IF(H12&lt;=49,0,0))</f>
        <v>0</v>
      </c>
      <c r="AK12" s="15">
        <f t="shared" ref="AK12:AK30" si="13">SUM(R12,U12,X12,AA12,AD12,AG12,AJ12,M12)</f>
        <v>3</v>
      </c>
      <c r="AL12" s="16" t="str">
        <f t="shared" ref="AL12:AL30" si="14">IF(H12=" "," ",IF(AK12&lt;2,"GİREMEZ(AKTS)",IF(N12&lt;89,"GİREMEZ(AKTS)",IF(O12&gt;=AM12,"YETERLİ","GİREMEZ(ORTALAMA)"))))</f>
        <v>YETERLİ</v>
      </c>
      <c r="AM12" s="15">
        <f t="shared" ref="AM12:AM30" si="15">IF(LEFT(A12,1)="0",2,2.5)</f>
        <v>2.5</v>
      </c>
      <c r="AP12" s="17" t="s">
        <v>23</v>
      </c>
    </row>
    <row r="13" spans="1:51" ht="15.75" x14ac:dyDescent="0.25">
      <c r="A13" s="30"/>
      <c r="B13" s="31"/>
      <c r="C13" s="32"/>
      <c r="D13" s="33" t="str">
        <f t="shared" si="0"/>
        <v xml:space="preserve"> </v>
      </c>
      <c r="E13" s="37"/>
      <c r="F13" s="113"/>
      <c r="G13" s="113"/>
      <c r="H13" s="33" t="s">
        <v>14</v>
      </c>
      <c r="I13" s="10" t="str">
        <f t="shared" si="1"/>
        <v xml:space="preserve"> </v>
      </c>
      <c r="J13" s="36" t="str">
        <f t="shared" si="2"/>
        <v xml:space="preserve"> </v>
      </c>
      <c r="K13" s="11"/>
      <c r="L13" s="11" t="s">
        <v>15</v>
      </c>
      <c r="M13" s="12">
        <f t="shared" si="3"/>
        <v>0</v>
      </c>
      <c r="N13" s="13">
        <f t="shared" si="4"/>
        <v>0</v>
      </c>
      <c r="O13" s="13" t="e">
        <f t="shared" si="5"/>
        <v>#DIV/0!</v>
      </c>
      <c r="P13" s="14">
        <v>3.5</v>
      </c>
      <c r="Q13" s="14" t="s">
        <v>16</v>
      </c>
      <c r="R13" s="15">
        <f t="shared" si="6"/>
        <v>0</v>
      </c>
      <c r="S13" s="14">
        <v>3</v>
      </c>
      <c r="T13" s="14" t="s">
        <v>17</v>
      </c>
      <c r="U13" s="15">
        <f t="shared" si="7"/>
        <v>0</v>
      </c>
      <c r="V13" s="14">
        <v>2.5</v>
      </c>
      <c r="W13" s="14" t="s">
        <v>18</v>
      </c>
      <c r="X13" s="15">
        <f t="shared" si="8"/>
        <v>0</v>
      </c>
      <c r="Y13" s="14">
        <v>2</v>
      </c>
      <c r="Z13" s="14" t="s">
        <v>19</v>
      </c>
      <c r="AA13" s="15">
        <f t="shared" si="9"/>
        <v>0</v>
      </c>
      <c r="AB13" s="14">
        <v>1.5</v>
      </c>
      <c r="AC13" s="14" t="s">
        <v>20</v>
      </c>
      <c r="AD13" s="15">
        <f t="shared" si="10"/>
        <v>0</v>
      </c>
      <c r="AE13" s="14">
        <v>1</v>
      </c>
      <c r="AF13" s="14" t="s">
        <v>21</v>
      </c>
      <c r="AG13" s="15">
        <f t="shared" si="11"/>
        <v>0</v>
      </c>
      <c r="AH13" s="14">
        <v>0</v>
      </c>
      <c r="AI13" s="14" t="s">
        <v>22</v>
      </c>
      <c r="AJ13" s="15">
        <f t="shared" si="12"/>
        <v>0</v>
      </c>
      <c r="AK13" s="15">
        <f t="shared" si="13"/>
        <v>0</v>
      </c>
      <c r="AL13" s="16" t="str">
        <f t="shared" si="14"/>
        <v xml:space="preserve"> </v>
      </c>
      <c r="AM13" s="15">
        <f t="shared" si="15"/>
        <v>2.5</v>
      </c>
      <c r="AP13" s="17" t="s">
        <v>23</v>
      </c>
    </row>
    <row r="14" spans="1:51" ht="15.75" x14ac:dyDescent="0.25">
      <c r="A14" s="30"/>
      <c r="B14" s="31"/>
      <c r="C14" s="32"/>
      <c r="D14" s="33" t="str">
        <f t="shared" si="0"/>
        <v xml:space="preserve"> </v>
      </c>
      <c r="E14" s="37"/>
      <c r="F14" s="113" t="s">
        <v>14</v>
      </c>
      <c r="G14" s="113"/>
      <c r="H14" s="33" t="s">
        <v>14</v>
      </c>
      <c r="I14" s="10" t="str">
        <f t="shared" si="1"/>
        <v xml:space="preserve"> </v>
      </c>
      <c r="J14" s="36" t="str">
        <f t="shared" si="2"/>
        <v xml:space="preserve"> </v>
      </c>
      <c r="K14" s="11"/>
      <c r="L14" s="11" t="s">
        <v>15</v>
      </c>
      <c r="M14" s="12">
        <f t="shared" si="3"/>
        <v>0</v>
      </c>
      <c r="N14" s="13">
        <f t="shared" si="4"/>
        <v>0</v>
      </c>
      <c r="O14" s="13" t="e">
        <f t="shared" si="5"/>
        <v>#DIV/0!</v>
      </c>
      <c r="P14" s="14">
        <v>3.5</v>
      </c>
      <c r="Q14" s="14" t="s">
        <v>16</v>
      </c>
      <c r="R14" s="15">
        <f t="shared" si="6"/>
        <v>0</v>
      </c>
      <c r="S14" s="14">
        <v>3</v>
      </c>
      <c r="T14" s="14" t="s">
        <v>17</v>
      </c>
      <c r="U14" s="15">
        <f t="shared" si="7"/>
        <v>0</v>
      </c>
      <c r="V14" s="14">
        <v>2.5</v>
      </c>
      <c r="W14" s="14" t="s">
        <v>18</v>
      </c>
      <c r="X14" s="15">
        <f t="shared" si="8"/>
        <v>0</v>
      </c>
      <c r="Y14" s="14">
        <v>2</v>
      </c>
      <c r="Z14" s="14" t="s">
        <v>19</v>
      </c>
      <c r="AA14" s="15">
        <f t="shared" si="9"/>
        <v>0</v>
      </c>
      <c r="AB14" s="14">
        <v>1.5</v>
      </c>
      <c r="AC14" s="14" t="s">
        <v>20</v>
      </c>
      <c r="AD14" s="15">
        <f t="shared" si="10"/>
        <v>0</v>
      </c>
      <c r="AE14" s="14">
        <v>1</v>
      </c>
      <c r="AF14" s="14" t="s">
        <v>21</v>
      </c>
      <c r="AG14" s="15">
        <f t="shared" si="11"/>
        <v>0</v>
      </c>
      <c r="AH14" s="14">
        <v>0</v>
      </c>
      <c r="AI14" s="14" t="s">
        <v>22</v>
      </c>
      <c r="AJ14" s="15">
        <f t="shared" si="12"/>
        <v>0</v>
      </c>
      <c r="AK14" s="15">
        <f t="shared" si="13"/>
        <v>0</v>
      </c>
      <c r="AL14" s="16" t="str">
        <f t="shared" si="14"/>
        <v xml:space="preserve"> </v>
      </c>
      <c r="AM14" s="15">
        <f t="shared" si="15"/>
        <v>2.5</v>
      </c>
      <c r="AP14" s="17" t="s">
        <v>23</v>
      </c>
    </row>
    <row r="15" spans="1:51" ht="15.75" x14ac:dyDescent="0.25">
      <c r="A15" s="30"/>
      <c r="B15" s="31"/>
      <c r="C15" s="32"/>
      <c r="D15" s="33" t="str">
        <f t="shared" si="0"/>
        <v xml:space="preserve"> </v>
      </c>
      <c r="E15" s="37"/>
      <c r="F15" s="113"/>
      <c r="G15" s="113"/>
      <c r="H15" s="33" t="s">
        <v>14</v>
      </c>
      <c r="I15" s="10" t="str">
        <f t="shared" si="1"/>
        <v xml:space="preserve"> </v>
      </c>
      <c r="J15" s="36" t="str">
        <f t="shared" si="2"/>
        <v xml:space="preserve"> </v>
      </c>
      <c r="K15" s="11"/>
      <c r="L15" s="11" t="s">
        <v>15</v>
      </c>
      <c r="M15" s="12">
        <f t="shared" si="3"/>
        <v>0</v>
      </c>
      <c r="N15" s="13">
        <f t="shared" si="4"/>
        <v>0</v>
      </c>
      <c r="O15" s="13" t="e">
        <f t="shared" si="5"/>
        <v>#DIV/0!</v>
      </c>
      <c r="P15" s="14">
        <v>3.5</v>
      </c>
      <c r="Q15" s="14" t="s">
        <v>16</v>
      </c>
      <c r="R15" s="15">
        <f t="shared" si="6"/>
        <v>0</v>
      </c>
      <c r="S15" s="14">
        <v>3</v>
      </c>
      <c r="T15" s="14" t="s">
        <v>17</v>
      </c>
      <c r="U15" s="15">
        <f t="shared" si="7"/>
        <v>0</v>
      </c>
      <c r="V15" s="14">
        <v>2.5</v>
      </c>
      <c r="W15" s="14" t="s">
        <v>18</v>
      </c>
      <c r="X15" s="15">
        <f t="shared" si="8"/>
        <v>0</v>
      </c>
      <c r="Y15" s="14">
        <v>2</v>
      </c>
      <c r="Z15" s="14" t="s">
        <v>19</v>
      </c>
      <c r="AA15" s="15">
        <f t="shared" si="9"/>
        <v>0</v>
      </c>
      <c r="AB15" s="14">
        <v>1.5</v>
      </c>
      <c r="AC15" s="14" t="s">
        <v>20</v>
      </c>
      <c r="AD15" s="15">
        <f t="shared" si="10"/>
        <v>0</v>
      </c>
      <c r="AE15" s="14">
        <v>1</v>
      </c>
      <c r="AF15" s="14" t="s">
        <v>21</v>
      </c>
      <c r="AG15" s="15">
        <f t="shared" si="11"/>
        <v>0</v>
      </c>
      <c r="AH15" s="14">
        <v>0</v>
      </c>
      <c r="AI15" s="14" t="s">
        <v>22</v>
      </c>
      <c r="AJ15" s="15">
        <f t="shared" si="12"/>
        <v>0</v>
      </c>
      <c r="AK15" s="15">
        <f t="shared" si="13"/>
        <v>0</v>
      </c>
      <c r="AL15" s="16" t="str">
        <f t="shared" si="14"/>
        <v xml:space="preserve"> </v>
      </c>
      <c r="AM15" s="15">
        <f t="shared" si="15"/>
        <v>2.5</v>
      </c>
      <c r="AP15" s="17" t="s">
        <v>23</v>
      </c>
    </row>
    <row r="16" spans="1:51" ht="15.75" x14ac:dyDescent="0.25">
      <c r="A16" s="30"/>
      <c r="B16" s="31"/>
      <c r="C16" s="32"/>
      <c r="D16" s="33" t="str">
        <f t="shared" si="0"/>
        <v xml:space="preserve"> </v>
      </c>
      <c r="E16" s="37"/>
      <c r="F16" s="114"/>
      <c r="G16" s="114"/>
      <c r="H16" s="33" t="s">
        <v>14</v>
      </c>
      <c r="I16" s="10" t="str">
        <f t="shared" si="1"/>
        <v xml:space="preserve"> </v>
      </c>
      <c r="J16" s="36" t="str">
        <f t="shared" si="2"/>
        <v xml:space="preserve"> </v>
      </c>
      <c r="K16" s="11"/>
      <c r="L16" s="11" t="s">
        <v>15</v>
      </c>
      <c r="M16" s="12">
        <f t="shared" si="3"/>
        <v>0</v>
      </c>
      <c r="N16" s="13">
        <f t="shared" si="4"/>
        <v>0</v>
      </c>
      <c r="O16" s="13" t="e">
        <f t="shared" si="5"/>
        <v>#DIV/0!</v>
      </c>
      <c r="P16" s="14">
        <v>3.5</v>
      </c>
      <c r="Q16" s="14" t="s">
        <v>16</v>
      </c>
      <c r="R16" s="15">
        <f t="shared" si="6"/>
        <v>0</v>
      </c>
      <c r="S16" s="14">
        <v>3</v>
      </c>
      <c r="T16" s="14" t="s">
        <v>17</v>
      </c>
      <c r="U16" s="15">
        <f t="shared" si="7"/>
        <v>0</v>
      </c>
      <c r="V16" s="14">
        <v>2.5</v>
      </c>
      <c r="W16" s="14" t="s">
        <v>18</v>
      </c>
      <c r="X16" s="15">
        <f t="shared" si="8"/>
        <v>0</v>
      </c>
      <c r="Y16" s="14">
        <v>2</v>
      </c>
      <c r="Z16" s="14" t="s">
        <v>19</v>
      </c>
      <c r="AA16" s="15">
        <f t="shared" si="9"/>
        <v>0</v>
      </c>
      <c r="AB16" s="14">
        <v>1.5</v>
      </c>
      <c r="AC16" s="14" t="s">
        <v>20</v>
      </c>
      <c r="AD16" s="15">
        <f t="shared" si="10"/>
        <v>0</v>
      </c>
      <c r="AE16" s="14">
        <v>1</v>
      </c>
      <c r="AF16" s="14" t="s">
        <v>21</v>
      </c>
      <c r="AG16" s="15">
        <f t="shared" si="11"/>
        <v>0</v>
      </c>
      <c r="AH16" s="14">
        <v>0</v>
      </c>
      <c r="AI16" s="14" t="s">
        <v>22</v>
      </c>
      <c r="AJ16" s="15">
        <f t="shared" si="12"/>
        <v>0</v>
      </c>
      <c r="AK16" s="15">
        <f t="shared" si="13"/>
        <v>0</v>
      </c>
      <c r="AL16" s="16" t="str">
        <f t="shared" si="14"/>
        <v xml:space="preserve"> </v>
      </c>
      <c r="AM16" s="15">
        <f t="shared" si="15"/>
        <v>2.5</v>
      </c>
      <c r="AP16" s="17" t="s">
        <v>23</v>
      </c>
    </row>
    <row r="17" spans="1:42" ht="15.75" x14ac:dyDescent="0.25">
      <c r="A17" s="30"/>
      <c r="B17" s="31"/>
      <c r="C17" s="32"/>
      <c r="D17" s="33" t="str">
        <f t="shared" si="0"/>
        <v xml:space="preserve"> </v>
      </c>
      <c r="E17" s="37"/>
      <c r="F17" s="114"/>
      <c r="G17" s="114"/>
      <c r="H17" s="33" t="s">
        <v>14</v>
      </c>
      <c r="I17" s="10" t="str">
        <f t="shared" si="1"/>
        <v xml:space="preserve"> </v>
      </c>
      <c r="J17" s="36" t="str">
        <f t="shared" si="2"/>
        <v xml:space="preserve"> </v>
      </c>
      <c r="K17" s="11"/>
      <c r="L17" s="11" t="s">
        <v>15</v>
      </c>
      <c r="M17" s="12">
        <f t="shared" si="3"/>
        <v>0</v>
      </c>
      <c r="N17" s="13">
        <f t="shared" si="4"/>
        <v>0</v>
      </c>
      <c r="O17" s="13" t="e">
        <f t="shared" si="5"/>
        <v>#DIV/0!</v>
      </c>
      <c r="P17" s="14">
        <v>3.5</v>
      </c>
      <c r="Q17" s="14" t="s">
        <v>16</v>
      </c>
      <c r="R17" s="15">
        <f t="shared" si="6"/>
        <v>0</v>
      </c>
      <c r="S17" s="14">
        <v>3</v>
      </c>
      <c r="T17" s="14" t="s">
        <v>17</v>
      </c>
      <c r="U17" s="15">
        <f t="shared" si="7"/>
        <v>0</v>
      </c>
      <c r="V17" s="14">
        <v>2.5</v>
      </c>
      <c r="W17" s="14" t="s">
        <v>18</v>
      </c>
      <c r="X17" s="15">
        <f t="shared" si="8"/>
        <v>0</v>
      </c>
      <c r="Y17" s="14">
        <v>2</v>
      </c>
      <c r="Z17" s="14" t="s">
        <v>19</v>
      </c>
      <c r="AA17" s="15">
        <f t="shared" si="9"/>
        <v>0</v>
      </c>
      <c r="AB17" s="14">
        <v>1.5</v>
      </c>
      <c r="AC17" s="14" t="s">
        <v>20</v>
      </c>
      <c r="AD17" s="15">
        <f t="shared" si="10"/>
        <v>0</v>
      </c>
      <c r="AE17" s="14">
        <v>1</v>
      </c>
      <c r="AF17" s="14" t="s">
        <v>21</v>
      </c>
      <c r="AG17" s="15">
        <f t="shared" si="11"/>
        <v>0</v>
      </c>
      <c r="AH17" s="14">
        <v>0</v>
      </c>
      <c r="AI17" s="14" t="s">
        <v>22</v>
      </c>
      <c r="AJ17" s="15">
        <f t="shared" si="12"/>
        <v>0</v>
      </c>
      <c r="AK17" s="15">
        <f t="shared" si="13"/>
        <v>0</v>
      </c>
      <c r="AL17" s="16" t="str">
        <f t="shared" si="14"/>
        <v xml:space="preserve"> </v>
      </c>
      <c r="AM17" s="15">
        <f t="shared" si="15"/>
        <v>2.5</v>
      </c>
      <c r="AP17" s="17" t="s">
        <v>23</v>
      </c>
    </row>
    <row r="18" spans="1:42" ht="15.75" x14ac:dyDescent="0.25">
      <c r="A18" s="30"/>
      <c r="B18" s="31"/>
      <c r="C18" s="32"/>
      <c r="D18" s="33" t="str">
        <f t="shared" si="0"/>
        <v xml:space="preserve"> </v>
      </c>
      <c r="E18" s="37"/>
      <c r="F18" s="114"/>
      <c r="G18" s="114"/>
      <c r="H18" s="33" t="s">
        <v>14</v>
      </c>
      <c r="I18" s="10" t="str">
        <f t="shared" si="1"/>
        <v xml:space="preserve"> </v>
      </c>
      <c r="J18" s="36" t="str">
        <f t="shared" si="2"/>
        <v xml:space="preserve"> </v>
      </c>
      <c r="K18" s="11"/>
      <c r="L18" s="11" t="s">
        <v>15</v>
      </c>
      <c r="M18" s="12">
        <f t="shared" si="3"/>
        <v>0</v>
      </c>
      <c r="N18" s="13">
        <f t="shared" si="4"/>
        <v>0</v>
      </c>
      <c r="O18" s="13" t="e">
        <f t="shared" si="5"/>
        <v>#DIV/0!</v>
      </c>
      <c r="P18" s="14">
        <v>3.5</v>
      </c>
      <c r="Q18" s="14" t="s">
        <v>16</v>
      </c>
      <c r="R18" s="15">
        <f t="shared" si="6"/>
        <v>0</v>
      </c>
      <c r="S18" s="14">
        <v>3</v>
      </c>
      <c r="T18" s="14" t="s">
        <v>17</v>
      </c>
      <c r="U18" s="15">
        <f t="shared" si="7"/>
        <v>0</v>
      </c>
      <c r="V18" s="14">
        <v>2.5</v>
      </c>
      <c r="W18" s="14" t="s">
        <v>18</v>
      </c>
      <c r="X18" s="15">
        <f t="shared" si="8"/>
        <v>0</v>
      </c>
      <c r="Y18" s="14">
        <v>2</v>
      </c>
      <c r="Z18" s="14" t="s">
        <v>19</v>
      </c>
      <c r="AA18" s="15">
        <f t="shared" si="9"/>
        <v>0</v>
      </c>
      <c r="AB18" s="14">
        <v>1.5</v>
      </c>
      <c r="AC18" s="14" t="s">
        <v>20</v>
      </c>
      <c r="AD18" s="15">
        <f t="shared" si="10"/>
        <v>0</v>
      </c>
      <c r="AE18" s="14">
        <v>1</v>
      </c>
      <c r="AF18" s="14" t="s">
        <v>21</v>
      </c>
      <c r="AG18" s="15">
        <f t="shared" si="11"/>
        <v>0</v>
      </c>
      <c r="AH18" s="14">
        <v>0</v>
      </c>
      <c r="AI18" s="14" t="s">
        <v>22</v>
      </c>
      <c r="AJ18" s="15">
        <f t="shared" si="12"/>
        <v>0</v>
      </c>
      <c r="AK18" s="15">
        <f t="shared" si="13"/>
        <v>0</v>
      </c>
      <c r="AL18" s="16" t="str">
        <f t="shared" si="14"/>
        <v xml:space="preserve"> </v>
      </c>
      <c r="AM18" s="15">
        <f t="shared" si="15"/>
        <v>2.5</v>
      </c>
      <c r="AP18" s="17" t="s">
        <v>23</v>
      </c>
    </row>
    <row r="19" spans="1:42" ht="15.75" x14ac:dyDescent="0.25">
      <c r="A19" s="30"/>
      <c r="B19" s="31"/>
      <c r="C19" s="32"/>
      <c r="D19" s="33" t="str">
        <f t="shared" si="0"/>
        <v xml:space="preserve"> </v>
      </c>
      <c r="E19" s="37"/>
      <c r="F19" s="135"/>
      <c r="G19" s="136"/>
      <c r="H19" s="33" t="s">
        <v>14</v>
      </c>
      <c r="I19" s="10" t="str">
        <f t="shared" si="1"/>
        <v xml:space="preserve"> </v>
      </c>
      <c r="J19" s="36" t="str">
        <f t="shared" si="2"/>
        <v xml:space="preserve"> </v>
      </c>
      <c r="K19" s="11"/>
      <c r="L19" s="11" t="s">
        <v>15</v>
      </c>
      <c r="M19" s="12">
        <f t="shared" si="3"/>
        <v>0</v>
      </c>
      <c r="N19" s="13">
        <f t="shared" si="4"/>
        <v>0</v>
      </c>
      <c r="O19" s="13" t="e">
        <f t="shared" si="5"/>
        <v>#DIV/0!</v>
      </c>
      <c r="P19" s="14">
        <v>3.5</v>
      </c>
      <c r="Q19" s="14" t="s">
        <v>16</v>
      </c>
      <c r="R19" s="15">
        <f t="shared" si="6"/>
        <v>0</v>
      </c>
      <c r="S19" s="14">
        <v>3</v>
      </c>
      <c r="T19" s="14" t="s">
        <v>17</v>
      </c>
      <c r="U19" s="15">
        <f t="shared" si="7"/>
        <v>0</v>
      </c>
      <c r="V19" s="14">
        <v>2.5</v>
      </c>
      <c r="W19" s="14" t="s">
        <v>18</v>
      </c>
      <c r="X19" s="15">
        <f t="shared" si="8"/>
        <v>0</v>
      </c>
      <c r="Y19" s="14">
        <v>2</v>
      </c>
      <c r="Z19" s="14" t="s">
        <v>19</v>
      </c>
      <c r="AA19" s="15">
        <f t="shared" si="9"/>
        <v>0</v>
      </c>
      <c r="AB19" s="14">
        <v>1.5</v>
      </c>
      <c r="AC19" s="14" t="s">
        <v>20</v>
      </c>
      <c r="AD19" s="15">
        <f t="shared" si="10"/>
        <v>0</v>
      </c>
      <c r="AE19" s="14">
        <v>1</v>
      </c>
      <c r="AF19" s="14" t="s">
        <v>21</v>
      </c>
      <c r="AG19" s="15">
        <f t="shared" si="11"/>
        <v>0</v>
      </c>
      <c r="AH19" s="14">
        <v>0</v>
      </c>
      <c r="AI19" s="14" t="s">
        <v>22</v>
      </c>
      <c r="AJ19" s="15">
        <f t="shared" si="12"/>
        <v>0</v>
      </c>
      <c r="AK19" s="15">
        <f t="shared" si="13"/>
        <v>0</v>
      </c>
      <c r="AL19" s="16" t="str">
        <f t="shared" si="14"/>
        <v xml:space="preserve"> </v>
      </c>
      <c r="AM19" s="15">
        <f t="shared" si="15"/>
        <v>2.5</v>
      </c>
      <c r="AP19" s="17" t="s">
        <v>23</v>
      </c>
    </row>
    <row r="20" spans="1:42" ht="15.75" x14ac:dyDescent="0.25">
      <c r="A20" s="30"/>
      <c r="B20" s="31"/>
      <c r="C20" s="32"/>
      <c r="D20" s="33" t="str">
        <f t="shared" si="0"/>
        <v xml:space="preserve"> </v>
      </c>
      <c r="E20" s="37"/>
      <c r="F20" s="114"/>
      <c r="G20" s="114"/>
      <c r="H20" s="33" t="s">
        <v>14</v>
      </c>
      <c r="I20" s="10" t="str">
        <f t="shared" si="1"/>
        <v xml:space="preserve"> </v>
      </c>
      <c r="J20" s="36" t="str">
        <f t="shared" si="2"/>
        <v xml:space="preserve"> </v>
      </c>
      <c r="K20" s="11"/>
      <c r="L20" s="11" t="s">
        <v>15</v>
      </c>
      <c r="M20" s="12">
        <f t="shared" si="3"/>
        <v>0</v>
      </c>
      <c r="N20" s="13">
        <f t="shared" si="4"/>
        <v>0</v>
      </c>
      <c r="O20" s="13" t="e">
        <f t="shared" si="5"/>
        <v>#DIV/0!</v>
      </c>
      <c r="P20" s="14">
        <v>3.5</v>
      </c>
      <c r="Q20" s="14" t="s">
        <v>16</v>
      </c>
      <c r="R20" s="15">
        <f t="shared" si="6"/>
        <v>0</v>
      </c>
      <c r="S20" s="14">
        <v>3</v>
      </c>
      <c r="T20" s="14" t="s">
        <v>17</v>
      </c>
      <c r="U20" s="15">
        <f t="shared" si="7"/>
        <v>0</v>
      </c>
      <c r="V20" s="14">
        <v>2.5</v>
      </c>
      <c r="W20" s="14" t="s">
        <v>18</v>
      </c>
      <c r="X20" s="15">
        <f t="shared" si="8"/>
        <v>0</v>
      </c>
      <c r="Y20" s="14">
        <v>2</v>
      </c>
      <c r="Z20" s="14" t="s">
        <v>19</v>
      </c>
      <c r="AA20" s="15">
        <f t="shared" si="9"/>
        <v>0</v>
      </c>
      <c r="AB20" s="14">
        <v>1.5</v>
      </c>
      <c r="AC20" s="14" t="s">
        <v>20</v>
      </c>
      <c r="AD20" s="15">
        <f t="shared" si="10"/>
        <v>0</v>
      </c>
      <c r="AE20" s="14">
        <v>1</v>
      </c>
      <c r="AF20" s="14" t="s">
        <v>21</v>
      </c>
      <c r="AG20" s="15">
        <f t="shared" si="11"/>
        <v>0</v>
      </c>
      <c r="AH20" s="14">
        <v>0</v>
      </c>
      <c r="AI20" s="14" t="s">
        <v>22</v>
      </c>
      <c r="AJ20" s="15">
        <f t="shared" si="12"/>
        <v>0</v>
      </c>
      <c r="AK20" s="15">
        <f t="shared" si="13"/>
        <v>0</v>
      </c>
      <c r="AL20" s="16" t="str">
        <f t="shared" si="14"/>
        <v xml:space="preserve"> </v>
      </c>
      <c r="AM20" s="15">
        <f t="shared" si="15"/>
        <v>2.5</v>
      </c>
      <c r="AP20" s="17" t="s">
        <v>23</v>
      </c>
    </row>
    <row r="21" spans="1:42" ht="15.75" x14ac:dyDescent="0.25">
      <c r="A21" s="30"/>
      <c r="B21" s="31"/>
      <c r="C21" s="32"/>
      <c r="D21" s="33" t="str">
        <f t="shared" si="0"/>
        <v xml:space="preserve"> </v>
      </c>
      <c r="E21" s="37"/>
      <c r="F21" s="114"/>
      <c r="G21" s="114"/>
      <c r="H21" s="33" t="s">
        <v>14</v>
      </c>
      <c r="I21" s="10" t="str">
        <f t="shared" si="1"/>
        <v xml:space="preserve"> </v>
      </c>
      <c r="J21" s="36" t="str">
        <f t="shared" si="2"/>
        <v xml:space="preserve"> </v>
      </c>
      <c r="K21" s="11"/>
      <c r="L21" s="11" t="s">
        <v>15</v>
      </c>
      <c r="M21" s="12">
        <f t="shared" si="3"/>
        <v>0</v>
      </c>
      <c r="N21" s="13">
        <f t="shared" si="4"/>
        <v>0</v>
      </c>
      <c r="O21" s="13" t="e">
        <f t="shared" si="5"/>
        <v>#DIV/0!</v>
      </c>
      <c r="P21" s="14">
        <v>3.5</v>
      </c>
      <c r="Q21" s="14" t="s">
        <v>16</v>
      </c>
      <c r="R21" s="15">
        <f t="shared" si="6"/>
        <v>0</v>
      </c>
      <c r="S21" s="14">
        <v>3</v>
      </c>
      <c r="T21" s="14" t="s">
        <v>17</v>
      </c>
      <c r="U21" s="15">
        <f t="shared" si="7"/>
        <v>0</v>
      </c>
      <c r="V21" s="14">
        <v>2.5</v>
      </c>
      <c r="W21" s="14" t="s">
        <v>18</v>
      </c>
      <c r="X21" s="15">
        <f t="shared" si="8"/>
        <v>0</v>
      </c>
      <c r="Y21" s="14">
        <v>2</v>
      </c>
      <c r="Z21" s="14" t="s">
        <v>19</v>
      </c>
      <c r="AA21" s="15">
        <f t="shared" si="9"/>
        <v>0</v>
      </c>
      <c r="AB21" s="14">
        <v>1.5</v>
      </c>
      <c r="AC21" s="14" t="s">
        <v>20</v>
      </c>
      <c r="AD21" s="15">
        <f t="shared" si="10"/>
        <v>0</v>
      </c>
      <c r="AE21" s="14">
        <v>1</v>
      </c>
      <c r="AF21" s="14" t="s">
        <v>21</v>
      </c>
      <c r="AG21" s="15">
        <f t="shared" si="11"/>
        <v>0</v>
      </c>
      <c r="AH21" s="14">
        <v>0</v>
      </c>
      <c r="AI21" s="14" t="s">
        <v>22</v>
      </c>
      <c r="AJ21" s="15">
        <f t="shared" si="12"/>
        <v>0</v>
      </c>
      <c r="AK21" s="15">
        <f t="shared" si="13"/>
        <v>0</v>
      </c>
      <c r="AL21" s="16" t="str">
        <f t="shared" si="14"/>
        <v xml:space="preserve"> </v>
      </c>
      <c r="AM21" s="15">
        <f t="shared" si="15"/>
        <v>2.5</v>
      </c>
      <c r="AP21" s="17" t="s">
        <v>23</v>
      </c>
    </row>
    <row r="22" spans="1:42" ht="15.75" x14ac:dyDescent="0.25">
      <c r="A22" s="30"/>
      <c r="B22" s="31"/>
      <c r="C22" s="32"/>
      <c r="D22" s="33" t="str">
        <f t="shared" si="0"/>
        <v xml:space="preserve"> </v>
      </c>
      <c r="E22" s="37"/>
      <c r="F22" s="114"/>
      <c r="G22" s="114"/>
      <c r="H22" s="33" t="s">
        <v>14</v>
      </c>
      <c r="I22" s="10" t="str">
        <f t="shared" si="1"/>
        <v xml:space="preserve"> </v>
      </c>
      <c r="J22" s="36" t="str">
        <f t="shared" si="2"/>
        <v xml:space="preserve"> </v>
      </c>
      <c r="K22" s="11"/>
      <c r="L22" s="11" t="s">
        <v>15</v>
      </c>
      <c r="M22" s="12">
        <f t="shared" si="3"/>
        <v>0</v>
      </c>
      <c r="N22" s="13">
        <f t="shared" si="4"/>
        <v>0</v>
      </c>
      <c r="O22" s="13" t="e">
        <f t="shared" si="5"/>
        <v>#DIV/0!</v>
      </c>
      <c r="P22" s="14">
        <v>3.5</v>
      </c>
      <c r="Q22" s="14" t="s">
        <v>16</v>
      </c>
      <c r="R22" s="15">
        <f t="shared" si="6"/>
        <v>0</v>
      </c>
      <c r="S22" s="14">
        <v>3</v>
      </c>
      <c r="T22" s="14" t="s">
        <v>17</v>
      </c>
      <c r="U22" s="15">
        <f t="shared" si="7"/>
        <v>0</v>
      </c>
      <c r="V22" s="14">
        <v>2.5</v>
      </c>
      <c r="W22" s="14" t="s">
        <v>18</v>
      </c>
      <c r="X22" s="15">
        <f t="shared" si="8"/>
        <v>0</v>
      </c>
      <c r="Y22" s="14">
        <v>2</v>
      </c>
      <c r="Z22" s="14" t="s">
        <v>19</v>
      </c>
      <c r="AA22" s="15">
        <f t="shared" si="9"/>
        <v>0</v>
      </c>
      <c r="AB22" s="14">
        <v>1.5</v>
      </c>
      <c r="AC22" s="14" t="s">
        <v>20</v>
      </c>
      <c r="AD22" s="15">
        <f t="shared" si="10"/>
        <v>0</v>
      </c>
      <c r="AE22" s="14">
        <v>1</v>
      </c>
      <c r="AF22" s="14" t="s">
        <v>21</v>
      </c>
      <c r="AG22" s="15">
        <f t="shared" si="11"/>
        <v>0</v>
      </c>
      <c r="AH22" s="14">
        <v>0</v>
      </c>
      <c r="AI22" s="14" t="s">
        <v>22</v>
      </c>
      <c r="AJ22" s="15">
        <f t="shared" si="12"/>
        <v>0</v>
      </c>
      <c r="AK22" s="15">
        <f t="shared" si="13"/>
        <v>0</v>
      </c>
      <c r="AL22" s="16" t="str">
        <f t="shared" si="14"/>
        <v xml:space="preserve"> </v>
      </c>
      <c r="AM22" s="15">
        <f t="shared" si="15"/>
        <v>2.5</v>
      </c>
      <c r="AP22" s="17" t="s">
        <v>23</v>
      </c>
    </row>
    <row r="23" spans="1:42" ht="15.75" x14ac:dyDescent="0.25">
      <c r="A23" s="30"/>
      <c r="B23" s="31"/>
      <c r="C23" s="32"/>
      <c r="D23" s="33" t="str">
        <f t="shared" si="0"/>
        <v xml:space="preserve"> </v>
      </c>
      <c r="E23" s="37"/>
      <c r="F23" s="114"/>
      <c r="G23" s="114"/>
      <c r="H23" s="33" t="s">
        <v>14</v>
      </c>
      <c r="I23" s="10" t="str">
        <f t="shared" si="1"/>
        <v xml:space="preserve"> </v>
      </c>
      <c r="J23" s="36" t="str">
        <f t="shared" si="2"/>
        <v xml:space="preserve"> </v>
      </c>
      <c r="K23" s="11"/>
      <c r="L23" s="11" t="s">
        <v>15</v>
      </c>
      <c r="M23" s="12">
        <f t="shared" si="3"/>
        <v>0</v>
      </c>
      <c r="N23" s="13">
        <f t="shared" si="4"/>
        <v>0</v>
      </c>
      <c r="O23" s="13" t="e">
        <f t="shared" si="5"/>
        <v>#DIV/0!</v>
      </c>
      <c r="P23" s="14">
        <v>3.5</v>
      </c>
      <c r="Q23" s="14" t="s">
        <v>16</v>
      </c>
      <c r="R23" s="15">
        <f t="shared" si="6"/>
        <v>0</v>
      </c>
      <c r="S23" s="14">
        <v>3</v>
      </c>
      <c r="T23" s="14" t="s">
        <v>17</v>
      </c>
      <c r="U23" s="15">
        <f t="shared" si="7"/>
        <v>0</v>
      </c>
      <c r="V23" s="14">
        <v>2.5</v>
      </c>
      <c r="W23" s="14" t="s">
        <v>18</v>
      </c>
      <c r="X23" s="15">
        <f t="shared" si="8"/>
        <v>0</v>
      </c>
      <c r="Y23" s="14">
        <v>2</v>
      </c>
      <c r="Z23" s="14" t="s">
        <v>19</v>
      </c>
      <c r="AA23" s="15">
        <f t="shared" si="9"/>
        <v>0</v>
      </c>
      <c r="AB23" s="14">
        <v>1.5</v>
      </c>
      <c r="AC23" s="14" t="s">
        <v>20</v>
      </c>
      <c r="AD23" s="15">
        <f t="shared" si="10"/>
        <v>0</v>
      </c>
      <c r="AE23" s="14">
        <v>1</v>
      </c>
      <c r="AF23" s="14" t="s">
        <v>21</v>
      </c>
      <c r="AG23" s="15">
        <f t="shared" si="11"/>
        <v>0</v>
      </c>
      <c r="AH23" s="14">
        <v>0</v>
      </c>
      <c r="AI23" s="14" t="s">
        <v>22</v>
      </c>
      <c r="AJ23" s="15">
        <f t="shared" si="12"/>
        <v>0</v>
      </c>
      <c r="AK23" s="15">
        <f t="shared" si="13"/>
        <v>0</v>
      </c>
      <c r="AL23" s="16" t="str">
        <f t="shared" si="14"/>
        <v xml:space="preserve"> </v>
      </c>
      <c r="AM23" s="15">
        <f t="shared" si="15"/>
        <v>2.5</v>
      </c>
      <c r="AP23" s="17" t="s">
        <v>23</v>
      </c>
    </row>
    <row r="24" spans="1:42" ht="15.75" x14ac:dyDescent="0.25">
      <c r="A24" s="30"/>
      <c r="B24" s="31"/>
      <c r="C24" s="32"/>
      <c r="D24" s="33" t="str">
        <f t="shared" si="0"/>
        <v xml:space="preserve"> </v>
      </c>
      <c r="E24" s="37"/>
      <c r="F24" s="114"/>
      <c r="G24" s="114"/>
      <c r="H24" s="33" t="s">
        <v>14</v>
      </c>
      <c r="I24" s="10" t="str">
        <f t="shared" si="1"/>
        <v xml:space="preserve"> </v>
      </c>
      <c r="J24" s="36" t="str">
        <f t="shared" si="2"/>
        <v xml:space="preserve"> </v>
      </c>
      <c r="K24" s="11"/>
      <c r="L24" s="11" t="s">
        <v>15</v>
      </c>
      <c r="M24" s="12">
        <f t="shared" si="3"/>
        <v>0</v>
      </c>
      <c r="N24" s="13">
        <f t="shared" si="4"/>
        <v>0</v>
      </c>
      <c r="O24" s="13" t="e">
        <f t="shared" si="5"/>
        <v>#DIV/0!</v>
      </c>
      <c r="P24" s="14">
        <v>3.5</v>
      </c>
      <c r="Q24" s="14" t="s">
        <v>16</v>
      </c>
      <c r="R24" s="15">
        <f t="shared" si="6"/>
        <v>0</v>
      </c>
      <c r="S24" s="14">
        <v>3</v>
      </c>
      <c r="T24" s="14" t="s">
        <v>17</v>
      </c>
      <c r="U24" s="15">
        <f t="shared" si="7"/>
        <v>0</v>
      </c>
      <c r="V24" s="14">
        <v>2.5</v>
      </c>
      <c r="W24" s="14" t="s">
        <v>18</v>
      </c>
      <c r="X24" s="15">
        <f t="shared" si="8"/>
        <v>0</v>
      </c>
      <c r="Y24" s="14">
        <v>2</v>
      </c>
      <c r="Z24" s="14" t="s">
        <v>19</v>
      </c>
      <c r="AA24" s="15">
        <f t="shared" si="9"/>
        <v>0</v>
      </c>
      <c r="AB24" s="14">
        <v>1.5</v>
      </c>
      <c r="AC24" s="14" t="s">
        <v>20</v>
      </c>
      <c r="AD24" s="15">
        <f t="shared" si="10"/>
        <v>0</v>
      </c>
      <c r="AE24" s="14">
        <v>1</v>
      </c>
      <c r="AF24" s="14" t="s">
        <v>21</v>
      </c>
      <c r="AG24" s="15">
        <f t="shared" si="11"/>
        <v>0</v>
      </c>
      <c r="AH24" s="14">
        <v>0</v>
      </c>
      <c r="AI24" s="14" t="s">
        <v>22</v>
      </c>
      <c r="AJ24" s="15">
        <f t="shared" si="12"/>
        <v>0</v>
      </c>
      <c r="AK24" s="15">
        <f t="shared" si="13"/>
        <v>0</v>
      </c>
      <c r="AL24" s="16" t="str">
        <f t="shared" si="14"/>
        <v xml:space="preserve"> </v>
      </c>
      <c r="AM24" s="15">
        <f t="shared" si="15"/>
        <v>2.5</v>
      </c>
      <c r="AP24" s="17" t="s">
        <v>23</v>
      </c>
    </row>
    <row r="25" spans="1:42" ht="15.75" x14ac:dyDescent="0.25">
      <c r="A25" s="30" t="s">
        <v>14</v>
      </c>
      <c r="B25" s="31" t="s">
        <v>14</v>
      </c>
      <c r="C25" s="32"/>
      <c r="D25" s="33" t="str">
        <f t="shared" si="0"/>
        <v xml:space="preserve"> </v>
      </c>
      <c r="E25" s="37"/>
      <c r="F25" s="114"/>
      <c r="G25" s="114"/>
      <c r="H25" s="33" t="s">
        <v>14</v>
      </c>
      <c r="I25" s="10" t="str">
        <f t="shared" si="1"/>
        <v xml:space="preserve"> </v>
      </c>
      <c r="J25" s="36" t="str">
        <f t="shared" si="2"/>
        <v xml:space="preserve"> </v>
      </c>
      <c r="K25" s="11"/>
      <c r="L25" s="11" t="s">
        <v>15</v>
      </c>
      <c r="M25" s="12">
        <f t="shared" si="3"/>
        <v>0</v>
      </c>
      <c r="N25" s="13">
        <f t="shared" si="4"/>
        <v>0</v>
      </c>
      <c r="O25" s="13" t="e">
        <f t="shared" si="5"/>
        <v>#DIV/0!</v>
      </c>
      <c r="P25" s="14">
        <v>3.5</v>
      </c>
      <c r="Q25" s="14" t="s">
        <v>16</v>
      </c>
      <c r="R25" s="15">
        <f t="shared" si="6"/>
        <v>0</v>
      </c>
      <c r="S25" s="14">
        <v>3</v>
      </c>
      <c r="T25" s="14" t="s">
        <v>17</v>
      </c>
      <c r="U25" s="15">
        <f t="shared" si="7"/>
        <v>0</v>
      </c>
      <c r="V25" s="14">
        <v>2.5</v>
      </c>
      <c r="W25" s="14" t="s">
        <v>18</v>
      </c>
      <c r="X25" s="15">
        <f t="shared" si="8"/>
        <v>0</v>
      </c>
      <c r="Y25" s="14">
        <v>2</v>
      </c>
      <c r="Z25" s="14" t="s">
        <v>19</v>
      </c>
      <c r="AA25" s="15">
        <f t="shared" si="9"/>
        <v>0</v>
      </c>
      <c r="AB25" s="14">
        <v>1.5</v>
      </c>
      <c r="AC25" s="14" t="s">
        <v>20</v>
      </c>
      <c r="AD25" s="15">
        <f t="shared" si="10"/>
        <v>0</v>
      </c>
      <c r="AE25" s="14">
        <v>1</v>
      </c>
      <c r="AF25" s="14" t="s">
        <v>21</v>
      </c>
      <c r="AG25" s="15">
        <f t="shared" si="11"/>
        <v>0</v>
      </c>
      <c r="AH25" s="14">
        <v>0</v>
      </c>
      <c r="AI25" s="14" t="s">
        <v>22</v>
      </c>
      <c r="AJ25" s="15">
        <f t="shared" si="12"/>
        <v>0</v>
      </c>
      <c r="AK25" s="15">
        <f t="shared" si="13"/>
        <v>0</v>
      </c>
      <c r="AL25" s="16" t="str">
        <f t="shared" si="14"/>
        <v xml:space="preserve"> </v>
      </c>
      <c r="AM25" s="15">
        <f t="shared" si="15"/>
        <v>2.5</v>
      </c>
      <c r="AP25" s="17" t="s">
        <v>23</v>
      </c>
    </row>
    <row r="26" spans="1:42" ht="15.75" x14ac:dyDescent="0.25">
      <c r="A26" s="30" t="s">
        <v>14</v>
      </c>
      <c r="B26" s="31" t="s">
        <v>14</v>
      </c>
      <c r="C26" s="32"/>
      <c r="D26" s="33" t="str">
        <f t="shared" si="0"/>
        <v xml:space="preserve"> </v>
      </c>
      <c r="E26" s="37"/>
      <c r="F26" s="114"/>
      <c r="G26" s="114"/>
      <c r="H26" s="33" t="s">
        <v>14</v>
      </c>
      <c r="I26" s="10" t="str">
        <f t="shared" si="1"/>
        <v xml:space="preserve"> </v>
      </c>
      <c r="J26" s="36" t="str">
        <f t="shared" si="2"/>
        <v xml:space="preserve"> </v>
      </c>
      <c r="K26" s="11"/>
      <c r="L26" s="11" t="s">
        <v>15</v>
      </c>
      <c r="M26" s="12">
        <f t="shared" si="3"/>
        <v>0</v>
      </c>
      <c r="N26" s="13">
        <v>15</v>
      </c>
      <c r="O26" s="13">
        <f t="shared" si="5"/>
        <v>0</v>
      </c>
      <c r="P26" s="14">
        <v>3.5</v>
      </c>
      <c r="Q26" s="14" t="s">
        <v>16</v>
      </c>
      <c r="R26" s="15">
        <f t="shared" si="6"/>
        <v>0</v>
      </c>
      <c r="S26" s="14">
        <v>3</v>
      </c>
      <c r="T26" s="14" t="s">
        <v>17</v>
      </c>
      <c r="U26" s="15">
        <f t="shared" si="7"/>
        <v>0</v>
      </c>
      <c r="V26" s="14">
        <v>2.5</v>
      </c>
      <c r="W26" s="14" t="s">
        <v>18</v>
      </c>
      <c r="X26" s="15">
        <f t="shared" si="8"/>
        <v>0</v>
      </c>
      <c r="Y26" s="14">
        <v>2</v>
      </c>
      <c r="Z26" s="14" t="s">
        <v>19</v>
      </c>
      <c r="AA26" s="15">
        <f t="shared" si="9"/>
        <v>0</v>
      </c>
      <c r="AB26" s="14">
        <v>1.5</v>
      </c>
      <c r="AC26" s="14" t="s">
        <v>20</v>
      </c>
      <c r="AD26" s="15">
        <f t="shared" si="10"/>
        <v>0</v>
      </c>
      <c r="AE26" s="14">
        <v>1</v>
      </c>
      <c r="AF26" s="14" t="s">
        <v>21</v>
      </c>
      <c r="AG26" s="15">
        <f t="shared" si="11"/>
        <v>0</v>
      </c>
      <c r="AH26" s="14">
        <v>0</v>
      </c>
      <c r="AI26" s="14" t="s">
        <v>22</v>
      </c>
      <c r="AJ26" s="15">
        <f t="shared" si="12"/>
        <v>0</v>
      </c>
      <c r="AK26" s="15">
        <f t="shared" si="13"/>
        <v>0</v>
      </c>
      <c r="AL26" s="16" t="str">
        <f t="shared" si="14"/>
        <v xml:space="preserve"> </v>
      </c>
      <c r="AM26" s="15">
        <f t="shared" si="15"/>
        <v>2.5</v>
      </c>
      <c r="AP26" s="17" t="s">
        <v>23</v>
      </c>
    </row>
    <row r="27" spans="1:42" ht="15.75" x14ac:dyDescent="0.25">
      <c r="A27" s="30" t="s">
        <v>14</v>
      </c>
      <c r="B27" s="31" t="s">
        <v>14</v>
      </c>
      <c r="C27" s="32"/>
      <c r="D27" s="33" t="str">
        <f t="shared" si="0"/>
        <v xml:space="preserve"> </v>
      </c>
      <c r="E27" s="37"/>
      <c r="F27" s="114"/>
      <c r="G27" s="114"/>
      <c r="H27" s="33" t="s">
        <v>14</v>
      </c>
      <c r="I27" s="10" t="str">
        <f t="shared" si="1"/>
        <v xml:space="preserve"> </v>
      </c>
      <c r="J27" s="36" t="str">
        <f t="shared" si="2"/>
        <v xml:space="preserve"> </v>
      </c>
      <c r="K27" s="11"/>
      <c r="L27" s="11" t="s">
        <v>15</v>
      </c>
      <c r="M27" s="12">
        <f t="shared" si="3"/>
        <v>0</v>
      </c>
      <c r="N27" s="13">
        <f t="shared" si="4"/>
        <v>0</v>
      </c>
      <c r="O27" s="13" t="e">
        <f t="shared" si="5"/>
        <v>#DIV/0!</v>
      </c>
      <c r="P27" s="14">
        <v>3.5</v>
      </c>
      <c r="Q27" s="14" t="s">
        <v>16</v>
      </c>
      <c r="R27" s="15">
        <f t="shared" si="6"/>
        <v>0</v>
      </c>
      <c r="S27" s="14">
        <v>3</v>
      </c>
      <c r="T27" s="14" t="s">
        <v>17</v>
      </c>
      <c r="U27" s="15">
        <f t="shared" si="7"/>
        <v>0</v>
      </c>
      <c r="V27" s="14">
        <v>2.5</v>
      </c>
      <c r="W27" s="14" t="s">
        <v>18</v>
      </c>
      <c r="X27" s="15">
        <f t="shared" si="8"/>
        <v>0</v>
      </c>
      <c r="Y27" s="14">
        <v>2</v>
      </c>
      <c r="Z27" s="14" t="s">
        <v>19</v>
      </c>
      <c r="AA27" s="15">
        <f t="shared" si="9"/>
        <v>0</v>
      </c>
      <c r="AB27" s="14">
        <v>1.5</v>
      </c>
      <c r="AC27" s="14" t="s">
        <v>20</v>
      </c>
      <c r="AD27" s="15">
        <f t="shared" si="10"/>
        <v>0</v>
      </c>
      <c r="AE27" s="14">
        <v>1</v>
      </c>
      <c r="AF27" s="14" t="s">
        <v>21</v>
      </c>
      <c r="AG27" s="15">
        <f t="shared" si="11"/>
        <v>0</v>
      </c>
      <c r="AH27" s="14">
        <v>0</v>
      </c>
      <c r="AI27" s="14" t="s">
        <v>22</v>
      </c>
      <c r="AJ27" s="15">
        <f t="shared" si="12"/>
        <v>0</v>
      </c>
      <c r="AK27" s="15">
        <f t="shared" si="13"/>
        <v>0</v>
      </c>
      <c r="AL27" s="16" t="str">
        <f t="shared" si="14"/>
        <v xml:space="preserve"> </v>
      </c>
      <c r="AM27" s="15">
        <f t="shared" si="15"/>
        <v>2.5</v>
      </c>
      <c r="AP27" s="17" t="s">
        <v>23</v>
      </c>
    </row>
    <row r="28" spans="1:42" ht="15.75" x14ac:dyDescent="0.25">
      <c r="A28" s="30" t="s">
        <v>14</v>
      </c>
      <c r="B28" s="31" t="s">
        <v>14</v>
      </c>
      <c r="C28" s="32"/>
      <c r="D28" s="33" t="str">
        <f t="shared" si="0"/>
        <v xml:space="preserve"> </v>
      </c>
      <c r="E28" s="37"/>
      <c r="F28" s="114"/>
      <c r="G28" s="114"/>
      <c r="H28" s="33" t="s">
        <v>14</v>
      </c>
      <c r="I28" s="10" t="str">
        <f t="shared" si="1"/>
        <v xml:space="preserve"> </v>
      </c>
      <c r="J28" s="36" t="str">
        <f t="shared" si="2"/>
        <v xml:space="preserve"> </v>
      </c>
      <c r="K28" s="11"/>
      <c r="L28" s="11" t="s">
        <v>15</v>
      </c>
      <c r="M28" s="12">
        <f t="shared" si="3"/>
        <v>0</v>
      </c>
      <c r="N28" s="13">
        <f t="shared" si="4"/>
        <v>0</v>
      </c>
      <c r="O28" s="13" t="e">
        <f t="shared" si="5"/>
        <v>#DIV/0!</v>
      </c>
      <c r="P28" s="14">
        <v>3.5</v>
      </c>
      <c r="Q28" s="14" t="s">
        <v>16</v>
      </c>
      <c r="R28" s="15">
        <f t="shared" si="6"/>
        <v>0</v>
      </c>
      <c r="S28" s="14">
        <v>3</v>
      </c>
      <c r="T28" s="14" t="s">
        <v>17</v>
      </c>
      <c r="U28" s="15">
        <f t="shared" si="7"/>
        <v>0</v>
      </c>
      <c r="V28" s="14">
        <v>2.5</v>
      </c>
      <c r="W28" s="14" t="s">
        <v>18</v>
      </c>
      <c r="X28" s="15">
        <f t="shared" si="8"/>
        <v>0</v>
      </c>
      <c r="Y28" s="14">
        <v>2</v>
      </c>
      <c r="Z28" s="14" t="s">
        <v>19</v>
      </c>
      <c r="AA28" s="15">
        <f t="shared" si="9"/>
        <v>0</v>
      </c>
      <c r="AB28" s="14">
        <v>1.5</v>
      </c>
      <c r="AC28" s="14" t="s">
        <v>20</v>
      </c>
      <c r="AD28" s="15">
        <f t="shared" si="10"/>
        <v>0</v>
      </c>
      <c r="AE28" s="14">
        <v>1</v>
      </c>
      <c r="AF28" s="14" t="s">
        <v>21</v>
      </c>
      <c r="AG28" s="15">
        <f t="shared" si="11"/>
        <v>0</v>
      </c>
      <c r="AH28" s="14">
        <v>0</v>
      </c>
      <c r="AI28" s="14" t="s">
        <v>22</v>
      </c>
      <c r="AJ28" s="15">
        <f t="shared" si="12"/>
        <v>0</v>
      </c>
      <c r="AK28" s="15">
        <f t="shared" si="13"/>
        <v>0</v>
      </c>
      <c r="AL28" s="16" t="str">
        <f t="shared" si="14"/>
        <v xml:space="preserve"> </v>
      </c>
      <c r="AM28" s="15">
        <f t="shared" si="15"/>
        <v>2.5</v>
      </c>
      <c r="AP28" s="17" t="s">
        <v>23</v>
      </c>
    </row>
    <row r="29" spans="1:42" ht="15.75" x14ac:dyDescent="0.25">
      <c r="A29" s="30" t="s">
        <v>14</v>
      </c>
      <c r="B29" s="31" t="s">
        <v>14</v>
      </c>
      <c r="C29" s="32"/>
      <c r="D29" s="33" t="str">
        <f t="shared" si="0"/>
        <v xml:space="preserve"> </v>
      </c>
      <c r="E29" s="37"/>
      <c r="F29" s="114"/>
      <c r="G29" s="114"/>
      <c r="H29" s="33" t="s">
        <v>14</v>
      </c>
      <c r="I29" s="10" t="str">
        <f t="shared" si="1"/>
        <v xml:space="preserve"> </v>
      </c>
      <c r="J29" s="36" t="str">
        <f t="shared" si="2"/>
        <v xml:space="preserve"> </v>
      </c>
      <c r="K29" s="11"/>
      <c r="L29" s="11" t="s">
        <v>15</v>
      </c>
      <c r="M29" s="12">
        <f t="shared" si="3"/>
        <v>0</v>
      </c>
      <c r="N29" s="13">
        <f t="shared" si="4"/>
        <v>0</v>
      </c>
      <c r="O29" s="13" t="e">
        <f t="shared" si="5"/>
        <v>#DIV/0!</v>
      </c>
      <c r="P29" s="14">
        <v>3.5</v>
      </c>
      <c r="Q29" s="14" t="s">
        <v>16</v>
      </c>
      <c r="R29" s="15">
        <f t="shared" si="6"/>
        <v>0</v>
      </c>
      <c r="S29" s="14">
        <v>3</v>
      </c>
      <c r="T29" s="14" t="s">
        <v>17</v>
      </c>
      <c r="U29" s="15">
        <f t="shared" si="7"/>
        <v>0</v>
      </c>
      <c r="V29" s="14">
        <v>2.5</v>
      </c>
      <c r="W29" s="14" t="s">
        <v>18</v>
      </c>
      <c r="X29" s="15">
        <f t="shared" si="8"/>
        <v>0</v>
      </c>
      <c r="Y29" s="14">
        <v>2</v>
      </c>
      <c r="Z29" s="14" t="s">
        <v>19</v>
      </c>
      <c r="AA29" s="15">
        <f t="shared" si="9"/>
        <v>0</v>
      </c>
      <c r="AB29" s="14">
        <v>1.5</v>
      </c>
      <c r="AC29" s="14" t="s">
        <v>20</v>
      </c>
      <c r="AD29" s="15">
        <f t="shared" si="10"/>
        <v>0</v>
      </c>
      <c r="AE29" s="14">
        <v>1</v>
      </c>
      <c r="AF29" s="14" t="s">
        <v>21</v>
      </c>
      <c r="AG29" s="15">
        <f t="shared" si="11"/>
        <v>0</v>
      </c>
      <c r="AH29" s="14">
        <v>0</v>
      </c>
      <c r="AI29" s="14" t="s">
        <v>22</v>
      </c>
      <c r="AJ29" s="15">
        <f t="shared" si="12"/>
        <v>0</v>
      </c>
      <c r="AK29" s="15">
        <f t="shared" si="13"/>
        <v>0</v>
      </c>
      <c r="AL29" s="16" t="str">
        <f t="shared" si="14"/>
        <v xml:space="preserve"> </v>
      </c>
      <c r="AM29" s="15">
        <f t="shared" si="15"/>
        <v>2.5</v>
      </c>
      <c r="AP29" s="17" t="s">
        <v>23</v>
      </c>
    </row>
    <row r="30" spans="1:42" ht="16.5" thickBot="1" x14ac:dyDescent="0.3">
      <c r="A30" s="30" t="s">
        <v>14</v>
      </c>
      <c r="B30" s="31" t="s">
        <v>14</v>
      </c>
      <c r="C30" s="32"/>
      <c r="D30" s="33" t="str">
        <f t="shared" si="0"/>
        <v xml:space="preserve"> </v>
      </c>
      <c r="E30" s="38"/>
      <c r="F30" s="127"/>
      <c r="G30" s="127"/>
      <c r="H30" s="39" t="s">
        <v>14</v>
      </c>
      <c r="I30" s="10" t="str">
        <f t="shared" si="1"/>
        <v xml:space="preserve"> </v>
      </c>
      <c r="J30" s="36" t="str">
        <f t="shared" si="2"/>
        <v xml:space="preserve"> </v>
      </c>
      <c r="K30" s="11"/>
      <c r="L30" s="11" t="s">
        <v>15</v>
      </c>
      <c r="M30" s="12">
        <f t="shared" si="3"/>
        <v>0</v>
      </c>
      <c r="N30" s="13">
        <f t="shared" si="4"/>
        <v>0</v>
      </c>
      <c r="O30" s="13" t="e">
        <f t="shared" si="5"/>
        <v>#DIV/0!</v>
      </c>
      <c r="P30" s="14">
        <v>3.5</v>
      </c>
      <c r="Q30" s="14" t="s">
        <v>16</v>
      </c>
      <c r="R30" s="15">
        <f t="shared" si="6"/>
        <v>0</v>
      </c>
      <c r="S30" s="14">
        <v>3</v>
      </c>
      <c r="T30" s="14" t="s">
        <v>17</v>
      </c>
      <c r="U30" s="15">
        <f t="shared" si="7"/>
        <v>0</v>
      </c>
      <c r="V30" s="14">
        <v>2.5</v>
      </c>
      <c r="W30" s="14" t="s">
        <v>18</v>
      </c>
      <c r="X30" s="15">
        <f t="shared" si="8"/>
        <v>0</v>
      </c>
      <c r="Y30" s="14">
        <v>2</v>
      </c>
      <c r="Z30" s="14" t="s">
        <v>19</v>
      </c>
      <c r="AA30" s="15">
        <f t="shared" si="9"/>
        <v>0</v>
      </c>
      <c r="AB30" s="14">
        <v>1.5</v>
      </c>
      <c r="AC30" s="14" t="s">
        <v>20</v>
      </c>
      <c r="AD30" s="15">
        <f t="shared" si="10"/>
        <v>0</v>
      </c>
      <c r="AE30" s="14">
        <v>1</v>
      </c>
      <c r="AF30" s="14" t="s">
        <v>21</v>
      </c>
      <c r="AG30" s="15">
        <f t="shared" si="11"/>
        <v>0</v>
      </c>
      <c r="AH30" s="14">
        <v>0</v>
      </c>
      <c r="AI30" s="14" t="s">
        <v>22</v>
      </c>
      <c r="AJ30" s="15">
        <f t="shared" si="12"/>
        <v>0</v>
      </c>
      <c r="AK30" s="15">
        <f t="shared" si="13"/>
        <v>0</v>
      </c>
      <c r="AL30" s="16" t="str">
        <f t="shared" si="14"/>
        <v xml:space="preserve"> </v>
      </c>
      <c r="AM30" s="15">
        <f t="shared" si="15"/>
        <v>2.5</v>
      </c>
      <c r="AP30" s="17" t="s">
        <v>23</v>
      </c>
    </row>
    <row r="31" spans="1:42" x14ac:dyDescent="0.25">
      <c r="A31" s="118" t="s">
        <v>24</v>
      </c>
      <c r="B31" s="119"/>
      <c r="C31" s="19"/>
      <c r="D31" s="119" t="s">
        <v>24</v>
      </c>
      <c r="E31" s="120"/>
      <c r="F31" s="120"/>
      <c r="G31" s="20"/>
      <c r="H31" s="120" t="s">
        <v>24</v>
      </c>
      <c r="I31" s="119"/>
      <c r="J31" s="121"/>
    </row>
    <row r="32" spans="1:42" x14ac:dyDescent="0.25">
      <c r="A32" s="138" t="s">
        <v>32</v>
      </c>
      <c r="B32" s="138"/>
      <c r="C32" s="26"/>
      <c r="D32" s="139" t="s">
        <v>35</v>
      </c>
      <c r="E32" s="139"/>
      <c r="F32" s="139"/>
      <c r="G32" s="21"/>
      <c r="H32" s="139" t="s">
        <v>34</v>
      </c>
      <c r="I32" s="139"/>
      <c r="J32" s="140"/>
    </row>
    <row r="33" spans="1:51" x14ac:dyDescent="0.25">
      <c r="A33" s="22"/>
      <c r="B33" s="26"/>
      <c r="C33" s="26"/>
      <c r="D33" s="23"/>
      <c r="E33" s="23"/>
      <c r="F33" s="23"/>
      <c r="G33" s="26"/>
      <c r="H33" s="26"/>
      <c r="I33" s="26"/>
      <c r="J33" s="27"/>
    </row>
    <row r="34" spans="1:51" x14ac:dyDescent="0.25">
      <c r="A34" s="22"/>
      <c r="B34" s="26"/>
      <c r="C34" s="26"/>
      <c r="D34" s="23"/>
      <c r="E34" s="23"/>
      <c r="F34" s="23"/>
      <c r="G34" s="26"/>
      <c r="H34" s="26"/>
      <c r="I34" s="26"/>
      <c r="J34" s="27"/>
    </row>
    <row r="35" spans="1:51" x14ac:dyDescent="0.25">
      <c r="A35" s="22"/>
      <c r="B35" s="26"/>
      <c r="C35" s="26"/>
      <c r="D35" s="23"/>
      <c r="E35" s="23"/>
      <c r="F35" s="23"/>
      <c r="G35" s="26"/>
      <c r="H35" s="26"/>
      <c r="I35" s="26"/>
      <c r="J35" s="27"/>
    </row>
    <row r="36" spans="1:51" x14ac:dyDescent="0.25">
      <c r="A36" s="150"/>
      <c r="B36" s="150"/>
      <c r="C36" s="26"/>
      <c r="D36" s="120" t="s">
        <v>24</v>
      </c>
      <c r="E36" s="120"/>
      <c r="F36" s="120"/>
      <c r="G36" s="26"/>
      <c r="H36" s="120"/>
      <c r="I36" s="120"/>
      <c r="J36" s="126"/>
    </row>
    <row r="37" spans="1:51" x14ac:dyDescent="0.25">
      <c r="A37" s="150"/>
      <c r="B37" s="150"/>
      <c r="C37" s="26"/>
      <c r="D37" s="139" t="s">
        <v>33</v>
      </c>
      <c r="E37" s="139"/>
      <c r="F37" s="139"/>
      <c r="G37" s="26"/>
      <c r="H37" s="150"/>
      <c r="I37" s="150"/>
      <c r="J37" s="151"/>
    </row>
    <row r="38" spans="1:51" x14ac:dyDescent="0.25">
      <c r="A38" s="24"/>
      <c r="B38" s="24"/>
      <c r="C38" s="21"/>
      <c r="D38" s="24"/>
      <c r="E38" s="24"/>
      <c r="F38" s="24"/>
      <c r="G38" s="21"/>
      <c r="H38" s="24"/>
      <c r="I38" s="24"/>
      <c r="J38" s="25"/>
    </row>
    <row r="39" spans="1:51" x14ac:dyDescent="0.25">
      <c r="A39" s="24"/>
      <c r="B39" s="24"/>
      <c r="C39" s="21"/>
      <c r="D39" s="24"/>
      <c r="E39" s="24"/>
      <c r="F39" s="24"/>
      <c r="G39" s="21"/>
      <c r="H39" s="24"/>
      <c r="I39" s="24"/>
      <c r="J39" s="25"/>
    </row>
    <row r="40" spans="1:51" x14ac:dyDescent="0.25">
      <c r="A40" s="24"/>
      <c r="B40" s="24"/>
      <c r="C40" s="21"/>
      <c r="D40" s="24"/>
      <c r="E40" s="24"/>
      <c r="F40" s="24"/>
      <c r="G40" s="21"/>
      <c r="H40" s="24"/>
      <c r="I40" s="24"/>
      <c r="J40" s="25"/>
    </row>
    <row r="41" spans="1:51" ht="13.5" customHeight="1" x14ac:dyDescent="0.25">
      <c r="A41" s="129" t="s">
        <v>64</v>
      </c>
      <c r="B41" s="130"/>
      <c r="C41" s="130"/>
      <c r="D41" s="130"/>
      <c r="E41" s="130"/>
      <c r="F41" s="130"/>
      <c r="G41" s="130"/>
      <c r="H41" s="130"/>
      <c r="I41" s="130"/>
      <c r="J41" s="131"/>
    </row>
    <row r="42" spans="1:51" ht="13.5" customHeight="1" x14ac:dyDescent="0.25">
      <c r="A42" s="133" t="s">
        <v>97</v>
      </c>
      <c r="B42" s="133"/>
      <c r="C42" s="133"/>
      <c r="D42" s="133"/>
      <c r="E42" s="133"/>
      <c r="F42" s="133"/>
      <c r="G42" s="133"/>
      <c r="H42" s="133"/>
      <c r="I42" s="133"/>
      <c r="J42" s="133"/>
      <c r="K42" s="133"/>
      <c r="L42" s="134"/>
      <c r="AY42" s="75"/>
    </row>
    <row r="43" spans="1:51" ht="94.5" customHeight="1" thickBot="1" x14ac:dyDescent="0.3">
      <c r="A43" s="115" t="s">
        <v>63</v>
      </c>
      <c r="B43" s="116"/>
      <c r="C43" s="116"/>
      <c r="D43" s="116"/>
      <c r="E43" s="116"/>
      <c r="F43" s="116"/>
      <c r="G43" s="116"/>
      <c r="H43" s="116"/>
      <c r="I43" s="116"/>
      <c r="J43" s="117"/>
    </row>
    <row r="53" ht="15" customHeight="1" x14ac:dyDescent="0.25"/>
    <row r="54" ht="75" customHeight="1" x14ac:dyDescent="0.25"/>
  </sheetData>
  <mergeCells count="44">
    <mergeCell ref="A37:B37"/>
    <mergeCell ref="D37:F37"/>
    <mergeCell ref="H37:J37"/>
    <mergeCell ref="A43:J43"/>
    <mergeCell ref="A41:J41"/>
    <mergeCell ref="A42:L42"/>
    <mergeCell ref="F26:G26"/>
    <mergeCell ref="F27:G27"/>
    <mergeCell ref="F28:G28"/>
    <mergeCell ref="F29:G29"/>
    <mergeCell ref="F30:G30"/>
    <mergeCell ref="D31:F31"/>
    <mergeCell ref="H31:J31"/>
    <mergeCell ref="A32:B32"/>
    <mergeCell ref="D32:F32"/>
    <mergeCell ref="H32:J32"/>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J1"/>
    <mergeCell ref="A2:J2"/>
    <mergeCell ref="A3:J3"/>
    <mergeCell ref="A4:J4"/>
    <mergeCell ref="A5:J5"/>
    <mergeCell ref="A6:J6"/>
    <mergeCell ref="A7:J7"/>
    <mergeCell ref="A8:J8"/>
    <mergeCell ref="F10:G10"/>
    <mergeCell ref="F11:G11"/>
    <mergeCell ref="F12:G12"/>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4"/>
  <sheetViews>
    <sheetView workbookViewId="0">
      <selection activeCell="I13" sqref="I13"/>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1.85546875" customWidth="1"/>
    <col min="7" max="7" width="0.85546875" hidden="1" customWidth="1"/>
    <col min="8" max="8" width="18.42578125" customWidth="1"/>
    <col min="9" max="9" width="10.42578125" customWidth="1"/>
    <col min="10" max="10" width="28.28515625" hidden="1" customWidth="1"/>
    <col min="11" max="11" width="15.14062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181</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186</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93" t="s">
        <v>160</v>
      </c>
      <c r="B11" s="86" t="s">
        <v>161</v>
      </c>
      <c r="C11" s="80">
        <v>77</v>
      </c>
      <c r="D11" s="81">
        <f t="shared" ref="D11:D30" si="0">IF(I11=" "," ",O11)</f>
        <v>92</v>
      </c>
      <c r="E11" s="87">
        <v>152</v>
      </c>
      <c r="F11" s="98" t="s">
        <v>162</v>
      </c>
      <c r="G11" s="98"/>
      <c r="H11" s="83" t="s">
        <v>176</v>
      </c>
      <c r="I11" s="88">
        <v>90</v>
      </c>
      <c r="J11" s="84" t="str">
        <f>IF(C11=0," ",IF(I11=0," ",IF(I11="GR",AQ11,AM11)))</f>
        <v>GİREMEZ(ORTALAMA)</v>
      </c>
      <c r="K11" s="85">
        <f>IF(C11=0," ",IF(I11=0," ",P11))</f>
        <v>2.3043478260869565</v>
      </c>
      <c r="L11" s="11"/>
      <c r="M11" s="11" t="s">
        <v>15</v>
      </c>
      <c r="N11" s="12">
        <f>IF(I11&lt;90,0,IF(I11&lt;=100,4,0))</f>
        <v>4</v>
      </c>
      <c r="O11" s="13">
        <f>IF(I11=" ",C11,(C11+15))</f>
        <v>92</v>
      </c>
      <c r="P11" s="13">
        <f>IF(I11="BAŞARILI",(E11/O11),IF(I11&gt;0,(((AL11*15)+E11)/O11),E11))</f>
        <v>2.3043478260869565</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GİREMEZ(ORTALAMA)</v>
      </c>
      <c r="AN11" s="15">
        <f>IF(LEFT(A11,1)="0",2,2.5)</f>
        <v>2.5</v>
      </c>
      <c r="AO11" s="15"/>
      <c r="AP11" s="17"/>
      <c r="AQ11" s="17" t="s">
        <v>23</v>
      </c>
      <c r="AR11" s="17"/>
      <c r="AS11" s="18"/>
      <c r="AT11" s="18"/>
      <c r="AU11" s="18"/>
      <c r="AV11" s="18"/>
      <c r="AW11" s="18"/>
      <c r="AX11" s="18"/>
      <c r="AY11" s="18"/>
      <c r="AZ11" s="1"/>
    </row>
    <row r="12" spans="1:52" ht="15.75" x14ac:dyDescent="0.25">
      <c r="A12" s="77" t="s">
        <v>158</v>
      </c>
      <c r="B12" s="74" t="s">
        <v>159</v>
      </c>
      <c r="C12" s="32">
        <v>84</v>
      </c>
      <c r="D12" s="33">
        <f t="shared" si="0"/>
        <v>99</v>
      </c>
      <c r="E12" s="37">
        <v>212.5</v>
      </c>
      <c r="F12" s="113" t="s">
        <v>41</v>
      </c>
      <c r="G12" s="113"/>
      <c r="H12" s="53"/>
      <c r="I12" s="33">
        <v>90</v>
      </c>
      <c r="J12" s="10" t="str">
        <f t="shared" ref="J12:J30" si="1">IF(C12=0," ",IF(I12=0," ",IF(I12="GR",AQ12,AM12)))</f>
        <v>YETERLİ</v>
      </c>
      <c r="K12" s="36">
        <f t="shared" ref="K12:K30" si="2">IF(C12=0," ",IF(I12=0," ",P12))</f>
        <v>2.7525252525252526</v>
      </c>
      <c r="L12" s="11"/>
      <c r="M12" s="11" t="s">
        <v>15</v>
      </c>
      <c r="N12" s="12">
        <f t="shared" ref="N12:N30" si="3">IF(I12&lt;90,0,IF(I12&lt;=100,4,0))</f>
        <v>4</v>
      </c>
      <c r="O12" s="13">
        <f t="shared" ref="O12:O30" si="4">IF(I12=" ",C12,(C12+15))</f>
        <v>99</v>
      </c>
      <c r="P12" s="13">
        <f t="shared" ref="P12:P30" si="5">IF(I12="BAŞARILI",(E12/O12),IF(I12&gt;0,(((AL12*15)+E12)/O12),E12))</f>
        <v>2.7525252525252526</v>
      </c>
      <c r="Q12" s="14">
        <v>3.5</v>
      </c>
      <c r="R12" s="14" t="s">
        <v>16</v>
      </c>
      <c r="S12" s="15">
        <f t="shared" ref="S12:S30" si="6">IF(I12&lt;85,0,IF(I12&lt;=89,3.5,0))</f>
        <v>0</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4</v>
      </c>
      <c r="AM12" s="16" t="str">
        <f t="shared" ref="AM12:AM30" si="14">IF(I12=" "," ",IF(AL12&lt;2,"GİREMEZ(AKTS)",IF(O12&lt;89,"GİREMEZ(AKTS)",IF(P12&gt;=AN12,"YETERLİ","GİREMEZ(ORTALAMA)"))))</f>
        <v>YETERLİ</v>
      </c>
      <c r="AN12" s="15">
        <f t="shared" ref="AN12:AN30" si="15">IF(LEFT(A12,1)="0",2,2.5)</f>
        <v>2.5</v>
      </c>
      <c r="AQ12" s="17" t="s">
        <v>23</v>
      </c>
    </row>
    <row r="13" spans="1:52" ht="15.75" x14ac:dyDescent="0.25">
      <c r="A13" s="77" t="s">
        <v>51</v>
      </c>
      <c r="B13" s="74" t="s">
        <v>157</v>
      </c>
      <c r="C13" s="32">
        <v>85</v>
      </c>
      <c r="D13" s="33">
        <f t="shared" si="0"/>
        <v>100</v>
      </c>
      <c r="E13" s="37">
        <v>191.5</v>
      </c>
      <c r="F13" s="113" t="s">
        <v>38</v>
      </c>
      <c r="G13" s="113"/>
      <c r="H13" s="53"/>
      <c r="I13" s="33">
        <v>90</v>
      </c>
      <c r="J13" s="10" t="str">
        <f t="shared" si="1"/>
        <v>YETERLİ</v>
      </c>
      <c r="K13" s="36">
        <f t="shared" si="2"/>
        <v>2.5150000000000001</v>
      </c>
      <c r="L13" s="11"/>
      <c r="M13" s="11" t="s">
        <v>15</v>
      </c>
      <c r="N13" s="12">
        <f t="shared" si="3"/>
        <v>4</v>
      </c>
      <c r="O13" s="13">
        <f t="shared" si="4"/>
        <v>100</v>
      </c>
      <c r="P13" s="13">
        <f t="shared" si="5"/>
        <v>2.5150000000000001</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4</v>
      </c>
      <c r="AM13" s="16" t="str">
        <f t="shared" si="14"/>
        <v>YETERLİ</v>
      </c>
      <c r="AN13" s="15">
        <f t="shared" si="15"/>
        <v>2.5</v>
      </c>
      <c r="AQ13" s="17" t="s">
        <v>23</v>
      </c>
    </row>
    <row r="14" spans="1:52" ht="15.75" x14ac:dyDescent="0.25">
      <c r="A14" s="30"/>
      <c r="B14" s="51"/>
      <c r="C14" s="32"/>
      <c r="D14" s="33" t="str">
        <f t="shared" si="0"/>
        <v xml:space="preserve"> </v>
      </c>
      <c r="E14" s="37"/>
      <c r="F14" s="113"/>
      <c r="G14" s="113"/>
      <c r="H14" s="53"/>
      <c r="I14" s="33" t="s">
        <v>14</v>
      </c>
      <c r="J14" s="10" t="str">
        <f t="shared" si="1"/>
        <v xml:space="preserve"> </v>
      </c>
      <c r="K14" s="36" t="str">
        <f t="shared" si="2"/>
        <v xml:space="preserve"> </v>
      </c>
      <c r="L14" s="11"/>
      <c r="M14" s="11" t="s">
        <v>15</v>
      </c>
      <c r="N14" s="12">
        <f t="shared" si="3"/>
        <v>0</v>
      </c>
      <c r="O14" s="13">
        <f t="shared" si="4"/>
        <v>0</v>
      </c>
      <c r="P14" s="13" t="e">
        <f t="shared" si="5"/>
        <v>#DIV/0!</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0</v>
      </c>
      <c r="AM14" s="16" t="str">
        <f t="shared" si="14"/>
        <v xml:space="preserve"> </v>
      </c>
      <c r="AN14" s="15">
        <f t="shared" si="15"/>
        <v>2.5</v>
      </c>
      <c r="AQ14" s="17" t="s">
        <v>23</v>
      </c>
    </row>
    <row r="15" spans="1:52" ht="15.75" x14ac:dyDescent="0.25">
      <c r="A15" s="30"/>
      <c r="B15" s="3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3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3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3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31"/>
      <c r="C19" s="32"/>
      <c r="D19" s="33" t="str">
        <f t="shared" si="0"/>
        <v xml:space="preserve"> </v>
      </c>
      <c r="E19" s="37"/>
      <c r="F19" s="135"/>
      <c r="G19" s="136"/>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3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3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44" t="s">
        <v>61</v>
      </c>
      <c r="B31" s="145"/>
      <c r="C31" s="19"/>
      <c r="D31" s="145" t="s">
        <v>195</v>
      </c>
      <c r="E31" s="137"/>
      <c r="F31" s="137"/>
      <c r="G31" s="20"/>
      <c r="H31" s="54"/>
      <c r="I31" s="120" t="s">
        <v>24</v>
      </c>
      <c r="J31" s="119"/>
      <c r="K31" s="121"/>
    </row>
    <row r="32" spans="1:43" x14ac:dyDescent="0.25">
      <c r="A32" s="154" t="s">
        <v>163</v>
      </c>
      <c r="B32" s="154"/>
      <c r="C32" s="26"/>
      <c r="D32" s="141" t="s">
        <v>192</v>
      </c>
      <c r="E32" s="141"/>
      <c r="F32" s="141"/>
      <c r="G32" s="21"/>
      <c r="H32" s="21"/>
      <c r="I32" s="139" t="s">
        <v>39</v>
      </c>
      <c r="J32" s="139"/>
      <c r="K32" s="140"/>
    </row>
    <row r="33" spans="1:52" x14ac:dyDescent="0.25">
      <c r="A33" s="22"/>
      <c r="B33" s="26"/>
      <c r="C33" s="26"/>
      <c r="D33" s="23"/>
      <c r="E33" s="23"/>
      <c r="F33" s="23"/>
      <c r="G33" s="26"/>
      <c r="H33" s="26"/>
      <c r="I33" s="26"/>
      <c r="J33" s="26"/>
      <c r="K33" s="27"/>
    </row>
    <row r="34" spans="1:52" x14ac:dyDescent="0.25">
      <c r="A34" s="22"/>
      <c r="B34" s="26"/>
      <c r="C34" s="26"/>
      <c r="D34" s="23"/>
      <c r="E34" s="23"/>
      <c r="F34" s="23"/>
      <c r="G34" s="26"/>
      <c r="H34" s="26"/>
      <c r="I34" s="26"/>
      <c r="J34" s="26"/>
      <c r="K34" s="27"/>
    </row>
    <row r="35" spans="1:52" x14ac:dyDescent="0.25">
      <c r="A35" s="22"/>
      <c r="B35" s="26"/>
      <c r="C35" s="26"/>
      <c r="D35" s="23"/>
      <c r="E35" s="23"/>
      <c r="F35" s="23"/>
      <c r="G35" s="26"/>
      <c r="H35" s="26"/>
      <c r="I35" s="26"/>
      <c r="J35" s="26"/>
      <c r="K35" s="27"/>
    </row>
    <row r="36" spans="1:52" x14ac:dyDescent="0.25">
      <c r="A36" s="150"/>
      <c r="B36" s="150"/>
      <c r="C36" s="26"/>
      <c r="D36" s="137" t="s">
        <v>194</v>
      </c>
      <c r="E36" s="137"/>
      <c r="F36" s="137"/>
      <c r="G36" s="26"/>
      <c r="H36" s="26"/>
      <c r="I36" s="120" t="s">
        <v>25</v>
      </c>
      <c r="J36" s="120"/>
      <c r="K36" s="126"/>
    </row>
    <row r="37" spans="1:52" x14ac:dyDescent="0.25">
      <c r="A37" s="150"/>
      <c r="B37" s="150"/>
      <c r="C37" s="26"/>
      <c r="D37" s="141" t="s">
        <v>193</v>
      </c>
      <c r="E37" s="141"/>
      <c r="F37" s="141"/>
      <c r="G37" s="26"/>
      <c r="H37" s="26"/>
      <c r="I37" s="139" t="s">
        <v>37</v>
      </c>
      <c r="J37" s="139"/>
      <c r="K37" s="140"/>
    </row>
    <row r="38" spans="1:52" x14ac:dyDescent="0.25">
      <c r="A38" s="24"/>
      <c r="B38" s="24"/>
      <c r="C38" s="21"/>
      <c r="D38" s="24"/>
      <c r="E38" s="24"/>
      <c r="F38" s="24"/>
      <c r="G38" s="21"/>
      <c r="H38" s="21"/>
      <c r="I38" s="24"/>
      <c r="J38" s="24"/>
      <c r="K38" s="25"/>
    </row>
    <row r="39" spans="1:52" x14ac:dyDescent="0.25">
      <c r="A39" s="24"/>
      <c r="B39" s="24"/>
      <c r="C39" s="21"/>
      <c r="D39" s="24"/>
      <c r="E39" s="24"/>
      <c r="F39" s="24"/>
      <c r="G39" s="21"/>
      <c r="H39" s="21"/>
      <c r="I39" s="24"/>
      <c r="J39" s="24"/>
      <c r="K39" s="25"/>
    </row>
    <row r="40" spans="1:52" x14ac:dyDescent="0.25">
      <c r="A40" s="24"/>
      <c r="B40" s="24"/>
      <c r="C40" s="21"/>
      <c r="D40" s="24"/>
      <c r="E40" s="24"/>
      <c r="F40" s="24"/>
      <c r="G40" s="21"/>
      <c r="H40" s="21"/>
      <c r="I40" s="24"/>
      <c r="J40" s="24"/>
      <c r="K40" s="25"/>
    </row>
    <row r="41" spans="1:52" ht="13.5" customHeight="1" x14ac:dyDescent="0.25">
      <c r="A41" s="129" t="s">
        <v>64</v>
      </c>
      <c r="B41" s="130"/>
      <c r="C41" s="130"/>
      <c r="D41" s="130"/>
      <c r="E41" s="130"/>
      <c r="F41" s="130"/>
      <c r="G41" s="130"/>
      <c r="H41" s="130"/>
      <c r="I41" s="130"/>
      <c r="J41" s="130"/>
      <c r="K41" s="131"/>
    </row>
    <row r="42" spans="1:52" ht="13.5" customHeight="1" x14ac:dyDescent="0.25">
      <c r="A42" s="133" t="s">
        <v>97</v>
      </c>
      <c r="B42" s="133"/>
      <c r="C42" s="133"/>
      <c r="D42" s="133"/>
      <c r="E42" s="133"/>
      <c r="F42" s="133"/>
      <c r="G42" s="133"/>
      <c r="H42" s="133"/>
      <c r="I42" s="133"/>
      <c r="J42" s="133"/>
      <c r="K42" s="133"/>
      <c r="L42" s="133"/>
      <c r="M42" s="134"/>
      <c r="AZ42" s="75"/>
    </row>
    <row r="43" spans="1:52" ht="72.75"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4">
    <mergeCell ref="A37:B37"/>
    <mergeCell ref="D37:F37"/>
    <mergeCell ref="I37:K37"/>
    <mergeCell ref="A43:K43"/>
    <mergeCell ref="A41:K41"/>
    <mergeCell ref="A42:M42"/>
    <mergeCell ref="F26:G26"/>
    <mergeCell ref="F27:G27"/>
    <mergeCell ref="F28:G28"/>
    <mergeCell ref="F29:G29"/>
    <mergeCell ref="F30:G30"/>
    <mergeCell ref="D31:F31"/>
    <mergeCell ref="I31:K31"/>
    <mergeCell ref="A32:B32"/>
    <mergeCell ref="D32:F32"/>
    <mergeCell ref="I32:K32"/>
    <mergeCell ref="A36:B36"/>
    <mergeCell ref="D36:F36"/>
    <mergeCell ref="I36:K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67"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workbookViewId="0">
      <selection activeCell="I23" sqref="I23"/>
    </sheetView>
  </sheetViews>
  <sheetFormatPr defaultRowHeight="15" x14ac:dyDescent="0.25"/>
  <cols>
    <col min="1" max="1" width="12.42578125" customWidth="1"/>
    <col min="2" max="2" width="23.7109375" customWidth="1"/>
    <col min="3" max="3" width="9.140625" customWidth="1"/>
    <col min="4" max="4" width="13.28515625" customWidth="1"/>
    <col min="5" max="5" width="12.85546875" customWidth="1"/>
    <col min="6" max="6" width="31.7109375" customWidth="1"/>
    <col min="7" max="7" width="0.85546875" hidden="1" customWidth="1"/>
    <col min="8" max="8" width="18.5703125" customWidth="1"/>
    <col min="9" max="9" width="10.42578125" customWidth="1"/>
    <col min="10" max="10" width="28.28515625" hidden="1" customWidth="1"/>
    <col min="11" max="11" width="17.2851562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179</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59" t="s">
        <v>72</v>
      </c>
      <c r="B11" s="60" t="s">
        <v>73</v>
      </c>
      <c r="C11" s="32">
        <v>77</v>
      </c>
      <c r="D11" s="33">
        <f t="shared" ref="D11:D30" si="0">IF(I11=" "," ",O11)</f>
        <v>92</v>
      </c>
      <c r="E11" s="34">
        <v>199.5</v>
      </c>
      <c r="F11" s="113" t="s">
        <v>32</v>
      </c>
      <c r="G11" s="113"/>
      <c r="H11" s="53"/>
      <c r="I11" s="35">
        <v>100</v>
      </c>
      <c r="J11" s="10" t="str">
        <f>IF(C11=0," ",IF(I11=0," ",IF(I11="GR",AQ11,AM11)))</f>
        <v>YETERLİ</v>
      </c>
      <c r="K11" s="36">
        <f>IF(C11=0," ",IF(I11=0," ",P11))</f>
        <v>2.8206521739130435</v>
      </c>
      <c r="L11" s="11"/>
      <c r="M11" s="11" t="s">
        <v>15</v>
      </c>
      <c r="N11" s="12">
        <f>IF(I11&lt;90,0,IF(I11&lt;=100,4,0))</f>
        <v>4</v>
      </c>
      <c r="O11" s="13">
        <f>IF(I11=" ",C11,(C11+15))</f>
        <v>92</v>
      </c>
      <c r="P11" s="13">
        <f>IF(I11="BAŞARILI",(E11/O11),IF(I11&gt;0,(((AL11*15)+E11)/O11),E11))</f>
        <v>2.8206521739130435</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59" t="s">
        <v>74</v>
      </c>
      <c r="B12" s="60" t="s">
        <v>75</v>
      </c>
      <c r="C12" s="32">
        <v>79</v>
      </c>
      <c r="D12" s="33">
        <f t="shared" si="0"/>
        <v>94</v>
      </c>
      <c r="E12" s="37">
        <v>191</v>
      </c>
      <c r="F12" s="113" t="s">
        <v>32</v>
      </c>
      <c r="G12" s="113"/>
      <c r="H12" s="53"/>
      <c r="I12" s="33">
        <v>85</v>
      </c>
      <c r="J12" s="10" t="str">
        <f t="shared" ref="J12:J30" si="1">IF(C12=0," ",IF(I12=0," ",IF(I12="GR",AQ12,AM12)))</f>
        <v>YETERLİ</v>
      </c>
      <c r="K12" s="36">
        <f t="shared" ref="K12:K30" si="2">IF(C12=0," ",IF(I12=0," ",P12))</f>
        <v>2.5904255319148937</v>
      </c>
      <c r="L12" s="11"/>
      <c r="M12" s="11" t="s">
        <v>15</v>
      </c>
      <c r="N12" s="12">
        <f t="shared" ref="N12:N30" si="3">IF(I12&lt;90,0,IF(I12&lt;=100,4,0))</f>
        <v>0</v>
      </c>
      <c r="O12" s="13">
        <f t="shared" ref="O12:O30" si="4">IF(I12=" ",C12,(C12+15))</f>
        <v>94</v>
      </c>
      <c r="P12" s="13">
        <f t="shared" ref="P12:P30" si="5">IF(I12="BAŞARILI",(E12/O12),IF(I12&gt;0,(((AL12*15)+E12)/O12),E12))</f>
        <v>2.5904255319148937</v>
      </c>
      <c r="Q12" s="14">
        <v>3.5</v>
      </c>
      <c r="R12" s="14" t="s">
        <v>16</v>
      </c>
      <c r="S12" s="15">
        <f t="shared" ref="S12:S30" si="6">IF(I12&lt;85,0,IF(I12&lt;=89,3.5,0))</f>
        <v>3.5</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3.5</v>
      </c>
      <c r="AM12" s="16" t="str">
        <f t="shared" ref="AM12:AM30" si="14">IF(I12=" "," ",IF(AL12&lt;2,"GİREMEZ(AKTS)",IF(O12&lt;89,"GİREMEZ(AKTS)",IF(P12&gt;=AN12,"YETERLİ","GİREMEZ(ORTALAMA)"))))</f>
        <v>YETERLİ</v>
      </c>
      <c r="AN12" s="15">
        <f t="shared" ref="AN12:AN30" si="15">IF(LEFT(A12,1)="0",2,2.5)</f>
        <v>2</v>
      </c>
      <c r="AQ12" s="17" t="s">
        <v>23</v>
      </c>
    </row>
    <row r="13" spans="1:52" ht="15.75" x14ac:dyDescent="0.25">
      <c r="A13" s="78" t="s">
        <v>76</v>
      </c>
      <c r="B13" s="79" t="s">
        <v>77</v>
      </c>
      <c r="C13" s="80">
        <v>84</v>
      </c>
      <c r="D13" s="81">
        <f t="shared" si="0"/>
        <v>99</v>
      </c>
      <c r="E13" s="82">
        <v>165.5</v>
      </c>
      <c r="F13" s="98" t="s">
        <v>32</v>
      </c>
      <c r="G13" s="98"/>
      <c r="H13" s="83" t="s">
        <v>176</v>
      </c>
      <c r="I13" s="81">
        <v>85</v>
      </c>
      <c r="J13" s="84" t="str">
        <f t="shared" si="1"/>
        <v>GİREMEZ(ORTALAMA)</v>
      </c>
      <c r="K13" s="85">
        <f t="shared" si="2"/>
        <v>2.202020202020202</v>
      </c>
      <c r="L13" s="11"/>
      <c r="M13" s="11" t="s">
        <v>15</v>
      </c>
      <c r="N13" s="12">
        <f t="shared" si="3"/>
        <v>0</v>
      </c>
      <c r="O13" s="13">
        <f t="shared" si="4"/>
        <v>99</v>
      </c>
      <c r="P13" s="13">
        <f t="shared" si="5"/>
        <v>2.202020202020202</v>
      </c>
      <c r="Q13" s="14">
        <v>3.5</v>
      </c>
      <c r="R13" s="14" t="s">
        <v>16</v>
      </c>
      <c r="S13" s="15">
        <f t="shared" si="6"/>
        <v>3.5</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3.5</v>
      </c>
      <c r="AM13" s="16" t="str">
        <f t="shared" si="14"/>
        <v>GİREMEZ(ORTALAMA)</v>
      </c>
      <c r="AN13" s="15">
        <f t="shared" si="15"/>
        <v>2.5</v>
      </c>
      <c r="AQ13" s="17" t="s">
        <v>23</v>
      </c>
    </row>
    <row r="14" spans="1:52" ht="15.75" x14ac:dyDescent="0.25">
      <c r="A14" s="63" t="s">
        <v>78</v>
      </c>
      <c r="B14" s="64" t="s">
        <v>79</v>
      </c>
      <c r="C14" s="32">
        <v>84</v>
      </c>
      <c r="D14" s="33">
        <f t="shared" si="0"/>
        <v>99</v>
      </c>
      <c r="E14" s="37">
        <v>255.5</v>
      </c>
      <c r="F14" s="113" t="s">
        <v>32</v>
      </c>
      <c r="G14" s="113"/>
      <c r="H14" s="53"/>
      <c r="I14" s="33">
        <v>90</v>
      </c>
      <c r="J14" s="10" t="str">
        <f t="shared" si="1"/>
        <v>YETERLİ</v>
      </c>
      <c r="K14" s="36">
        <f t="shared" si="2"/>
        <v>3.1868686868686869</v>
      </c>
      <c r="L14" s="11"/>
      <c r="M14" s="11" t="s">
        <v>15</v>
      </c>
      <c r="N14" s="12">
        <f t="shared" si="3"/>
        <v>4</v>
      </c>
      <c r="O14" s="13">
        <f t="shared" si="4"/>
        <v>99</v>
      </c>
      <c r="P14" s="13">
        <f t="shared" si="5"/>
        <v>3.1868686868686869</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4</v>
      </c>
      <c r="AM14" s="16" t="str">
        <f t="shared" si="14"/>
        <v>YETERLİ</v>
      </c>
      <c r="AN14" s="15">
        <f t="shared" si="15"/>
        <v>2.5</v>
      </c>
      <c r="AQ14" s="17" t="s">
        <v>23</v>
      </c>
    </row>
    <row r="15" spans="1:52" ht="15.75" x14ac:dyDescent="0.25">
      <c r="A15" s="65" t="s">
        <v>29</v>
      </c>
      <c r="B15" s="66" t="s">
        <v>81</v>
      </c>
      <c r="C15" s="32">
        <v>91</v>
      </c>
      <c r="D15" s="33">
        <f t="shared" si="0"/>
        <v>106</v>
      </c>
      <c r="E15" s="37">
        <v>243.5</v>
      </c>
      <c r="F15" s="113" t="s">
        <v>33</v>
      </c>
      <c r="G15" s="113"/>
      <c r="H15" s="53"/>
      <c r="I15" s="33">
        <v>100</v>
      </c>
      <c r="J15" s="10" t="str">
        <f t="shared" si="1"/>
        <v>YETERLİ</v>
      </c>
      <c r="K15" s="36">
        <f t="shared" si="2"/>
        <v>2.8632075471698113</v>
      </c>
      <c r="L15" s="11"/>
      <c r="M15" s="11" t="s">
        <v>15</v>
      </c>
      <c r="N15" s="12">
        <f t="shared" si="3"/>
        <v>4</v>
      </c>
      <c r="O15" s="13">
        <f t="shared" si="4"/>
        <v>106</v>
      </c>
      <c r="P15" s="13">
        <f t="shared" si="5"/>
        <v>2.8632075471698113</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4</v>
      </c>
      <c r="AM15" s="16" t="str">
        <f t="shared" si="14"/>
        <v>YETERLİ</v>
      </c>
      <c r="AN15" s="15">
        <f t="shared" si="15"/>
        <v>2.5</v>
      </c>
      <c r="AQ15" s="17" t="s">
        <v>23</v>
      </c>
    </row>
    <row r="16" spans="1:52" ht="15.75" x14ac:dyDescent="0.25">
      <c r="A16" s="59" t="s">
        <v>82</v>
      </c>
      <c r="B16" s="60" t="s">
        <v>83</v>
      </c>
      <c r="C16" s="32">
        <v>77</v>
      </c>
      <c r="D16" s="33">
        <f t="shared" si="0"/>
        <v>92</v>
      </c>
      <c r="E16" s="37">
        <v>172.5</v>
      </c>
      <c r="F16" s="114" t="s">
        <v>94</v>
      </c>
      <c r="G16" s="114"/>
      <c r="H16" s="51"/>
      <c r="I16" s="33">
        <v>95</v>
      </c>
      <c r="J16" s="10" t="str">
        <f t="shared" si="1"/>
        <v>YETERLİ</v>
      </c>
      <c r="K16" s="36">
        <f t="shared" si="2"/>
        <v>2.527173913043478</v>
      </c>
      <c r="L16" s="11"/>
      <c r="M16" s="11" t="s">
        <v>15</v>
      </c>
      <c r="N16" s="12">
        <f t="shared" si="3"/>
        <v>4</v>
      </c>
      <c r="O16" s="13">
        <f t="shared" si="4"/>
        <v>92</v>
      </c>
      <c r="P16" s="13">
        <f t="shared" si="5"/>
        <v>2.527173913043478</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4</v>
      </c>
      <c r="AM16" s="16" t="str">
        <f t="shared" si="14"/>
        <v>YETERLİ</v>
      </c>
      <c r="AN16" s="15">
        <f t="shared" si="15"/>
        <v>2.5</v>
      </c>
      <c r="AQ16" s="17" t="s">
        <v>23</v>
      </c>
    </row>
    <row r="17" spans="1:43" ht="15.75" x14ac:dyDescent="0.25">
      <c r="A17" s="67" t="s">
        <v>84</v>
      </c>
      <c r="B17" s="64" t="s">
        <v>85</v>
      </c>
      <c r="C17" s="32">
        <v>77</v>
      </c>
      <c r="D17" s="33">
        <f t="shared" si="0"/>
        <v>92</v>
      </c>
      <c r="E17" s="37">
        <v>252.5</v>
      </c>
      <c r="F17" s="114" t="s">
        <v>94</v>
      </c>
      <c r="G17" s="114"/>
      <c r="H17" s="51"/>
      <c r="I17" s="33">
        <v>90</v>
      </c>
      <c r="J17" s="10" t="str">
        <f t="shared" si="1"/>
        <v>YETERLİ</v>
      </c>
      <c r="K17" s="36">
        <f t="shared" si="2"/>
        <v>3.3967391304347827</v>
      </c>
      <c r="L17" s="11"/>
      <c r="M17" s="11" t="s">
        <v>15</v>
      </c>
      <c r="N17" s="12">
        <f t="shared" si="3"/>
        <v>4</v>
      </c>
      <c r="O17" s="13">
        <f t="shared" si="4"/>
        <v>92</v>
      </c>
      <c r="P17" s="13">
        <f t="shared" si="5"/>
        <v>3.3967391304347827</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4</v>
      </c>
      <c r="AM17" s="16" t="str">
        <f t="shared" si="14"/>
        <v>YETERLİ</v>
      </c>
      <c r="AN17" s="15">
        <f t="shared" si="15"/>
        <v>2.5</v>
      </c>
      <c r="AQ17" s="17" t="s">
        <v>23</v>
      </c>
    </row>
    <row r="18" spans="1:43" ht="15.75" x14ac:dyDescent="0.25">
      <c r="A18" s="59" t="s">
        <v>86</v>
      </c>
      <c r="B18" s="60" t="s">
        <v>87</v>
      </c>
      <c r="C18" s="32">
        <v>77</v>
      </c>
      <c r="D18" s="33">
        <f t="shared" si="0"/>
        <v>92</v>
      </c>
      <c r="E18" s="37">
        <v>234</v>
      </c>
      <c r="F18" s="114" t="s">
        <v>35</v>
      </c>
      <c r="G18" s="114"/>
      <c r="H18" s="51"/>
      <c r="I18" s="33">
        <v>85</v>
      </c>
      <c r="J18" s="10" t="str">
        <f t="shared" si="1"/>
        <v>YETERLİ</v>
      </c>
      <c r="K18" s="36">
        <f t="shared" si="2"/>
        <v>3.1141304347826089</v>
      </c>
      <c r="L18" s="11"/>
      <c r="M18" s="11" t="s">
        <v>15</v>
      </c>
      <c r="N18" s="12">
        <f t="shared" si="3"/>
        <v>0</v>
      </c>
      <c r="O18" s="13">
        <f t="shared" si="4"/>
        <v>92</v>
      </c>
      <c r="P18" s="13">
        <f t="shared" si="5"/>
        <v>3.1141304347826089</v>
      </c>
      <c r="Q18" s="14">
        <v>3.5</v>
      </c>
      <c r="R18" s="14" t="s">
        <v>16</v>
      </c>
      <c r="S18" s="15">
        <f t="shared" si="6"/>
        <v>3.5</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3.5</v>
      </c>
      <c r="AM18" s="16" t="str">
        <f t="shared" si="14"/>
        <v>YETERLİ</v>
      </c>
      <c r="AN18" s="15">
        <f t="shared" si="15"/>
        <v>2.5</v>
      </c>
      <c r="AQ18" s="17" t="s">
        <v>23</v>
      </c>
    </row>
    <row r="19" spans="1:43" ht="15.75" x14ac:dyDescent="0.25">
      <c r="A19" s="59" t="s">
        <v>88</v>
      </c>
      <c r="B19" s="60" t="s">
        <v>89</v>
      </c>
      <c r="C19" s="32">
        <v>77</v>
      </c>
      <c r="D19" s="33">
        <f t="shared" si="0"/>
        <v>92</v>
      </c>
      <c r="E19" s="37">
        <v>207</v>
      </c>
      <c r="F19" s="114" t="s">
        <v>34</v>
      </c>
      <c r="G19" s="114"/>
      <c r="H19" s="51"/>
      <c r="I19" s="33">
        <v>95</v>
      </c>
      <c r="J19" s="10" t="str">
        <f t="shared" si="1"/>
        <v>YETERLİ</v>
      </c>
      <c r="K19" s="36">
        <f t="shared" si="2"/>
        <v>2.902173913043478</v>
      </c>
      <c r="L19" s="11"/>
      <c r="M19" s="11" t="s">
        <v>15</v>
      </c>
      <c r="N19" s="12">
        <f t="shared" si="3"/>
        <v>4</v>
      </c>
      <c r="O19" s="13">
        <f t="shared" si="4"/>
        <v>92</v>
      </c>
      <c r="P19" s="13">
        <f t="shared" si="5"/>
        <v>2.902173913043478</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4</v>
      </c>
      <c r="AM19" s="16" t="str">
        <f t="shared" si="14"/>
        <v>YETERLİ</v>
      </c>
      <c r="AN19" s="15">
        <f t="shared" si="15"/>
        <v>2.5</v>
      </c>
      <c r="AQ19" s="17" t="s">
        <v>23</v>
      </c>
    </row>
    <row r="20" spans="1:43" ht="15.75" x14ac:dyDescent="0.25">
      <c r="A20" s="67" t="s">
        <v>95</v>
      </c>
      <c r="B20" s="64" t="s">
        <v>96</v>
      </c>
      <c r="C20" s="32">
        <v>84</v>
      </c>
      <c r="D20" s="33">
        <f t="shared" si="0"/>
        <v>99</v>
      </c>
      <c r="E20" s="37">
        <v>218</v>
      </c>
      <c r="F20" s="135" t="s">
        <v>34</v>
      </c>
      <c r="G20" s="136"/>
      <c r="H20" s="51"/>
      <c r="I20" s="33">
        <v>90</v>
      </c>
      <c r="J20" s="10" t="str">
        <f t="shared" si="1"/>
        <v>YETERLİ</v>
      </c>
      <c r="K20" s="36">
        <f t="shared" si="2"/>
        <v>2.808080808080808</v>
      </c>
      <c r="L20" s="11"/>
      <c r="M20" s="11" t="s">
        <v>15</v>
      </c>
      <c r="N20" s="12">
        <f t="shared" si="3"/>
        <v>4</v>
      </c>
      <c r="O20" s="13">
        <f t="shared" si="4"/>
        <v>99</v>
      </c>
      <c r="P20" s="13">
        <f t="shared" si="5"/>
        <v>2.808080808080808</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4</v>
      </c>
      <c r="AM20" s="16" t="str">
        <f t="shared" si="14"/>
        <v>YETERLİ</v>
      </c>
      <c r="AN20" s="15">
        <f t="shared" si="15"/>
        <v>2.5</v>
      </c>
      <c r="AQ20" s="17" t="s">
        <v>23</v>
      </c>
    </row>
    <row r="21" spans="1:43" ht="15.75" x14ac:dyDescent="0.25">
      <c r="A21" s="59" t="s">
        <v>90</v>
      </c>
      <c r="B21" s="60" t="s">
        <v>91</v>
      </c>
      <c r="C21" s="32">
        <v>77</v>
      </c>
      <c r="D21" s="33">
        <f t="shared" si="0"/>
        <v>92</v>
      </c>
      <c r="E21" s="37">
        <v>209.5</v>
      </c>
      <c r="F21" s="114" t="s">
        <v>28</v>
      </c>
      <c r="G21" s="114"/>
      <c r="H21" s="51"/>
      <c r="I21" s="33">
        <v>95</v>
      </c>
      <c r="J21" s="10" t="str">
        <f t="shared" si="1"/>
        <v>YETERLİ</v>
      </c>
      <c r="K21" s="36">
        <f t="shared" si="2"/>
        <v>2.9293478260869565</v>
      </c>
      <c r="L21" s="11"/>
      <c r="M21" s="11" t="s">
        <v>15</v>
      </c>
      <c r="N21" s="12">
        <f t="shared" si="3"/>
        <v>4</v>
      </c>
      <c r="O21" s="13">
        <f t="shared" si="4"/>
        <v>92</v>
      </c>
      <c r="P21" s="13">
        <f t="shared" si="5"/>
        <v>2.9293478260869565</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4</v>
      </c>
      <c r="AM21" s="16" t="str">
        <f t="shared" si="14"/>
        <v>YETERLİ</v>
      </c>
      <c r="AN21" s="15">
        <f t="shared" si="15"/>
        <v>2.5</v>
      </c>
      <c r="AQ21" s="17" t="s">
        <v>23</v>
      </c>
    </row>
    <row r="22" spans="1:43" ht="15.75" x14ac:dyDescent="0.25">
      <c r="A22" s="59" t="s">
        <v>92</v>
      </c>
      <c r="B22" s="60" t="s">
        <v>93</v>
      </c>
      <c r="C22" s="32">
        <v>77</v>
      </c>
      <c r="D22" s="33">
        <f t="shared" si="0"/>
        <v>92</v>
      </c>
      <c r="E22" s="37">
        <v>246</v>
      </c>
      <c r="F22" s="135" t="s">
        <v>28</v>
      </c>
      <c r="G22" s="136"/>
      <c r="H22" s="51"/>
      <c r="I22" s="33">
        <v>95</v>
      </c>
      <c r="J22" s="10" t="s">
        <v>52</v>
      </c>
      <c r="K22" s="36">
        <f t="shared" si="2"/>
        <v>3.3260869565217392</v>
      </c>
      <c r="L22" s="11"/>
      <c r="M22" s="11" t="s">
        <v>15</v>
      </c>
      <c r="N22" s="12">
        <f t="shared" si="3"/>
        <v>4</v>
      </c>
      <c r="O22" s="13">
        <f t="shared" si="4"/>
        <v>92</v>
      </c>
      <c r="P22" s="13">
        <f t="shared" si="5"/>
        <v>3.3260869565217392</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4</v>
      </c>
      <c r="AM22" s="16" t="str">
        <f t="shared" si="14"/>
        <v>YETERLİ</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18" t="s">
        <v>24</v>
      </c>
      <c r="B31" s="119"/>
      <c r="C31" s="19"/>
      <c r="D31" s="119" t="s">
        <v>24</v>
      </c>
      <c r="E31" s="120"/>
      <c r="F31" s="120"/>
      <c r="G31" s="20"/>
      <c r="H31" s="54"/>
      <c r="I31" s="120" t="s">
        <v>24</v>
      </c>
      <c r="J31" s="119"/>
      <c r="K31" s="121"/>
    </row>
    <row r="32" spans="1:43" x14ac:dyDescent="0.25">
      <c r="A32" s="138" t="s">
        <v>32</v>
      </c>
      <c r="B32" s="138"/>
      <c r="C32" s="26"/>
      <c r="D32" s="139" t="s">
        <v>33</v>
      </c>
      <c r="E32" s="139"/>
      <c r="F32" s="139"/>
      <c r="G32" s="21"/>
      <c r="H32" s="21"/>
      <c r="I32" s="139" t="s">
        <v>34</v>
      </c>
      <c r="J32" s="139"/>
      <c r="K32" s="140"/>
    </row>
    <row r="33" spans="1:11" x14ac:dyDescent="0.25">
      <c r="A33" s="22"/>
      <c r="B33" s="26"/>
      <c r="C33" s="26"/>
      <c r="D33" s="23"/>
      <c r="E33" s="23"/>
      <c r="F33" s="23"/>
      <c r="G33" s="26"/>
      <c r="H33" s="26"/>
      <c r="I33" s="26"/>
      <c r="J33" s="26"/>
      <c r="K33" s="27"/>
    </row>
    <row r="34" spans="1:11" x14ac:dyDescent="0.25">
      <c r="A34" s="22"/>
      <c r="B34" s="26"/>
      <c r="C34" s="26"/>
      <c r="D34" s="23"/>
      <c r="E34" s="23"/>
      <c r="F34" s="23"/>
      <c r="G34" s="26"/>
      <c r="H34" s="26"/>
      <c r="I34" s="26"/>
      <c r="J34" s="26"/>
      <c r="K34" s="27"/>
    </row>
    <row r="35" spans="1:11" x14ac:dyDescent="0.25">
      <c r="A35" s="22"/>
      <c r="B35" s="26"/>
      <c r="C35" s="26"/>
      <c r="D35" s="23"/>
      <c r="E35" s="23"/>
      <c r="F35" s="23"/>
      <c r="G35" s="26"/>
      <c r="H35" s="26"/>
      <c r="I35" s="26"/>
      <c r="J35" s="26"/>
      <c r="K35" s="27"/>
    </row>
    <row r="36" spans="1:11" x14ac:dyDescent="0.25">
      <c r="A36" s="137" t="s">
        <v>59</v>
      </c>
      <c r="B36" s="137"/>
      <c r="C36" s="137"/>
      <c r="D36" s="120" t="s">
        <v>24</v>
      </c>
      <c r="E36" s="120"/>
      <c r="F36" s="120"/>
      <c r="G36" s="26"/>
      <c r="H36" s="26"/>
      <c r="I36" s="120" t="s">
        <v>24</v>
      </c>
      <c r="J36" s="120"/>
      <c r="K36" s="126"/>
    </row>
    <row r="37" spans="1:11" x14ac:dyDescent="0.25">
      <c r="A37" s="141" t="s">
        <v>187</v>
      </c>
      <c r="B37" s="141"/>
      <c r="C37" s="141"/>
      <c r="D37" s="139" t="s">
        <v>35</v>
      </c>
      <c r="E37" s="139"/>
      <c r="F37" s="139"/>
      <c r="G37" s="26"/>
      <c r="H37" s="26"/>
      <c r="I37" s="139" t="s">
        <v>28</v>
      </c>
      <c r="J37" s="139"/>
      <c r="K37" s="140"/>
    </row>
    <row r="38" spans="1:11" x14ac:dyDescent="0.25">
      <c r="A38" s="24"/>
      <c r="B38" s="24"/>
      <c r="C38" s="21"/>
      <c r="D38" s="24"/>
      <c r="E38" s="24"/>
      <c r="F38" s="24"/>
      <c r="G38" s="21"/>
      <c r="H38" s="21"/>
      <c r="I38" s="24"/>
      <c r="J38" s="24"/>
      <c r="K38" s="25"/>
    </row>
    <row r="39" spans="1:11" x14ac:dyDescent="0.25">
      <c r="A39" s="24"/>
      <c r="B39" s="24"/>
      <c r="C39" s="21"/>
      <c r="D39" s="24"/>
      <c r="E39" s="24"/>
      <c r="F39" s="24"/>
      <c r="G39" s="21"/>
      <c r="H39" s="21"/>
      <c r="I39" s="24"/>
      <c r="J39" s="24"/>
      <c r="K39" s="25"/>
    </row>
    <row r="40" spans="1:11" x14ac:dyDescent="0.25">
      <c r="A40" s="24"/>
      <c r="B40" s="24"/>
      <c r="C40" s="21"/>
      <c r="D40" s="24"/>
      <c r="E40" s="24"/>
      <c r="F40" s="24"/>
      <c r="G40" s="21"/>
      <c r="H40" s="21"/>
      <c r="I40" s="24"/>
      <c r="J40" s="24"/>
      <c r="K40" s="25"/>
    </row>
    <row r="41" spans="1:11" ht="15.75" customHeight="1" x14ac:dyDescent="0.25">
      <c r="A41" s="129" t="s">
        <v>64</v>
      </c>
      <c r="B41" s="130"/>
      <c r="C41" s="130"/>
      <c r="D41" s="130"/>
      <c r="E41" s="130"/>
      <c r="F41" s="130"/>
      <c r="G41" s="130"/>
      <c r="H41" s="130"/>
      <c r="I41" s="130"/>
      <c r="J41" s="130"/>
      <c r="K41" s="131"/>
    </row>
    <row r="42" spans="1:11" ht="15.75" customHeight="1" x14ac:dyDescent="0.25">
      <c r="A42" s="132" t="s">
        <v>97</v>
      </c>
      <c r="B42" s="133"/>
      <c r="C42" s="133"/>
      <c r="D42" s="133"/>
      <c r="E42" s="133"/>
      <c r="F42" s="133"/>
      <c r="G42" s="133"/>
      <c r="H42" s="133"/>
      <c r="I42" s="133"/>
      <c r="J42" s="134"/>
      <c r="K42" s="69"/>
    </row>
    <row r="43" spans="1:11" ht="72.75" customHeight="1" thickBot="1" x14ac:dyDescent="0.3">
      <c r="A43" s="115" t="s">
        <v>63</v>
      </c>
      <c r="B43" s="116"/>
      <c r="C43" s="116"/>
      <c r="D43" s="116"/>
      <c r="E43" s="116"/>
      <c r="F43" s="116"/>
      <c r="G43" s="116"/>
      <c r="H43" s="116"/>
      <c r="I43" s="116"/>
      <c r="J43" s="116"/>
      <c r="K43" s="117"/>
    </row>
  </sheetData>
  <mergeCells count="44">
    <mergeCell ref="A37:C37"/>
    <mergeCell ref="A42:J42"/>
    <mergeCell ref="D37:F37"/>
    <mergeCell ref="I37:K37"/>
    <mergeCell ref="A43:K43"/>
    <mergeCell ref="A41:K41"/>
    <mergeCell ref="D36:F36"/>
    <mergeCell ref="I36:K36"/>
    <mergeCell ref="A31:B31"/>
    <mergeCell ref="A36:C36"/>
    <mergeCell ref="F25:G25"/>
    <mergeCell ref="D31:F31"/>
    <mergeCell ref="I31:K31"/>
    <mergeCell ref="A32:B32"/>
    <mergeCell ref="D32:F32"/>
    <mergeCell ref="I32:K32"/>
    <mergeCell ref="F26:G26"/>
    <mergeCell ref="F27:G27"/>
    <mergeCell ref="F28:G28"/>
    <mergeCell ref="F29:G29"/>
    <mergeCell ref="F30:G30"/>
    <mergeCell ref="F22:G22"/>
    <mergeCell ref="F23:G23"/>
    <mergeCell ref="F14:G14"/>
    <mergeCell ref="F15:G15"/>
    <mergeCell ref="F16:G16"/>
    <mergeCell ref="F17:G17"/>
    <mergeCell ref="F18:G18"/>
    <mergeCell ref="F24:G24"/>
    <mergeCell ref="F13:G13"/>
    <mergeCell ref="A1:K1"/>
    <mergeCell ref="A2:K2"/>
    <mergeCell ref="A3:K3"/>
    <mergeCell ref="A4:K4"/>
    <mergeCell ref="A5:K5"/>
    <mergeCell ref="A6:K6"/>
    <mergeCell ref="A7:K7"/>
    <mergeCell ref="A8:K8"/>
    <mergeCell ref="F10:G10"/>
    <mergeCell ref="F11:G11"/>
    <mergeCell ref="F12:G12"/>
    <mergeCell ref="F19:G19"/>
    <mergeCell ref="F20:G20"/>
    <mergeCell ref="F21:G21"/>
  </mergeCells>
  <pageMargins left="0.70866141732283472" right="0.70866141732283472" top="0.74803149606299213" bottom="0.74803149606299213" header="0.31496062992125984" footer="0.31496062992125984"/>
  <pageSetup paperSize="9" scale="67"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workbookViewId="0">
      <selection activeCell="A16" sqref="A16"/>
    </sheetView>
  </sheetViews>
  <sheetFormatPr defaultRowHeight="15" x14ac:dyDescent="0.25"/>
  <cols>
    <col min="1" max="1" width="12.42578125" customWidth="1"/>
    <col min="2" max="2" width="28.28515625" customWidth="1"/>
    <col min="3" max="3" width="9.140625" customWidth="1"/>
    <col min="4" max="4" width="13.28515625" customWidth="1"/>
    <col min="5" max="5" width="12.85546875" customWidth="1"/>
    <col min="6" max="6" width="29.42578125" customWidth="1"/>
    <col min="7" max="7" width="0.85546875" hidden="1" customWidth="1"/>
    <col min="8" max="8" width="12.85546875" customWidth="1"/>
    <col min="9" max="9" width="10.42578125" customWidth="1"/>
    <col min="10" max="10" width="29.140625" hidden="1" customWidth="1"/>
    <col min="11" max="11" width="16.28515625" customWidth="1"/>
    <col min="12" max="38" width="9.140625" hidden="1" customWidth="1"/>
    <col min="39" max="39" width="12.5703125" hidden="1" customWidth="1"/>
    <col min="40" max="50" width="9.140625" hidden="1" customWidth="1"/>
    <col min="51" max="51" width="3.42578125"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184</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68" t="s">
        <v>98</v>
      </c>
      <c r="B11" s="60" t="s">
        <v>99</v>
      </c>
      <c r="C11" s="32">
        <v>84</v>
      </c>
      <c r="D11" s="33"/>
      <c r="E11" s="34">
        <v>221.5</v>
      </c>
      <c r="F11" s="113" t="s">
        <v>37</v>
      </c>
      <c r="G11" s="113"/>
      <c r="H11" s="53"/>
      <c r="I11" s="35">
        <v>90</v>
      </c>
      <c r="J11" s="10" t="str">
        <f>IF(C11=0," ",IF(I11=0," ",IF(I11="GR",AQ11,AM11)))</f>
        <v>YETERLİ</v>
      </c>
      <c r="K11" s="36">
        <f>IF(C11=0," ",IF(I11=0," ",P11))</f>
        <v>2.8434343434343434</v>
      </c>
      <c r="L11" s="11"/>
      <c r="M11" s="11" t="s">
        <v>15</v>
      </c>
      <c r="N11" s="12">
        <f>IF(I11&lt;90,0,IF(I11&lt;=100,4,0))</f>
        <v>4</v>
      </c>
      <c r="O11" s="13">
        <f>IF(I11=" ",C11,(C11+15))</f>
        <v>99</v>
      </c>
      <c r="P11" s="13">
        <f>IF(I11="BAŞARILI",(E11/O11),IF(I11&gt;0,(((AL11*15)+E11)/O11),E11))</f>
        <v>2.8434343434343434</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59" t="s">
        <v>100</v>
      </c>
      <c r="B12" s="60" t="s">
        <v>101</v>
      </c>
      <c r="C12" s="32">
        <v>77</v>
      </c>
      <c r="D12" s="33"/>
      <c r="E12" s="37">
        <v>242.5</v>
      </c>
      <c r="F12" s="113" t="s">
        <v>37</v>
      </c>
      <c r="G12" s="113"/>
      <c r="H12" s="53"/>
      <c r="I12" s="33">
        <v>100</v>
      </c>
      <c r="J12" s="10" t="str">
        <f t="shared" ref="J12:J30" si="0">IF(C12=0," ",IF(I12=0," ",IF(I12="GR",AQ12,AM12)))</f>
        <v>YETERLİ</v>
      </c>
      <c r="K12" s="36">
        <f t="shared" ref="K12:K30" si="1">IF(C12=0," ",IF(I12=0," ",P12))</f>
        <v>3.2880434782608696</v>
      </c>
      <c r="L12" s="11"/>
      <c r="M12" s="11" t="s">
        <v>15</v>
      </c>
      <c r="N12" s="12">
        <f t="shared" ref="N12:N30" si="2">IF(I12&lt;90,0,IF(I12&lt;=100,4,0))</f>
        <v>4</v>
      </c>
      <c r="O12" s="13">
        <f t="shared" ref="O12:O30" si="3">IF(I12=" ",C12,(C12+15))</f>
        <v>92</v>
      </c>
      <c r="P12" s="13">
        <f t="shared" ref="P12:P30" si="4">IF(I12="BAŞARILI",(E12/O12),IF(I12&gt;0,(((AL12*15)+E12)/O12),E12))</f>
        <v>3.2880434782608696</v>
      </c>
      <c r="Q12" s="14">
        <v>3.5</v>
      </c>
      <c r="R12" s="14" t="s">
        <v>16</v>
      </c>
      <c r="S12" s="15">
        <f t="shared" ref="S12:S30" si="5">IF(I12&lt;85,0,IF(I12&lt;=89,3.5,0))</f>
        <v>0</v>
      </c>
      <c r="T12" s="14">
        <v>3</v>
      </c>
      <c r="U12" s="14" t="s">
        <v>17</v>
      </c>
      <c r="V12" s="15">
        <f t="shared" ref="V12:V30" si="6">IF(I12&lt;80,0,IF(I12&lt;=84,3,0))</f>
        <v>0</v>
      </c>
      <c r="W12" s="14">
        <v>2.5</v>
      </c>
      <c r="X12" s="14" t="s">
        <v>18</v>
      </c>
      <c r="Y12" s="15">
        <f t="shared" ref="Y12:Y30" si="7">IF(I12&lt;75,0,IF(I12&lt;=79,2.5,0))</f>
        <v>0</v>
      </c>
      <c r="Z12" s="14">
        <v>2</v>
      </c>
      <c r="AA12" s="14" t="s">
        <v>19</v>
      </c>
      <c r="AB12" s="15">
        <f t="shared" ref="AB12:AB30" si="8">IF(I12&lt;65,0,IF(I12&lt;=74,2,0))</f>
        <v>0</v>
      </c>
      <c r="AC12" s="14">
        <v>1.5</v>
      </c>
      <c r="AD12" s="14" t="s">
        <v>20</v>
      </c>
      <c r="AE12" s="15">
        <f t="shared" ref="AE12:AE30" si="9">IF(I12&lt;58,0,IF(I12&lt;=64,1.5,0))</f>
        <v>0</v>
      </c>
      <c r="AF12" s="14">
        <v>1</v>
      </c>
      <c r="AG12" s="14" t="s">
        <v>21</v>
      </c>
      <c r="AH12" s="15">
        <f t="shared" ref="AH12:AH30" si="10">IF(I12&lt;50,0,IF(I12&lt;=57,1,0))</f>
        <v>0</v>
      </c>
      <c r="AI12" s="14">
        <v>0</v>
      </c>
      <c r="AJ12" s="14" t="s">
        <v>22</v>
      </c>
      <c r="AK12" s="15">
        <f t="shared" ref="AK12:AK30" si="11">IF(I12&lt;0,0,IF(I12&lt;=49,0,0))</f>
        <v>0</v>
      </c>
      <c r="AL12" s="15">
        <f t="shared" ref="AL12:AL30" si="12">SUM(S12,V12,Y12,AB12,AE12,AH12,AK12,N12)</f>
        <v>4</v>
      </c>
      <c r="AM12" s="16" t="str">
        <f t="shared" ref="AM12:AM30" si="13">IF(I12=" "," ",IF(AL12&lt;2,"GİREMEZ(AKTS)",IF(O12&lt;89,"GİREMEZ(AKTS)",IF(P12&gt;=AN12,"YETERLİ","GİREMEZ(ORTALAMA)"))))</f>
        <v>YETERLİ</v>
      </c>
      <c r="AN12" s="15">
        <f t="shared" ref="AN12:AN30" si="14">IF(LEFT(A12,1)="0",2,2.5)</f>
        <v>2.5</v>
      </c>
      <c r="AQ12" s="17" t="s">
        <v>23</v>
      </c>
    </row>
    <row r="13" spans="1:52" ht="15.75" x14ac:dyDescent="0.25">
      <c r="A13" s="59" t="s">
        <v>168</v>
      </c>
      <c r="B13" s="60" t="s">
        <v>165</v>
      </c>
      <c r="C13" s="32">
        <v>82</v>
      </c>
      <c r="D13" s="33"/>
      <c r="E13" s="37">
        <v>198</v>
      </c>
      <c r="F13" s="113" t="s">
        <v>38</v>
      </c>
      <c r="G13" s="113"/>
      <c r="H13" s="53"/>
      <c r="I13" s="33">
        <v>90</v>
      </c>
      <c r="J13" s="62" t="s">
        <v>42</v>
      </c>
      <c r="K13" s="36">
        <f t="shared" si="1"/>
        <v>2.6597938144329896</v>
      </c>
      <c r="L13" s="11"/>
      <c r="M13" s="11" t="s">
        <v>15</v>
      </c>
      <c r="N13" s="12">
        <f t="shared" si="2"/>
        <v>4</v>
      </c>
      <c r="O13" s="13">
        <f t="shared" si="3"/>
        <v>97</v>
      </c>
      <c r="P13" s="13">
        <f t="shared" si="4"/>
        <v>2.6597938144329896</v>
      </c>
      <c r="Q13" s="14">
        <v>3.5</v>
      </c>
      <c r="R13" s="14" t="s">
        <v>16</v>
      </c>
      <c r="S13" s="15">
        <f t="shared" si="5"/>
        <v>0</v>
      </c>
      <c r="T13" s="14">
        <v>3</v>
      </c>
      <c r="U13" s="14" t="s">
        <v>17</v>
      </c>
      <c r="V13" s="15">
        <f t="shared" si="6"/>
        <v>0</v>
      </c>
      <c r="W13" s="14">
        <v>2.5</v>
      </c>
      <c r="X13" s="14" t="s">
        <v>18</v>
      </c>
      <c r="Y13" s="15">
        <f t="shared" si="7"/>
        <v>0</v>
      </c>
      <c r="Z13" s="14">
        <v>2</v>
      </c>
      <c r="AA13" s="14" t="s">
        <v>19</v>
      </c>
      <c r="AB13" s="15">
        <f t="shared" si="8"/>
        <v>0</v>
      </c>
      <c r="AC13" s="14">
        <v>1.5</v>
      </c>
      <c r="AD13" s="14" t="s">
        <v>20</v>
      </c>
      <c r="AE13" s="15">
        <f t="shared" si="9"/>
        <v>0</v>
      </c>
      <c r="AF13" s="14">
        <v>1</v>
      </c>
      <c r="AG13" s="14" t="s">
        <v>21</v>
      </c>
      <c r="AH13" s="15">
        <f t="shared" si="10"/>
        <v>0</v>
      </c>
      <c r="AI13" s="14">
        <v>0</v>
      </c>
      <c r="AJ13" s="14" t="s">
        <v>22</v>
      </c>
      <c r="AK13" s="15">
        <f t="shared" si="11"/>
        <v>0</v>
      </c>
      <c r="AL13" s="15">
        <f t="shared" si="12"/>
        <v>4</v>
      </c>
      <c r="AM13" s="16" t="str">
        <f t="shared" si="13"/>
        <v>YETERLİ</v>
      </c>
      <c r="AN13" s="15">
        <f t="shared" si="14"/>
        <v>2.5</v>
      </c>
      <c r="AQ13" s="17" t="s">
        <v>23</v>
      </c>
    </row>
    <row r="14" spans="1:52" ht="15.75" x14ac:dyDescent="0.25">
      <c r="A14" s="78" t="s">
        <v>169</v>
      </c>
      <c r="B14" s="79" t="s">
        <v>166</v>
      </c>
      <c r="C14" s="80">
        <v>70</v>
      </c>
      <c r="D14" s="81"/>
      <c r="E14" s="82">
        <v>147.5</v>
      </c>
      <c r="F14" s="98" t="s">
        <v>38</v>
      </c>
      <c r="G14" s="98"/>
      <c r="H14" s="83" t="s">
        <v>175</v>
      </c>
      <c r="I14" s="81">
        <v>80</v>
      </c>
      <c r="J14" s="84" t="str">
        <f t="shared" si="0"/>
        <v>GİREMEZ(AKTS)</v>
      </c>
      <c r="K14" s="85">
        <f t="shared" si="1"/>
        <v>2.2647058823529411</v>
      </c>
      <c r="L14" s="11"/>
      <c r="M14" s="11" t="s">
        <v>15</v>
      </c>
      <c r="N14" s="12">
        <f t="shared" si="2"/>
        <v>0</v>
      </c>
      <c r="O14" s="13">
        <f t="shared" si="3"/>
        <v>85</v>
      </c>
      <c r="P14" s="13">
        <f t="shared" si="4"/>
        <v>2.2647058823529411</v>
      </c>
      <c r="Q14" s="14">
        <v>3.5</v>
      </c>
      <c r="R14" s="14" t="s">
        <v>16</v>
      </c>
      <c r="S14" s="15">
        <f t="shared" si="5"/>
        <v>0</v>
      </c>
      <c r="T14" s="14">
        <v>3</v>
      </c>
      <c r="U14" s="14" t="s">
        <v>17</v>
      </c>
      <c r="V14" s="15">
        <f t="shared" si="6"/>
        <v>3</v>
      </c>
      <c r="W14" s="14">
        <v>2.5</v>
      </c>
      <c r="X14" s="14" t="s">
        <v>18</v>
      </c>
      <c r="Y14" s="15">
        <f t="shared" si="7"/>
        <v>0</v>
      </c>
      <c r="Z14" s="14">
        <v>2</v>
      </c>
      <c r="AA14" s="14" t="s">
        <v>19</v>
      </c>
      <c r="AB14" s="15">
        <f t="shared" si="8"/>
        <v>0</v>
      </c>
      <c r="AC14" s="14">
        <v>1.5</v>
      </c>
      <c r="AD14" s="14" t="s">
        <v>20</v>
      </c>
      <c r="AE14" s="15">
        <f t="shared" si="9"/>
        <v>0</v>
      </c>
      <c r="AF14" s="14">
        <v>1</v>
      </c>
      <c r="AG14" s="14" t="s">
        <v>21</v>
      </c>
      <c r="AH14" s="15">
        <f t="shared" si="10"/>
        <v>0</v>
      </c>
      <c r="AI14" s="14">
        <v>0</v>
      </c>
      <c r="AJ14" s="14" t="s">
        <v>22</v>
      </c>
      <c r="AK14" s="15">
        <f t="shared" si="11"/>
        <v>0</v>
      </c>
      <c r="AL14" s="15">
        <f t="shared" si="12"/>
        <v>3</v>
      </c>
      <c r="AM14" s="16" t="str">
        <f t="shared" si="13"/>
        <v>GİREMEZ(AKTS)</v>
      </c>
      <c r="AN14" s="15">
        <f t="shared" si="14"/>
        <v>2.5</v>
      </c>
      <c r="AQ14" s="17" t="s">
        <v>23</v>
      </c>
    </row>
    <row r="15" spans="1:52" ht="15.75" x14ac:dyDescent="0.25">
      <c r="A15" s="59" t="s">
        <v>170</v>
      </c>
      <c r="B15" s="60" t="s">
        <v>167</v>
      </c>
      <c r="C15" s="32">
        <v>84</v>
      </c>
      <c r="D15" s="33"/>
      <c r="E15" s="37">
        <v>243</v>
      </c>
      <c r="F15" s="113" t="s">
        <v>38</v>
      </c>
      <c r="G15" s="113"/>
      <c r="H15" s="53"/>
      <c r="I15" s="33">
        <v>95</v>
      </c>
      <c r="J15" s="10" t="str">
        <f t="shared" si="0"/>
        <v>YETERLİ</v>
      </c>
      <c r="K15" s="36">
        <f t="shared" si="1"/>
        <v>3.0606060606060606</v>
      </c>
      <c r="L15" s="11"/>
      <c r="M15" s="11" t="s">
        <v>15</v>
      </c>
      <c r="N15" s="12">
        <f t="shared" si="2"/>
        <v>4</v>
      </c>
      <c r="O15" s="13">
        <f t="shared" si="3"/>
        <v>99</v>
      </c>
      <c r="P15" s="13">
        <f t="shared" si="4"/>
        <v>3.0606060606060606</v>
      </c>
      <c r="Q15" s="14">
        <v>3.5</v>
      </c>
      <c r="R15" s="14" t="s">
        <v>16</v>
      </c>
      <c r="S15" s="15">
        <f t="shared" si="5"/>
        <v>0</v>
      </c>
      <c r="T15" s="14">
        <v>3</v>
      </c>
      <c r="U15" s="14" t="s">
        <v>17</v>
      </c>
      <c r="V15" s="15">
        <f t="shared" si="6"/>
        <v>0</v>
      </c>
      <c r="W15" s="14">
        <v>2.5</v>
      </c>
      <c r="X15" s="14" t="s">
        <v>18</v>
      </c>
      <c r="Y15" s="15">
        <f t="shared" si="7"/>
        <v>0</v>
      </c>
      <c r="Z15" s="14">
        <v>2</v>
      </c>
      <c r="AA15" s="14" t="s">
        <v>19</v>
      </c>
      <c r="AB15" s="15">
        <f t="shared" si="8"/>
        <v>0</v>
      </c>
      <c r="AC15" s="14">
        <v>1.5</v>
      </c>
      <c r="AD15" s="14" t="s">
        <v>20</v>
      </c>
      <c r="AE15" s="15">
        <f t="shared" si="9"/>
        <v>0</v>
      </c>
      <c r="AF15" s="14">
        <v>1</v>
      </c>
      <c r="AG15" s="14" t="s">
        <v>21</v>
      </c>
      <c r="AH15" s="15">
        <f t="shared" si="10"/>
        <v>0</v>
      </c>
      <c r="AI15" s="14">
        <v>0</v>
      </c>
      <c r="AJ15" s="14" t="s">
        <v>22</v>
      </c>
      <c r="AK15" s="15">
        <f t="shared" si="11"/>
        <v>0</v>
      </c>
      <c r="AL15" s="15">
        <f t="shared" si="12"/>
        <v>4</v>
      </c>
      <c r="AM15" s="16" t="str">
        <f t="shared" si="13"/>
        <v>YETERLİ</v>
      </c>
      <c r="AN15" s="15">
        <f t="shared" si="14"/>
        <v>2.5</v>
      </c>
      <c r="AQ15" s="17" t="s">
        <v>23</v>
      </c>
    </row>
    <row r="16" spans="1:52" ht="15.75" x14ac:dyDescent="0.25">
      <c r="A16" s="59" t="s">
        <v>171</v>
      </c>
      <c r="B16" s="60" t="s">
        <v>172</v>
      </c>
      <c r="C16" s="32">
        <v>77</v>
      </c>
      <c r="D16" s="33"/>
      <c r="E16" s="37">
        <v>222.5</v>
      </c>
      <c r="F16" s="114" t="s">
        <v>38</v>
      </c>
      <c r="G16" s="114"/>
      <c r="H16" s="51"/>
      <c r="I16" s="33">
        <v>80</v>
      </c>
      <c r="J16" s="10" t="str">
        <f t="shared" si="0"/>
        <v>YETERLİ</v>
      </c>
      <c r="K16" s="36">
        <f t="shared" si="1"/>
        <v>2.9076086956521738</v>
      </c>
      <c r="L16" s="11"/>
      <c r="M16" s="11" t="s">
        <v>15</v>
      </c>
      <c r="N16" s="12">
        <f t="shared" si="2"/>
        <v>0</v>
      </c>
      <c r="O16" s="13">
        <f t="shared" si="3"/>
        <v>92</v>
      </c>
      <c r="P16" s="13">
        <f t="shared" si="4"/>
        <v>2.9076086956521738</v>
      </c>
      <c r="Q16" s="14">
        <v>3.5</v>
      </c>
      <c r="R16" s="14" t="s">
        <v>16</v>
      </c>
      <c r="S16" s="15">
        <f t="shared" si="5"/>
        <v>0</v>
      </c>
      <c r="T16" s="14">
        <v>3</v>
      </c>
      <c r="U16" s="14" t="s">
        <v>17</v>
      </c>
      <c r="V16" s="15">
        <f t="shared" si="6"/>
        <v>3</v>
      </c>
      <c r="W16" s="14">
        <v>2.5</v>
      </c>
      <c r="X16" s="14" t="s">
        <v>18</v>
      </c>
      <c r="Y16" s="15">
        <f t="shared" si="7"/>
        <v>0</v>
      </c>
      <c r="Z16" s="14">
        <v>2</v>
      </c>
      <c r="AA16" s="14" t="s">
        <v>19</v>
      </c>
      <c r="AB16" s="15">
        <f t="shared" si="8"/>
        <v>0</v>
      </c>
      <c r="AC16" s="14">
        <v>1.5</v>
      </c>
      <c r="AD16" s="14" t="s">
        <v>20</v>
      </c>
      <c r="AE16" s="15">
        <f t="shared" si="9"/>
        <v>0</v>
      </c>
      <c r="AF16" s="14">
        <v>1</v>
      </c>
      <c r="AG16" s="14" t="s">
        <v>21</v>
      </c>
      <c r="AH16" s="15">
        <f t="shared" si="10"/>
        <v>0</v>
      </c>
      <c r="AI16" s="14">
        <v>0</v>
      </c>
      <c r="AJ16" s="14" t="s">
        <v>22</v>
      </c>
      <c r="AK16" s="15">
        <f t="shared" si="11"/>
        <v>0</v>
      </c>
      <c r="AL16" s="15">
        <f t="shared" si="12"/>
        <v>3</v>
      </c>
      <c r="AM16" s="16" t="str">
        <f t="shared" si="13"/>
        <v>YETERLİ</v>
      </c>
      <c r="AN16" s="15">
        <f t="shared" si="14"/>
        <v>2.5</v>
      </c>
      <c r="AQ16" s="17" t="s">
        <v>23</v>
      </c>
    </row>
    <row r="17" spans="1:43" ht="15.75" x14ac:dyDescent="0.25">
      <c r="A17" s="30"/>
      <c r="B17" s="51"/>
      <c r="C17" s="32"/>
      <c r="D17" s="33" t="str">
        <f t="shared" ref="D17:D30" si="15">IF(I17=" "," ",O17)</f>
        <v xml:space="preserve"> </v>
      </c>
      <c r="E17" s="37"/>
      <c r="F17" s="114"/>
      <c r="G17" s="114"/>
      <c r="H17" s="51"/>
      <c r="I17" s="33" t="s">
        <v>14</v>
      </c>
      <c r="J17" s="62" t="s">
        <v>42</v>
      </c>
      <c r="K17" s="36" t="str">
        <f t="shared" si="1"/>
        <v xml:space="preserve"> </v>
      </c>
      <c r="L17" s="11"/>
      <c r="M17" s="11" t="s">
        <v>15</v>
      </c>
      <c r="N17" s="12">
        <f t="shared" si="2"/>
        <v>0</v>
      </c>
      <c r="O17" s="13">
        <f t="shared" si="3"/>
        <v>0</v>
      </c>
      <c r="P17" s="13" t="e">
        <f t="shared" si="4"/>
        <v>#DIV/0!</v>
      </c>
      <c r="Q17" s="14">
        <v>3.5</v>
      </c>
      <c r="R17" s="14" t="s">
        <v>16</v>
      </c>
      <c r="S17" s="15">
        <f t="shared" si="5"/>
        <v>0</v>
      </c>
      <c r="T17" s="14">
        <v>3</v>
      </c>
      <c r="U17" s="14" t="s">
        <v>17</v>
      </c>
      <c r="V17" s="15">
        <f t="shared" si="6"/>
        <v>0</v>
      </c>
      <c r="W17" s="14">
        <v>2.5</v>
      </c>
      <c r="X17" s="14" t="s">
        <v>18</v>
      </c>
      <c r="Y17" s="15">
        <f t="shared" si="7"/>
        <v>0</v>
      </c>
      <c r="Z17" s="14">
        <v>2</v>
      </c>
      <c r="AA17" s="14" t="s">
        <v>19</v>
      </c>
      <c r="AB17" s="15">
        <f t="shared" si="8"/>
        <v>0</v>
      </c>
      <c r="AC17" s="14">
        <v>1.5</v>
      </c>
      <c r="AD17" s="14" t="s">
        <v>20</v>
      </c>
      <c r="AE17" s="15">
        <f t="shared" si="9"/>
        <v>0</v>
      </c>
      <c r="AF17" s="14">
        <v>1</v>
      </c>
      <c r="AG17" s="14" t="s">
        <v>21</v>
      </c>
      <c r="AH17" s="15">
        <f t="shared" si="10"/>
        <v>0</v>
      </c>
      <c r="AI17" s="14">
        <v>0</v>
      </c>
      <c r="AJ17" s="14" t="s">
        <v>22</v>
      </c>
      <c r="AK17" s="15">
        <f t="shared" si="11"/>
        <v>0</v>
      </c>
      <c r="AL17" s="15">
        <f t="shared" si="12"/>
        <v>0</v>
      </c>
      <c r="AM17" s="16" t="str">
        <f t="shared" si="13"/>
        <v xml:space="preserve"> </v>
      </c>
      <c r="AN17" s="15">
        <f t="shared" si="14"/>
        <v>2.5</v>
      </c>
      <c r="AQ17" s="17" t="s">
        <v>23</v>
      </c>
    </row>
    <row r="18" spans="1:43" ht="15.75" x14ac:dyDescent="0.25">
      <c r="A18" s="30"/>
      <c r="B18" s="31"/>
      <c r="C18" s="32"/>
      <c r="D18" s="33" t="str">
        <f t="shared" si="15"/>
        <v xml:space="preserve"> </v>
      </c>
      <c r="E18" s="37"/>
      <c r="F18" s="114"/>
      <c r="G18" s="114"/>
      <c r="H18" s="51"/>
      <c r="I18" s="33" t="s">
        <v>14</v>
      </c>
      <c r="J18" s="10" t="str">
        <f t="shared" si="0"/>
        <v xml:space="preserve"> </v>
      </c>
      <c r="K18" s="36" t="str">
        <f t="shared" si="1"/>
        <v xml:space="preserve"> </v>
      </c>
      <c r="L18" s="11"/>
      <c r="M18" s="11" t="s">
        <v>15</v>
      </c>
      <c r="N18" s="12">
        <f t="shared" si="2"/>
        <v>0</v>
      </c>
      <c r="O18" s="13">
        <f t="shared" si="3"/>
        <v>0</v>
      </c>
      <c r="P18" s="13" t="e">
        <f t="shared" si="4"/>
        <v>#DIV/0!</v>
      </c>
      <c r="Q18" s="14">
        <v>3.5</v>
      </c>
      <c r="R18" s="14" t="s">
        <v>16</v>
      </c>
      <c r="S18" s="15">
        <f t="shared" si="5"/>
        <v>0</v>
      </c>
      <c r="T18" s="14">
        <v>3</v>
      </c>
      <c r="U18" s="14" t="s">
        <v>17</v>
      </c>
      <c r="V18" s="15">
        <f t="shared" si="6"/>
        <v>0</v>
      </c>
      <c r="W18" s="14">
        <v>2.5</v>
      </c>
      <c r="X18" s="14" t="s">
        <v>18</v>
      </c>
      <c r="Y18" s="15">
        <f t="shared" si="7"/>
        <v>0</v>
      </c>
      <c r="Z18" s="14">
        <v>2</v>
      </c>
      <c r="AA18" s="14" t="s">
        <v>19</v>
      </c>
      <c r="AB18" s="15">
        <f t="shared" si="8"/>
        <v>0</v>
      </c>
      <c r="AC18" s="14">
        <v>1.5</v>
      </c>
      <c r="AD18" s="14" t="s">
        <v>20</v>
      </c>
      <c r="AE18" s="15">
        <f t="shared" si="9"/>
        <v>0</v>
      </c>
      <c r="AF18" s="14">
        <v>1</v>
      </c>
      <c r="AG18" s="14" t="s">
        <v>21</v>
      </c>
      <c r="AH18" s="15">
        <f t="shared" si="10"/>
        <v>0</v>
      </c>
      <c r="AI18" s="14">
        <v>0</v>
      </c>
      <c r="AJ18" s="14" t="s">
        <v>22</v>
      </c>
      <c r="AK18" s="15">
        <f t="shared" si="11"/>
        <v>0</v>
      </c>
      <c r="AL18" s="15">
        <f t="shared" si="12"/>
        <v>0</v>
      </c>
      <c r="AM18" s="16" t="str">
        <f t="shared" si="13"/>
        <v xml:space="preserve"> </v>
      </c>
      <c r="AN18" s="15">
        <f t="shared" si="14"/>
        <v>2.5</v>
      </c>
      <c r="AQ18" s="17" t="s">
        <v>23</v>
      </c>
    </row>
    <row r="19" spans="1:43" ht="15.75" x14ac:dyDescent="0.25">
      <c r="A19" s="30"/>
      <c r="B19" s="31"/>
      <c r="C19" s="32"/>
      <c r="D19" s="33" t="str">
        <f t="shared" si="15"/>
        <v xml:space="preserve"> </v>
      </c>
      <c r="E19" s="37"/>
      <c r="F19" s="135"/>
      <c r="G19" s="136"/>
      <c r="H19" s="51"/>
      <c r="I19" s="33" t="s">
        <v>14</v>
      </c>
      <c r="J19" s="10" t="str">
        <f t="shared" si="0"/>
        <v xml:space="preserve"> </v>
      </c>
      <c r="K19" s="36" t="str">
        <f t="shared" si="1"/>
        <v xml:space="preserve"> </v>
      </c>
      <c r="L19" s="11"/>
      <c r="M19" s="11" t="s">
        <v>15</v>
      </c>
      <c r="N19" s="12">
        <f t="shared" si="2"/>
        <v>0</v>
      </c>
      <c r="O19" s="13">
        <f t="shared" si="3"/>
        <v>0</v>
      </c>
      <c r="P19" s="13" t="e">
        <f t="shared" si="4"/>
        <v>#DIV/0!</v>
      </c>
      <c r="Q19" s="14">
        <v>3.5</v>
      </c>
      <c r="R19" s="14" t="s">
        <v>16</v>
      </c>
      <c r="S19" s="15">
        <f t="shared" si="5"/>
        <v>0</v>
      </c>
      <c r="T19" s="14">
        <v>3</v>
      </c>
      <c r="U19" s="14" t="s">
        <v>17</v>
      </c>
      <c r="V19" s="15">
        <f t="shared" si="6"/>
        <v>0</v>
      </c>
      <c r="W19" s="14">
        <v>2.5</v>
      </c>
      <c r="X19" s="14" t="s">
        <v>18</v>
      </c>
      <c r="Y19" s="15">
        <f t="shared" si="7"/>
        <v>0</v>
      </c>
      <c r="Z19" s="14">
        <v>2</v>
      </c>
      <c r="AA19" s="14" t="s">
        <v>19</v>
      </c>
      <c r="AB19" s="15">
        <f t="shared" si="8"/>
        <v>0</v>
      </c>
      <c r="AC19" s="14">
        <v>1.5</v>
      </c>
      <c r="AD19" s="14" t="s">
        <v>20</v>
      </c>
      <c r="AE19" s="15">
        <f t="shared" si="9"/>
        <v>0</v>
      </c>
      <c r="AF19" s="14">
        <v>1</v>
      </c>
      <c r="AG19" s="14" t="s">
        <v>21</v>
      </c>
      <c r="AH19" s="15">
        <f t="shared" si="10"/>
        <v>0</v>
      </c>
      <c r="AI19" s="14">
        <v>0</v>
      </c>
      <c r="AJ19" s="14" t="s">
        <v>22</v>
      </c>
      <c r="AK19" s="15">
        <f t="shared" si="11"/>
        <v>0</v>
      </c>
      <c r="AL19" s="15">
        <f t="shared" si="12"/>
        <v>0</v>
      </c>
      <c r="AM19" s="16" t="str">
        <f t="shared" si="13"/>
        <v xml:space="preserve"> </v>
      </c>
      <c r="AN19" s="15">
        <f t="shared" si="14"/>
        <v>2.5</v>
      </c>
      <c r="AQ19" s="17" t="s">
        <v>23</v>
      </c>
    </row>
    <row r="20" spans="1:43" ht="15.75" x14ac:dyDescent="0.25">
      <c r="A20" s="30"/>
      <c r="B20" s="31"/>
      <c r="C20" s="32"/>
      <c r="D20" s="33" t="str">
        <f t="shared" si="15"/>
        <v xml:space="preserve"> </v>
      </c>
      <c r="E20" s="37"/>
      <c r="F20" s="114"/>
      <c r="G20" s="114"/>
      <c r="H20" s="51"/>
      <c r="I20" s="33" t="s">
        <v>14</v>
      </c>
      <c r="J20" s="10" t="str">
        <f t="shared" si="0"/>
        <v xml:space="preserve"> </v>
      </c>
      <c r="K20" s="36" t="str">
        <f t="shared" si="1"/>
        <v xml:space="preserve"> </v>
      </c>
      <c r="L20" s="11"/>
      <c r="M20" s="11" t="s">
        <v>15</v>
      </c>
      <c r="N20" s="12">
        <f t="shared" si="2"/>
        <v>0</v>
      </c>
      <c r="O20" s="13">
        <f t="shared" si="3"/>
        <v>0</v>
      </c>
      <c r="P20" s="13" t="e">
        <f t="shared" si="4"/>
        <v>#DIV/0!</v>
      </c>
      <c r="Q20" s="14">
        <v>3.5</v>
      </c>
      <c r="R20" s="14" t="s">
        <v>16</v>
      </c>
      <c r="S20" s="15">
        <f t="shared" si="5"/>
        <v>0</v>
      </c>
      <c r="T20" s="14">
        <v>3</v>
      </c>
      <c r="U20" s="14" t="s">
        <v>17</v>
      </c>
      <c r="V20" s="15">
        <f t="shared" si="6"/>
        <v>0</v>
      </c>
      <c r="W20" s="14">
        <v>2.5</v>
      </c>
      <c r="X20" s="14" t="s">
        <v>18</v>
      </c>
      <c r="Y20" s="15">
        <f t="shared" si="7"/>
        <v>0</v>
      </c>
      <c r="Z20" s="14">
        <v>2</v>
      </c>
      <c r="AA20" s="14" t="s">
        <v>19</v>
      </c>
      <c r="AB20" s="15">
        <f t="shared" si="8"/>
        <v>0</v>
      </c>
      <c r="AC20" s="14">
        <v>1.5</v>
      </c>
      <c r="AD20" s="14" t="s">
        <v>20</v>
      </c>
      <c r="AE20" s="15">
        <f t="shared" si="9"/>
        <v>0</v>
      </c>
      <c r="AF20" s="14">
        <v>1</v>
      </c>
      <c r="AG20" s="14" t="s">
        <v>21</v>
      </c>
      <c r="AH20" s="15">
        <f t="shared" si="10"/>
        <v>0</v>
      </c>
      <c r="AI20" s="14">
        <v>0</v>
      </c>
      <c r="AJ20" s="14" t="s">
        <v>22</v>
      </c>
      <c r="AK20" s="15">
        <f t="shared" si="11"/>
        <v>0</v>
      </c>
      <c r="AL20" s="15">
        <f t="shared" si="12"/>
        <v>0</v>
      </c>
      <c r="AM20" s="16" t="str">
        <f t="shared" si="13"/>
        <v xml:space="preserve"> </v>
      </c>
      <c r="AN20" s="15">
        <f t="shared" si="14"/>
        <v>2.5</v>
      </c>
      <c r="AQ20" s="17" t="s">
        <v>23</v>
      </c>
    </row>
    <row r="21" spans="1:43" ht="15.75" x14ac:dyDescent="0.25">
      <c r="A21" s="30"/>
      <c r="B21" s="31"/>
      <c r="C21" s="32"/>
      <c r="D21" s="33" t="str">
        <f t="shared" si="15"/>
        <v xml:space="preserve"> </v>
      </c>
      <c r="E21" s="37"/>
      <c r="F21" s="114"/>
      <c r="G21" s="114"/>
      <c r="H21" s="51"/>
      <c r="I21" s="33" t="s">
        <v>14</v>
      </c>
      <c r="J21" s="10" t="str">
        <f t="shared" si="0"/>
        <v xml:space="preserve"> </v>
      </c>
      <c r="K21" s="36" t="str">
        <f t="shared" si="1"/>
        <v xml:space="preserve"> </v>
      </c>
      <c r="L21" s="11"/>
      <c r="M21" s="11" t="s">
        <v>15</v>
      </c>
      <c r="N21" s="12">
        <f t="shared" si="2"/>
        <v>0</v>
      </c>
      <c r="O21" s="13">
        <f t="shared" si="3"/>
        <v>0</v>
      </c>
      <c r="P21" s="13" t="e">
        <f t="shared" si="4"/>
        <v>#DIV/0!</v>
      </c>
      <c r="Q21" s="14">
        <v>3.5</v>
      </c>
      <c r="R21" s="14" t="s">
        <v>16</v>
      </c>
      <c r="S21" s="15">
        <f t="shared" si="5"/>
        <v>0</v>
      </c>
      <c r="T21" s="14">
        <v>3</v>
      </c>
      <c r="U21" s="14" t="s">
        <v>17</v>
      </c>
      <c r="V21" s="15">
        <f t="shared" si="6"/>
        <v>0</v>
      </c>
      <c r="W21" s="14">
        <v>2.5</v>
      </c>
      <c r="X21" s="14" t="s">
        <v>18</v>
      </c>
      <c r="Y21" s="15">
        <f t="shared" si="7"/>
        <v>0</v>
      </c>
      <c r="Z21" s="14">
        <v>2</v>
      </c>
      <c r="AA21" s="14" t="s">
        <v>19</v>
      </c>
      <c r="AB21" s="15">
        <f t="shared" si="8"/>
        <v>0</v>
      </c>
      <c r="AC21" s="14">
        <v>1.5</v>
      </c>
      <c r="AD21" s="14" t="s">
        <v>20</v>
      </c>
      <c r="AE21" s="15">
        <f t="shared" si="9"/>
        <v>0</v>
      </c>
      <c r="AF21" s="14">
        <v>1</v>
      </c>
      <c r="AG21" s="14" t="s">
        <v>21</v>
      </c>
      <c r="AH21" s="15">
        <f t="shared" si="10"/>
        <v>0</v>
      </c>
      <c r="AI21" s="14">
        <v>0</v>
      </c>
      <c r="AJ21" s="14" t="s">
        <v>22</v>
      </c>
      <c r="AK21" s="15">
        <f t="shared" si="11"/>
        <v>0</v>
      </c>
      <c r="AL21" s="15">
        <f t="shared" si="12"/>
        <v>0</v>
      </c>
      <c r="AM21" s="16" t="str">
        <f t="shared" si="13"/>
        <v xml:space="preserve"> </v>
      </c>
      <c r="AN21" s="15">
        <f t="shared" si="14"/>
        <v>2.5</v>
      </c>
      <c r="AQ21" s="17" t="s">
        <v>23</v>
      </c>
    </row>
    <row r="22" spans="1:43" ht="15.75" x14ac:dyDescent="0.25">
      <c r="A22" s="30"/>
      <c r="B22" s="31"/>
      <c r="C22" s="32"/>
      <c r="D22" s="33" t="str">
        <f t="shared" si="15"/>
        <v xml:space="preserve"> </v>
      </c>
      <c r="E22" s="37"/>
      <c r="F22" s="114"/>
      <c r="G22" s="114"/>
      <c r="H22" s="51"/>
      <c r="I22" s="33" t="s">
        <v>14</v>
      </c>
      <c r="J22" s="10" t="str">
        <f t="shared" si="0"/>
        <v xml:space="preserve"> </v>
      </c>
      <c r="K22" s="36" t="str">
        <f t="shared" si="1"/>
        <v xml:space="preserve"> </v>
      </c>
      <c r="L22" s="11"/>
      <c r="M22" s="11" t="s">
        <v>15</v>
      </c>
      <c r="N22" s="12">
        <f t="shared" si="2"/>
        <v>0</v>
      </c>
      <c r="O22" s="13">
        <f t="shared" si="3"/>
        <v>0</v>
      </c>
      <c r="P22" s="13" t="e">
        <f t="shared" si="4"/>
        <v>#DIV/0!</v>
      </c>
      <c r="Q22" s="14">
        <v>3.5</v>
      </c>
      <c r="R22" s="14" t="s">
        <v>16</v>
      </c>
      <c r="S22" s="15">
        <f t="shared" si="5"/>
        <v>0</v>
      </c>
      <c r="T22" s="14">
        <v>3</v>
      </c>
      <c r="U22" s="14" t="s">
        <v>17</v>
      </c>
      <c r="V22" s="15">
        <f t="shared" si="6"/>
        <v>0</v>
      </c>
      <c r="W22" s="14">
        <v>2.5</v>
      </c>
      <c r="X22" s="14" t="s">
        <v>18</v>
      </c>
      <c r="Y22" s="15">
        <f t="shared" si="7"/>
        <v>0</v>
      </c>
      <c r="Z22" s="14">
        <v>2</v>
      </c>
      <c r="AA22" s="14" t="s">
        <v>19</v>
      </c>
      <c r="AB22" s="15">
        <f t="shared" si="8"/>
        <v>0</v>
      </c>
      <c r="AC22" s="14">
        <v>1.5</v>
      </c>
      <c r="AD22" s="14" t="s">
        <v>20</v>
      </c>
      <c r="AE22" s="15">
        <f t="shared" si="9"/>
        <v>0</v>
      </c>
      <c r="AF22" s="14">
        <v>1</v>
      </c>
      <c r="AG22" s="14" t="s">
        <v>21</v>
      </c>
      <c r="AH22" s="15">
        <f t="shared" si="10"/>
        <v>0</v>
      </c>
      <c r="AI22" s="14">
        <v>0</v>
      </c>
      <c r="AJ22" s="14" t="s">
        <v>22</v>
      </c>
      <c r="AK22" s="15">
        <f t="shared" si="11"/>
        <v>0</v>
      </c>
      <c r="AL22" s="15">
        <f t="shared" si="12"/>
        <v>0</v>
      </c>
      <c r="AM22" s="16" t="str">
        <f t="shared" si="13"/>
        <v xml:space="preserve"> </v>
      </c>
      <c r="AN22" s="15">
        <f t="shared" si="14"/>
        <v>2.5</v>
      </c>
      <c r="AQ22" s="17" t="s">
        <v>23</v>
      </c>
    </row>
    <row r="23" spans="1:43" ht="15.75" x14ac:dyDescent="0.25">
      <c r="A23" s="30"/>
      <c r="B23" s="31"/>
      <c r="C23" s="32"/>
      <c r="D23" s="33" t="str">
        <f t="shared" si="15"/>
        <v xml:space="preserve"> </v>
      </c>
      <c r="E23" s="37"/>
      <c r="F23" s="114"/>
      <c r="G23" s="114"/>
      <c r="H23" s="51"/>
      <c r="I23" s="33" t="s">
        <v>14</v>
      </c>
      <c r="J23" s="10" t="str">
        <f t="shared" si="0"/>
        <v xml:space="preserve"> </v>
      </c>
      <c r="K23" s="36" t="str">
        <f t="shared" si="1"/>
        <v xml:space="preserve"> </v>
      </c>
      <c r="L23" s="11"/>
      <c r="M23" s="11" t="s">
        <v>15</v>
      </c>
      <c r="N23" s="12">
        <f t="shared" si="2"/>
        <v>0</v>
      </c>
      <c r="O23" s="13">
        <f t="shared" si="3"/>
        <v>0</v>
      </c>
      <c r="P23" s="13" t="e">
        <f t="shared" si="4"/>
        <v>#DIV/0!</v>
      </c>
      <c r="Q23" s="14">
        <v>3.5</v>
      </c>
      <c r="R23" s="14" t="s">
        <v>16</v>
      </c>
      <c r="S23" s="15">
        <f t="shared" si="5"/>
        <v>0</v>
      </c>
      <c r="T23" s="14">
        <v>3</v>
      </c>
      <c r="U23" s="14" t="s">
        <v>17</v>
      </c>
      <c r="V23" s="15">
        <f t="shared" si="6"/>
        <v>0</v>
      </c>
      <c r="W23" s="14">
        <v>2.5</v>
      </c>
      <c r="X23" s="14" t="s">
        <v>18</v>
      </c>
      <c r="Y23" s="15">
        <f t="shared" si="7"/>
        <v>0</v>
      </c>
      <c r="Z23" s="14">
        <v>2</v>
      </c>
      <c r="AA23" s="14" t="s">
        <v>19</v>
      </c>
      <c r="AB23" s="15">
        <f t="shared" si="8"/>
        <v>0</v>
      </c>
      <c r="AC23" s="14">
        <v>1.5</v>
      </c>
      <c r="AD23" s="14" t="s">
        <v>20</v>
      </c>
      <c r="AE23" s="15">
        <f t="shared" si="9"/>
        <v>0</v>
      </c>
      <c r="AF23" s="14">
        <v>1</v>
      </c>
      <c r="AG23" s="14" t="s">
        <v>21</v>
      </c>
      <c r="AH23" s="15">
        <f t="shared" si="10"/>
        <v>0</v>
      </c>
      <c r="AI23" s="14">
        <v>0</v>
      </c>
      <c r="AJ23" s="14" t="s">
        <v>22</v>
      </c>
      <c r="AK23" s="15">
        <f t="shared" si="11"/>
        <v>0</v>
      </c>
      <c r="AL23" s="15">
        <f t="shared" si="12"/>
        <v>0</v>
      </c>
      <c r="AM23" s="16" t="str">
        <f t="shared" si="13"/>
        <v xml:space="preserve"> </v>
      </c>
      <c r="AN23" s="15">
        <f t="shared" si="14"/>
        <v>2.5</v>
      </c>
      <c r="AQ23" s="17" t="s">
        <v>23</v>
      </c>
    </row>
    <row r="24" spans="1:43" ht="15.75" x14ac:dyDescent="0.25">
      <c r="A24" s="30"/>
      <c r="B24" s="31"/>
      <c r="C24" s="32"/>
      <c r="D24" s="33" t="str">
        <f t="shared" si="15"/>
        <v xml:space="preserve"> </v>
      </c>
      <c r="E24" s="37"/>
      <c r="F24" s="114"/>
      <c r="G24" s="114"/>
      <c r="H24" s="51"/>
      <c r="I24" s="33" t="s">
        <v>14</v>
      </c>
      <c r="J24" s="10" t="str">
        <f t="shared" si="0"/>
        <v xml:space="preserve"> </v>
      </c>
      <c r="K24" s="36" t="str">
        <f t="shared" si="1"/>
        <v xml:space="preserve"> </v>
      </c>
      <c r="L24" s="11"/>
      <c r="M24" s="11" t="s">
        <v>15</v>
      </c>
      <c r="N24" s="12">
        <f t="shared" si="2"/>
        <v>0</v>
      </c>
      <c r="O24" s="13">
        <f t="shared" si="3"/>
        <v>0</v>
      </c>
      <c r="P24" s="13" t="e">
        <f t="shared" si="4"/>
        <v>#DIV/0!</v>
      </c>
      <c r="Q24" s="14">
        <v>3.5</v>
      </c>
      <c r="R24" s="14" t="s">
        <v>16</v>
      </c>
      <c r="S24" s="15">
        <f t="shared" si="5"/>
        <v>0</v>
      </c>
      <c r="T24" s="14">
        <v>3</v>
      </c>
      <c r="U24" s="14" t="s">
        <v>17</v>
      </c>
      <c r="V24" s="15">
        <f t="shared" si="6"/>
        <v>0</v>
      </c>
      <c r="W24" s="14">
        <v>2.5</v>
      </c>
      <c r="X24" s="14" t="s">
        <v>18</v>
      </c>
      <c r="Y24" s="15">
        <f t="shared" si="7"/>
        <v>0</v>
      </c>
      <c r="Z24" s="14">
        <v>2</v>
      </c>
      <c r="AA24" s="14" t="s">
        <v>19</v>
      </c>
      <c r="AB24" s="15">
        <f t="shared" si="8"/>
        <v>0</v>
      </c>
      <c r="AC24" s="14">
        <v>1.5</v>
      </c>
      <c r="AD24" s="14" t="s">
        <v>20</v>
      </c>
      <c r="AE24" s="15">
        <f t="shared" si="9"/>
        <v>0</v>
      </c>
      <c r="AF24" s="14">
        <v>1</v>
      </c>
      <c r="AG24" s="14" t="s">
        <v>21</v>
      </c>
      <c r="AH24" s="15">
        <f t="shared" si="10"/>
        <v>0</v>
      </c>
      <c r="AI24" s="14">
        <v>0</v>
      </c>
      <c r="AJ24" s="14" t="s">
        <v>22</v>
      </c>
      <c r="AK24" s="15">
        <f t="shared" si="11"/>
        <v>0</v>
      </c>
      <c r="AL24" s="15">
        <f t="shared" si="12"/>
        <v>0</v>
      </c>
      <c r="AM24" s="16" t="str">
        <f t="shared" si="13"/>
        <v xml:space="preserve"> </v>
      </c>
      <c r="AN24" s="15">
        <f t="shared" si="14"/>
        <v>2.5</v>
      </c>
      <c r="AQ24" s="17" t="s">
        <v>23</v>
      </c>
    </row>
    <row r="25" spans="1:43" ht="15.75" x14ac:dyDescent="0.25">
      <c r="A25" s="30" t="s">
        <v>14</v>
      </c>
      <c r="B25" s="31" t="s">
        <v>14</v>
      </c>
      <c r="C25" s="32"/>
      <c r="D25" s="33" t="str">
        <f t="shared" si="15"/>
        <v xml:space="preserve"> </v>
      </c>
      <c r="E25" s="37"/>
      <c r="F25" s="114"/>
      <c r="G25" s="114"/>
      <c r="H25" s="51"/>
      <c r="I25" s="33" t="s">
        <v>14</v>
      </c>
      <c r="J25" s="10" t="str">
        <f t="shared" si="0"/>
        <v xml:space="preserve"> </v>
      </c>
      <c r="K25" s="36" t="str">
        <f t="shared" si="1"/>
        <v xml:space="preserve"> </v>
      </c>
      <c r="L25" s="11"/>
      <c r="M25" s="11" t="s">
        <v>15</v>
      </c>
      <c r="N25" s="12">
        <f t="shared" si="2"/>
        <v>0</v>
      </c>
      <c r="O25" s="13">
        <f t="shared" si="3"/>
        <v>0</v>
      </c>
      <c r="P25" s="13" t="e">
        <f t="shared" si="4"/>
        <v>#DIV/0!</v>
      </c>
      <c r="Q25" s="14">
        <v>3.5</v>
      </c>
      <c r="R25" s="14" t="s">
        <v>16</v>
      </c>
      <c r="S25" s="15">
        <f t="shared" si="5"/>
        <v>0</v>
      </c>
      <c r="T25" s="14">
        <v>3</v>
      </c>
      <c r="U25" s="14" t="s">
        <v>17</v>
      </c>
      <c r="V25" s="15">
        <f t="shared" si="6"/>
        <v>0</v>
      </c>
      <c r="W25" s="14">
        <v>2.5</v>
      </c>
      <c r="X25" s="14" t="s">
        <v>18</v>
      </c>
      <c r="Y25" s="15">
        <f t="shared" si="7"/>
        <v>0</v>
      </c>
      <c r="Z25" s="14">
        <v>2</v>
      </c>
      <c r="AA25" s="14" t="s">
        <v>19</v>
      </c>
      <c r="AB25" s="15">
        <f t="shared" si="8"/>
        <v>0</v>
      </c>
      <c r="AC25" s="14">
        <v>1.5</v>
      </c>
      <c r="AD25" s="14" t="s">
        <v>20</v>
      </c>
      <c r="AE25" s="15">
        <f t="shared" si="9"/>
        <v>0</v>
      </c>
      <c r="AF25" s="14">
        <v>1</v>
      </c>
      <c r="AG25" s="14" t="s">
        <v>21</v>
      </c>
      <c r="AH25" s="15">
        <f t="shared" si="10"/>
        <v>0</v>
      </c>
      <c r="AI25" s="14">
        <v>0</v>
      </c>
      <c r="AJ25" s="14" t="s">
        <v>22</v>
      </c>
      <c r="AK25" s="15">
        <f t="shared" si="11"/>
        <v>0</v>
      </c>
      <c r="AL25" s="15">
        <f t="shared" si="12"/>
        <v>0</v>
      </c>
      <c r="AM25" s="16" t="str">
        <f t="shared" si="13"/>
        <v xml:space="preserve"> </v>
      </c>
      <c r="AN25" s="15">
        <f t="shared" si="14"/>
        <v>2.5</v>
      </c>
      <c r="AQ25" s="17" t="s">
        <v>23</v>
      </c>
    </row>
    <row r="26" spans="1:43" ht="15.75" x14ac:dyDescent="0.25">
      <c r="A26" s="30" t="s">
        <v>14</v>
      </c>
      <c r="B26" s="31" t="s">
        <v>14</v>
      </c>
      <c r="C26" s="32"/>
      <c r="D26" s="33" t="str">
        <f t="shared" si="15"/>
        <v xml:space="preserve"> </v>
      </c>
      <c r="E26" s="37"/>
      <c r="F26" s="114"/>
      <c r="G26" s="114"/>
      <c r="H26" s="51"/>
      <c r="I26" s="33" t="s">
        <v>14</v>
      </c>
      <c r="J26" s="10" t="str">
        <f t="shared" si="0"/>
        <v xml:space="preserve"> </v>
      </c>
      <c r="K26" s="36" t="str">
        <f t="shared" si="1"/>
        <v xml:space="preserve"> </v>
      </c>
      <c r="L26" s="11"/>
      <c r="M26" s="11" t="s">
        <v>15</v>
      </c>
      <c r="N26" s="12">
        <f t="shared" si="2"/>
        <v>0</v>
      </c>
      <c r="O26" s="13">
        <v>15</v>
      </c>
      <c r="P26" s="13">
        <f t="shared" si="4"/>
        <v>0</v>
      </c>
      <c r="Q26" s="14">
        <v>3.5</v>
      </c>
      <c r="R26" s="14" t="s">
        <v>16</v>
      </c>
      <c r="S26" s="15">
        <f t="shared" si="5"/>
        <v>0</v>
      </c>
      <c r="T26" s="14">
        <v>3</v>
      </c>
      <c r="U26" s="14" t="s">
        <v>17</v>
      </c>
      <c r="V26" s="15">
        <f t="shared" si="6"/>
        <v>0</v>
      </c>
      <c r="W26" s="14">
        <v>2.5</v>
      </c>
      <c r="X26" s="14" t="s">
        <v>18</v>
      </c>
      <c r="Y26" s="15">
        <f t="shared" si="7"/>
        <v>0</v>
      </c>
      <c r="Z26" s="14">
        <v>2</v>
      </c>
      <c r="AA26" s="14" t="s">
        <v>19</v>
      </c>
      <c r="AB26" s="15">
        <f t="shared" si="8"/>
        <v>0</v>
      </c>
      <c r="AC26" s="14">
        <v>1.5</v>
      </c>
      <c r="AD26" s="14" t="s">
        <v>20</v>
      </c>
      <c r="AE26" s="15">
        <f t="shared" si="9"/>
        <v>0</v>
      </c>
      <c r="AF26" s="14">
        <v>1</v>
      </c>
      <c r="AG26" s="14" t="s">
        <v>21</v>
      </c>
      <c r="AH26" s="15">
        <f t="shared" si="10"/>
        <v>0</v>
      </c>
      <c r="AI26" s="14">
        <v>0</v>
      </c>
      <c r="AJ26" s="14" t="s">
        <v>22</v>
      </c>
      <c r="AK26" s="15">
        <f t="shared" si="11"/>
        <v>0</v>
      </c>
      <c r="AL26" s="15">
        <f t="shared" si="12"/>
        <v>0</v>
      </c>
      <c r="AM26" s="16" t="str">
        <f t="shared" si="13"/>
        <v xml:space="preserve"> </v>
      </c>
      <c r="AN26" s="15">
        <f t="shared" si="14"/>
        <v>2.5</v>
      </c>
      <c r="AQ26" s="17" t="s">
        <v>23</v>
      </c>
    </row>
    <row r="27" spans="1:43" ht="15.75" x14ac:dyDescent="0.25">
      <c r="A27" s="30" t="s">
        <v>14</v>
      </c>
      <c r="B27" s="31" t="s">
        <v>14</v>
      </c>
      <c r="C27" s="32"/>
      <c r="D27" s="33" t="str">
        <f t="shared" si="15"/>
        <v xml:space="preserve"> </v>
      </c>
      <c r="E27" s="37"/>
      <c r="F27" s="114"/>
      <c r="G27" s="114"/>
      <c r="H27" s="51"/>
      <c r="I27" s="33" t="s">
        <v>14</v>
      </c>
      <c r="J27" s="10" t="str">
        <f t="shared" si="0"/>
        <v xml:space="preserve"> </v>
      </c>
      <c r="K27" s="36" t="str">
        <f t="shared" si="1"/>
        <v xml:space="preserve"> </v>
      </c>
      <c r="L27" s="11"/>
      <c r="M27" s="11" t="s">
        <v>15</v>
      </c>
      <c r="N27" s="12">
        <f t="shared" si="2"/>
        <v>0</v>
      </c>
      <c r="O27" s="13">
        <f t="shared" si="3"/>
        <v>0</v>
      </c>
      <c r="P27" s="13" t="e">
        <f t="shared" si="4"/>
        <v>#DIV/0!</v>
      </c>
      <c r="Q27" s="14">
        <v>3.5</v>
      </c>
      <c r="R27" s="14" t="s">
        <v>16</v>
      </c>
      <c r="S27" s="15">
        <f t="shared" si="5"/>
        <v>0</v>
      </c>
      <c r="T27" s="14">
        <v>3</v>
      </c>
      <c r="U27" s="14" t="s">
        <v>17</v>
      </c>
      <c r="V27" s="15">
        <f t="shared" si="6"/>
        <v>0</v>
      </c>
      <c r="W27" s="14">
        <v>2.5</v>
      </c>
      <c r="X27" s="14" t="s">
        <v>18</v>
      </c>
      <c r="Y27" s="15">
        <f t="shared" si="7"/>
        <v>0</v>
      </c>
      <c r="Z27" s="14">
        <v>2</v>
      </c>
      <c r="AA27" s="14" t="s">
        <v>19</v>
      </c>
      <c r="AB27" s="15">
        <f t="shared" si="8"/>
        <v>0</v>
      </c>
      <c r="AC27" s="14">
        <v>1.5</v>
      </c>
      <c r="AD27" s="14" t="s">
        <v>20</v>
      </c>
      <c r="AE27" s="15">
        <f t="shared" si="9"/>
        <v>0</v>
      </c>
      <c r="AF27" s="14">
        <v>1</v>
      </c>
      <c r="AG27" s="14" t="s">
        <v>21</v>
      </c>
      <c r="AH27" s="15">
        <f t="shared" si="10"/>
        <v>0</v>
      </c>
      <c r="AI27" s="14">
        <v>0</v>
      </c>
      <c r="AJ27" s="14" t="s">
        <v>22</v>
      </c>
      <c r="AK27" s="15">
        <f t="shared" si="11"/>
        <v>0</v>
      </c>
      <c r="AL27" s="15">
        <f t="shared" si="12"/>
        <v>0</v>
      </c>
      <c r="AM27" s="16" t="str">
        <f t="shared" si="13"/>
        <v xml:space="preserve"> </v>
      </c>
      <c r="AN27" s="15">
        <f t="shared" si="14"/>
        <v>2.5</v>
      </c>
      <c r="AQ27" s="17" t="s">
        <v>23</v>
      </c>
    </row>
    <row r="28" spans="1:43" ht="15.75" x14ac:dyDescent="0.25">
      <c r="A28" s="30" t="s">
        <v>14</v>
      </c>
      <c r="B28" s="31" t="s">
        <v>14</v>
      </c>
      <c r="C28" s="32"/>
      <c r="D28" s="33" t="str">
        <f t="shared" si="15"/>
        <v xml:space="preserve"> </v>
      </c>
      <c r="E28" s="37"/>
      <c r="F28" s="114"/>
      <c r="G28" s="114"/>
      <c r="H28" s="51"/>
      <c r="I28" s="33" t="s">
        <v>14</v>
      </c>
      <c r="J28" s="10" t="str">
        <f t="shared" si="0"/>
        <v xml:space="preserve"> </v>
      </c>
      <c r="K28" s="36" t="str">
        <f t="shared" si="1"/>
        <v xml:space="preserve"> </v>
      </c>
      <c r="L28" s="11"/>
      <c r="M28" s="11" t="s">
        <v>15</v>
      </c>
      <c r="N28" s="12">
        <f t="shared" si="2"/>
        <v>0</v>
      </c>
      <c r="O28" s="13">
        <f t="shared" si="3"/>
        <v>0</v>
      </c>
      <c r="P28" s="13" t="e">
        <f t="shared" si="4"/>
        <v>#DIV/0!</v>
      </c>
      <c r="Q28" s="14">
        <v>3.5</v>
      </c>
      <c r="R28" s="14" t="s">
        <v>16</v>
      </c>
      <c r="S28" s="15">
        <f t="shared" si="5"/>
        <v>0</v>
      </c>
      <c r="T28" s="14">
        <v>3</v>
      </c>
      <c r="U28" s="14" t="s">
        <v>17</v>
      </c>
      <c r="V28" s="15">
        <f t="shared" si="6"/>
        <v>0</v>
      </c>
      <c r="W28" s="14">
        <v>2.5</v>
      </c>
      <c r="X28" s="14" t="s">
        <v>18</v>
      </c>
      <c r="Y28" s="15">
        <f t="shared" si="7"/>
        <v>0</v>
      </c>
      <c r="Z28" s="14">
        <v>2</v>
      </c>
      <c r="AA28" s="14" t="s">
        <v>19</v>
      </c>
      <c r="AB28" s="15">
        <f t="shared" si="8"/>
        <v>0</v>
      </c>
      <c r="AC28" s="14">
        <v>1.5</v>
      </c>
      <c r="AD28" s="14" t="s">
        <v>20</v>
      </c>
      <c r="AE28" s="15">
        <f t="shared" si="9"/>
        <v>0</v>
      </c>
      <c r="AF28" s="14">
        <v>1</v>
      </c>
      <c r="AG28" s="14" t="s">
        <v>21</v>
      </c>
      <c r="AH28" s="15">
        <f t="shared" si="10"/>
        <v>0</v>
      </c>
      <c r="AI28" s="14">
        <v>0</v>
      </c>
      <c r="AJ28" s="14" t="s">
        <v>22</v>
      </c>
      <c r="AK28" s="15">
        <f t="shared" si="11"/>
        <v>0</v>
      </c>
      <c r="AL28" s="15">
        <f t="shared" si="12"/>
        <v>0</v>
      </c>
      <c r="AM28" s="16" t="str">
        <f t="shared" si="13"/>
        <v xml:space="preserve"> </v>
      </c>
      <c r="AN28" s="15">
        <f t="shared" si="14"/>
        <v>2.5</v>
      </c>
      <c r="AQ28" s="17" t="s">
        <v>23</v>
      </c>
    </row>
    <row r="29" spans="1:43" ht="15.75" x14ac:dyDescent="0.25">
      <c r="A29" s="30" t="s">
        <v>14</v>
      </c>
      <c r="B29" s="31" t="s">
        <v>14</v>
      </c>
      <c r="C29" s="32"/>
      <c r="D29" s="33" t="str">
        <f t="shared" si="15"/>
        <v xml:space="preserve"> </v>
      </c>
      <c r="E29" s="37"/>
      <c r="F29" s="114"/>
      <c r="G29" s="114"/>
      <c r="H29" s="51"/>
      <c r="I29" s="33" t="s">
        <v>14</v>
      </c>
      <c r="J29" s="10" t="str">
        <f t="shared" si="0"/>
        <v xml:space="preserve"> </v>
      </c>
      <c r="K29" s="36" t="str">
        <f t="shared" si="1"/>
        <v xml:space="preserve"> </v>
      </c>
      <c r="L29" s="11"/>
      <c r="M29" s="11" t="s">
        <v>15</v>
      </c>
      <c r="N29" s="12">
        <f t="shared" si="2"/>
        <v>0</v>
      </c>
      <c r="O29" s="13">
        <f t="shared" si="3"/>
        <v>0</v>
      </c>
      <c r="P29" s="13" t="e">
        <f t="shared" si="4"/>
        <v>#DIV/0!</v>
      </c>
      <c r="Q29" s="14">
        <v>3.5</v>
      </c>
      <c r="R29" s="14" t="s">
        <v>16</v>
      </c>
      <c r="S29" s="15">
        <f t="shared" si="5"/>
        <v>0</v>
      </c>
      <c r="T29" s="14">
        <v>3</v>
      </c>
      <c r="U29" s="14" t="s">
        <v>17</v>
      </c>
      <c r="V29" s="15">
        <f t="shared" si="6"/>
        <v>0</v>
      </c>
      <c r="W29" s="14">
        <v>2.5</v>
      </c>
      <c r="X29" s="14" t="s">
        <v>18</v>
      </c>
      <c r="Y29" s="15">
        <f t="shared" si="7"/>
        <v>0</v>
      </c>
      <c r="Z29" s="14">
        <v>2</v>
      </c>
      <c r="AA29" s="14" t="s">
        <v>19</v>
      </c>
      <c r="AB29" s="15">
        <f t="shared" si="8"/>
        <v>0</v>
      </c>
      <c r="AC29" s="14">
        <v>1.5</v>
      </c>
      <c r="AD29" s="14" t="s">
        <v>20</v>
      </c>
      <c r="AE29" s="15">
        <f t="shared" si="9"/>
        <v>0</v>
      </c>
      <c r="AF29" s="14">
        <v>1</v>
      </c>
      <c r="AG29" s="14" t="s">
        <v>21</v>
      </c>
      <c r="AH29" s="15">
        <f t="shared" si="10"/>
        <v>0</v>
      </c>
      <c r="AI29" s="14">
        <v>0</v>
      </c>
      <c r="AJ29" s="14" t="s">
        <v>22</v>
      </c>
      <c r="AK29" s="15">
        <f t="shared" si="11"/>
        <v>0</v>
      </c>
      <c r="AL29" s="15">
        <f t="shared" si="12"/>
        <v>0</v>
      </c>
      <c r="AM29" s="16" t="str">
        <f t="shared" si="13"/>
        <v xml:space="preserve"> </v>
      </c>
      <c r="AN29" s="15">
        <f t="shared" si="14"/>
        <v>2.5</v>
      </c>
      <c r="AQ29" s="17" t="s">
        <v>23</v>
      </c>
    </row>
    <row r="30" spans="1:43" ht="16.5" thickBot="1" x14ac:dyDescent="0.3">
      <c r="A30" s="30" t="s">
        <v>14</v>
      </c>
      <c r="B30" s="31" t="s">
        <v>14</v>
      </c>
      <c r="C30" s="32"/>
      <c r="D30" s="33" t="str">
        <f t="shared" si="15"/>
        <v xml:space="preserve"> </v>
      </c>
      <c r="E30" s="38"/>
      <c r="F30" s="127"/>
      <c r="G30" s="127"/>
      <c r="H30" s="52"/>
      <c r="I30" s="39" t="s">
        <v>14</v>
      </c>
      <c r="J30" s="10" t="str">
        <f t="shared" si="0"/>
        <v xml:space="preserve"> </v>
      </c>
      <c r="K30" s="36" t="str">
        <f t="shared" si="1"/>
        <v xml:space="preserve"> </v>
      </c>
      <c r="L30" s="11"/>
      <c r="M30" s="11" t="s">
        <v>15</v>
      </c>
      <c r="N30" s="12">
        <f t="shared" si="2"/>
        <v>0</v>
      </c>
      <c r="O30" s="13">
        <f t="shared" si="3"/>
        <v>0</v>
      </c>
      <c r="P30" s="13" t="e">
        <f t="shared" si="4"/>
        <v>#DIV/0!</v>
      </c>
      <c r="Q30" s="14">
        <v>3.5</v>
      </c>
      <c r="R30" s="14" t="s">
        <v>16</v>
      </c>
      <c r="S30" s="15">
        <f t="shared" si="5"/>
        <v>0</v>
      </c>
      <c r="T30" s="14">
        <v>3</v>
      </c>
      <c r="U30" s="14" t="s">
        <v>17</v>
      </c>
      <c r="V30" s="15">
        <f t="shared" si="6"/>
        <v>0</v>
      </c>
      <c r="W30" s="14">
        <v>2.5</v>
      </c>
      <c r="X30" s="14" t="s">
        <v>18</v>
      </c>
      <c r="Y30" s="15">
        <f t="shared" si="7"/>
        <v>0</v>
      </c>
      <c r="Z30" s="14">
        <v>2</v>
      </c>
      <c r="AA30" s="14" t="s">
        <v>19</v>
      </c>
      <c r="AB30" s="15">
        <f t="shared" si="8"/>
        <v>0</v>
      </c>
      <c r="AC30" s="14">
        <v>1.5</v>
      </c>
      <c r="AD30" s="14" t="s">
        <v>20</v>
      </c>
      <c r="AE30" s="15">
        <f t="shared" si="9"/>
        <v>0</v>
      </c>
      <c r="AF30" s="14">
        <v>1</v>
      </c>
      <c r="AG30" s="14" t="s">
        <v>21</v>
      </c>
      <c r="AH30" s="15">
        <f t="shared" si="10"/>
        <v>0</v>
      </c>
      <c r="AI30" s="14">
        <v>0</v>
      </c>
      <c r="AJ30" s="14" t="s">
        <v>22</v>
      </c>
      <c r="AK30" s="15">
        <f t="shared" si="11"/>
        <v>0</v>
      </c>
      <c r="AL30" s="15">
        <f t="shared" si="12"/>
        <v>0</v>
      </c>
      <c r="AM30" s="16" t="str">
        <f t="shared" si="13"/>
        <v xml:space="preserve"> </v>
      </c>
      <c r="AN30" s="15">
        <f t="shared" si="14"/>
        <v>2.5</v>
      </c>
      <c r="AQ30" s="17" t="s">
        <v>23</v>
      </c>
    </row>
    <row r="31" spans="1:43" x14ac:dyDescent="0.25">
      <c r="A31" s="144" t="s">
        <v>56</v>
      </c>
      <c r="B31" s="145"/>
      <c r="C31" s="48"/>
      <c r="D31" s="142" t="s">
        <v>57</v>
      </c>
      <c r="E31" s="143"/>
      <c r="F31" s="143"/>
      <c r="G31" s="49"/>
      <c r="H31" s="49"/>
      <c r="I31" s="120" t="s">
        <v>24</v>
      </c>
      <c r="J31" s="119"/>
      <c r="K31" s="121"/>
    </row>
    <row r="32" spans="1:43" x14ac:dyDescent="0.25">
      <c r="A32" s="122" t="s">
        <v>36</v>
      </c>
      <c r="B32" s="122"/>
      <c r="C32" s="40"/>
      <c r="D32" s="123" t="s">
        <v>37</v>
      </c>
      <c r="E32" s="123"/>
      <c r="F32" s="123"/>
      <c r="G32" s="41"/>
      <c r="H32" s="41"/>
      <c r="I32" s="123" t="s">
        <v>38</v>
      </c>
      <c r="J32" s="123"/>
      <c r="K32" s="124"/>
    </row>
    <row r="33" spans="1:11" x14ac:dyDescent="0.25">
      <c r="A33" s="42"/>
      <c r="B33" s="40"/>
      <c r="C33" s="40"/>
      <c r="D33" s="43"/>
      <c r="E33" s="43"/>
      <c r="F33" s="43"/>
      <c r="G33" s="40"/>
      <c r="H33" s="40"/>
      <c r="I33" s="40"/>
      <c r="J33" s="40"/>
      <c r="K33" s="44"/>
    </row>
    <row r="34" spans="1:11" x14ac:dyDescent="0.25">
      <c r="A34" s="42"/>
      <c r="B34" s="40"/>
      <c r="C34" s="40"/>
      <c r="D34" s="43"/>
      <c r="E34" s="43"/>
      <c r="F34" s="43"/>
      <c r="G34" s="40"/>
      <c r="H34" s="40"/>
      <c r="I34" s="40"/>
      <c r="J34" s="40"/>
      <c r="K34" s="44"/>
    </row>
    <row r="35" spans="1:11" x14ac:dyDescent="0.25">
      <c r="A35" s="42"/>
      <c r="B35" s="40"/>
      <c r="C35" s="40"/>
      <c r="D35" s="43"/>
      <c r="E35" s="43"/>
      <c r="F35" s="43"/>
      <c r="G35" s="40"/>
      <c r="H35" s="40"/>
      <c r="I35" s="40"/>
      <c r="J35" s="40"/>
      <c r="K35" s="44"/>
    </row>
    <row r="36" spans="1:11" x14ac:dyDescent="0.25">
      <c r="A36" s="125"/>
      <c r="B36" s="125"/>
      <c r="C36" s="40"/>
      <c r="D36" s="120" t="s">
        <v>25</v>
      </c>
      <c r="E36" s="120"/>
      <c r="F36" s="47"/>
      <c r="G36" s="40"/>
      <c r="H36" s="40"/>
      <c r="I36" s="120"/>
      <c r="J36" s="120"/>
      <c r="K36" s="126"/>
    </row>
    <row r="37" spans="1:11" x14ac:dyDescent="0.25">
      <c r="A37" s="125"/>
      <c r="B37" s="125"/>
      <c r="C37" s="40"/>
      <c r="D37" s="123" t="s">
        <v>102</v>
      </c>
      <c r="E37" s="123"/>
      <c r="F37" s="123"/>
      <c r="G37" s="40"/>
      <c r="H37" s="40"/>
      <c r="I37" s="125"/>
      <c r="J37" s="125"/>
      <c r="K37" s="128"/>
    </row>
    <row r="38" spans="1:11" x14ac:dyDescent="0.25">
      <c r="A38" s="45"/>
      <c r="B38" s="45"/>
      <c r="C38" s="41"/>
      <c r="D38" s="45"/>
      <c r="E38" s="45"/>
      <c r="F38" s="45"/>
      <c r="G38" s="41"/>
      <c r="H38" s="41"/>
      <c r="I38" s="45"/>
      <c r="J38" s="45"/>
      <c r="K38" s="46"/>
    </row>
    <row r="39" spans="1:11" x14ac:dyDescent="0.25">
      <c r="A39" s="45"/>
      <c r="B39" s="45"/>
      <c r="C39" s="41"/>
      <c r="D39" s="45"/>
      <c r="E39" s="45"/>
      <c r="F39" s="45"/>
      <c r="G39" s="41"/>
      <c r="H39" s="41"/>
      <c r="I39" s="45"/>
      <c r="J39" s="45"/>
      <c r="K39" s="46"/>
    </row>
    <row r="40" spans="1:11" x14ac:dyDescent="0.25">
      <c r="A40" s="24"/>
      <c r="B40" s="24"/>
      <c r="C40" s="21"/>
      <c r="D40" s="24"/>
      <c r="E40" s="24"/>
      <c r="F40" s="24"/>
      <c r="G40" s="21"/>
      <c r="H40" s="21"/>
      <c r="I40" s="24"/>
      <c r="J40" s="24"/>
      <c r="K40" s="25"/>
    </row>
    <row r="41" spans="1:11" ht="14.25" customHeight="1" x14ac:dyDescent="0.25">
      <c r="A41" s="129" t="s">
        <v>64</v>
      </c>
      <c r="B41" s="130"/>
      <c r="C41" s="130"/>
      <c r="D41" s="130"/>
      <c r="E41" s="130"/>
      <c r="F41" s="130"/>
      <c r="G41" s="130"/>
      <c r="H41" s="130"/>
      <c r="I41" s="130"/>
      <c r="J41" s="130"/>
      <c r="K41" s="131"/>
    </row>
    <row r="42" spans="1:11" ht="14.25" customHeight="1" x14ac:dyDescent="0.25">
      <c r="A42" s="132" t="s">
        <v>97</v>
      </c>
      <c r="B42" s="133"/>
      <c r="C42" s="133"/>
      <c r="D42" s="133"/>
      <c r="E42" s="133"/>
      <c r="F42" s="133"/>
      <c r="G42" s="133"/>
      <c r="H42" s="133"/>
      <c r="I42" s="133"/>
      <c r="J42" s="134"/>
      <c r="K42" s="69"/>
    </row>
    <row r="43" spans="1:11" ht="72" customHeight="1" thickBot="1" x14ac:dyDescent="0.3">
      <c r="A43" s="115" t="s">
        <v>63</v>
      </c>
      <c r="B43" s="116"/>
      <c r="C43" s="116"/>
      <c r="D43" s="116"/>
      <c r="E43" s="116"/>
      <c r="F43" s="116"/>
      <c r="G43" s="116"/>
      <c r="H43" s="116"/>
      <c r="I43" s="116"/>
      <c r="J43" s="116"/>
      <c r="K43" s="117"/>
    </row>
  </sheetData>
  <mergeCells count="44">
    <mergeCell ref="A43:K43"/>
    <mergeCell ref="A42:J42"/>
    <mergeCell ref="D36:E36"/>
    <mergeCell ref="A37:B37"/>
    <mergeCell ref="D37:F37"/>
    <mergeCell ref="I37:K37"/>
    <mergeCell ref="A41:K41"/>
    <mergeCell ref="A36:B36"/>
    <mergeCell ref="I36:K36"/>
    <mergeCell ref="F26:G26"/>
    <mergeCell ref="F27:G27"/>
    <mergeCell ref="F28:G28"/>
    <mergeCell ref="F29:G29"/>
    <mergeCell ref="F30:G30"/>
    <mergeCell ref="D31:F31"/>
    <mergeCell ref="I31:K31"/>
    <mergeCell ref="A32:B32"/>
    <mergeCell ref="D32:F32"/>
    <mergeCell ref="I32:K32"/>
    <mergeCell ref="A31:B31"/>
    <mergeCell ref="F25:G25"/>
    <mergeCell ref="F14:G14"/>
    <mergeCell ref="F15:G15"/>
    <mergeCell ref="F16:G16"/>
    <mergeCell ref="F17:G17"/>
    <mergeCell ref="F18:G18"/>
    <mergeCell ref="F19:G19"/>
    <mergeCell ref="F20:G20"/>
    <mergeCell ref="F21:G21"/>
    <mergeCell ref="F22:G22"/>
    <mergeCell ref="F23:G23"/>
    <mergeCell ref="F24:G24"/>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58"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4"/>
  <sheetViews>
    <sheetView workbookViewId="0">
      <selection activeCell="I11" sqref="I11"/>
    </sheetView>
  </sheetViews>
  <sheetFormatPr defaultRowHeight="15" x14ac:dyDescent="0.25"/>
  <cols>
    <col min="1" max="1" width="12.42578125" customWidth="1"/>
    <col min="2" max="2" width="18.5703125" customWidth="1"/>
    <col min="3" max="3" width="9.140625" customWidth="1"/>
    <col min="4" max="4" width="13.28515625" customWidth="1"/>
    <col min="5" max="5" width="12.85546875" customWidth="1"/>
    <col min="6" max="6" width="32.5703125" customWidth="1"/>
    <col min="7" max="7" width="0.85546875" hidden="1" customWidth="1"/>
    <col min="8" max="8" width="18.7109375" customWidth="1"/>
    <col min="9" max="9" width="10.42578125" customWidth="1"/>
    <col min="10" max="10" width="28.28515625" hidden="1" customWidth="1"/>
    <col min="11" max="11" width="19.710937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177</v>
      </c>
      <c r="E9" s="50" t="s">
        <v>190</v>
      </c>
      <c r="F9" s="94" t="s">
        <v>191</v>
      </c>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59" t="s">
        <v>103</v>
      </c>
      <c r="B11" s="60" t="s">
        <v>104</v>
      </c>
      <c r="C11" s="32">
        <v>77</v>
      </c>
      <c r="D11" s="33">
        <f t="shared" ref="D11:D30" si="0">IF(I11=" "," ",O11)</f>
        <v>92</v>
      </c>
      <c r="E11" s="34">
        <v>184</v>
      </c>
      <c r="F11" s="113" t="s">
        <v>40</v>
      </c>
      <c r="G11" s="113"/>
      <c r="H11" s="53"/>
      <c r="I11" s="35">
        <v>98</v>
      </c>
      <c r="J11" s="10" t="str">
        <f>IF(C11=0," ",IF(I11=0," ",IF(I11="GR",AQ11,AM11)))</f>
        <v>YETERLİ</v>
      </c>
      <c r="K11" s="36">
        <f>IF(C11=0," ",IF(I11=0," ",P11))</f>
        <v>2.652173913043478</v>
      </c>
      <c r="L11" s="11"/>
      <c r="M11" s="11" t="s">
        <v>15</v>
      </c>
      <c r="N11" s="12">
        <f>IF(I11&lt;90,0,IF(I11&lt;=100,4,0))</f>
        <v>4</v>
      </c>
      <c r="O11" s="13">
        <f>IF(I11=" ",C11,(C11+15))</f>
        <v>92</v>
      </c>
      <c r="P11" s="13">
        <f>IF(I11="BAŞARILI",(E11/O11),IF(I11&gt;0,(((AL11*15)+E11)/O11),E11))</f>
        <v>2.652173913043478</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59" t="s">
        <v>105</v>
      </c>
      <c r="B12" s="64" t="s">
        <v>106</v>
      </c>
      <c r="C12" s="32">
        <v>77</v>
      </c>
      <c r="D12" s="33">
        <f t="shared" si="0"/>
        <v>92</v>
      </c>
      <c r="E12" s="37">
        <v>187.5</v>
      </c>
      <c r="F12" s="113" t="s">
        <v>40</v>
      </c>
      <c r="G12" s="113"/>
      <c r="H12" s="53"/>
      <c r="I12" s="33">
        <v>85</v>
      </c>
      <c r="J12" s="10" t="str">
        <f t="shared" ref="J12:J30" si="1">IF(C12=0," ",IF(I12=0," ",IF(I12="GR",AQ12,AM12)))</f>
        <v>YETERLİ</v>
      </c>
      <c r="K12" s="36">
        <f t="shared" ref="K12:K30" si="2">IF(C12=0," ",IF(I12=0," ",P12))</f>
        <v>2.6086956521739131</v>
      </c>
      <c r="L12" s="11"/>
      <c r="M12" s="11" t="s">
        <v>15</v>
      </c>
      <c r="N12" s="12">
        <f t="shared" ref="N12:N30" si="3">IF(I12&lt;90,0,IF(I12&lt;=100,4,0))</f>
        <v>0</v>
      </c>
      <c r="O12" s="13">
        <f t="shared" ref="O12:O30" si="4">IF(I12=" ",C12,(C12+15))</f>
        <v>92</v>
      </c>
      <c r="P12" s="13">
        <f t="shared" ref="P12:P30" si="5">IF(I12="BAŞARILI",(E12/O12),IF(I12&gt;0,(((AL12*15)+E12)/O12),E12))</f>
        <v>2.6086956521739131</v>
      </c>
      <c r="Q12" s="14">
        <v>3.5</v>
      </c>
      <c r="R12" s="14" t="s">
        <v>16</v>
      </c>
      <c r="S12" s="15">
        <f t="shared" ref="S12:S30" si="6">IF(I12&lt;85,0,IF(I12&lt;=89,3.5,0))</f>
        <v>3.5</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3.5</v>
      </c>
      <c r="AM12" s="16" t="str">
        <f t="shared" ref="AM12:AM30" si="14">IF(I12=" "," ",IF(AL12&lt;2,"GİREMEZ(AKTS)",IF(O12&lt;89,"GİREMEZ(AKTS)",IF(P12&gt;=AN12,"YETERLİ","GİREMEZ(ORTALAMA)"))))</f>
        <v>YETERLİ</v>
      </c>
      <c r="AN12" s="15">
        <f t="shared" ref="AN12:AN30" si="15">IF(LEFT(A12,1)="0",2,2.5)</f>
        <v>2.5</v>
      </c>
      <c r="AQ12" s="17" t="s">
        <v>23</v>
      </c>
    </row>
    <row r="13" spans="1:52" ht="15.75" x14ac:dyDescent="0.25">
      <c r="A13" s="91" t="s">
        <v>107</v>
      </c>
      <c r="B13" s="92" t="s">
        <v>108</v>
      </c>
      <c r="C13" s="80">
        <v>81</v>
      </c>
      <c r="D13" s="81">
        <f t="shared" si="0"/>
        <v>96</v>
      </c>
      <c r="E13" s="82">
        <v>162.5</v>
      </c>
      <c r="F13" s="98" t="s">
        <v>40</v>
      </c>
      <c r="G13" s="98"/>
      <c r="H13" s="90" t="s">
        <v>176</v>
      </c>
      <c r="I13" s="81">
        <v>95</v>
      </c>
      <c r="J13" s="84" t="str">
        <f t="shared" si="1"/>
        <v>GİREMEZ(ORTALAMA)</v>
      </c>
      <c r="K13" s="85">
        <f t="shared" si="2"/>
        <v>2.3177083333333335</v>
      </c>
      <c r="L13" s="11"/>
      <c r="M13" s="11" t="s">
        <v>15</v>
      </c>
      <c r="N13" s="12">
        <f t="shared" si="3"/>
        <v>4</v>
      </c>
      <c r="O13" s="13">
        <f t="shared" si="4"/>
        <v>96</v>
      </c>
      <c r="P13" s="13">
        <f t="shared" si="5"/>
        <v>2.3177083333333335</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4</v>
      </c>
      <c r="AM13" s="16" t="str">
        <f t="shared" si="14"/>
        <v>GİREMEZ(ORTALAMA)</v>
      </c>
      <c r="AN13" s="15">
        <f t="shared" si="15"/>
        <v>2.5</v>
      </c>
      <c r="AQ13" s="17" t="s">
        <v>23</v>
      </c>
    </row>
    <row r="14" spans="1:52" ht="15.75" x14ac:dyDescent="0.25">
      <c r="A14" s="59" t="s">
        <v>109</v>
      </c>
      <c r="B14" s="60" t="s">
        <v>110</v>
      </c>
      <c r="C14" s="32">
        <v>77</v>
      </c>
      <c r="D14" s="33">
        <f t="shared" si="0"/>
        <v>92</v>
      </c>
      <c r="E14" s="37">
        <v>234.5</v>
      </c>
      <c r="F14" s="113" t="s">
        <v>39</v>
      </c>
      <c r="G14" s="113"/>
      <c r="H14" s="53"/>
      <c r="I14" s="33">
        <v>98</v>
      </c>
      <c r="J14" s="10" t="str">
        <f t="shared" si="1"/>
        <v>YETERLİ</v>
      </c>
      <c r="K14" s="36">
        <f t="shared" si="2"/>
        <v>3.2010869565217392</v>
      </c>
      <c r="L14" s="11"/>
      <c r="M14" s="11" t="s">
        <v>15</v>
      </c>
      <c r="N14" s="12">
        <f t="shared" si="3"/>
        <v>4</v>
      </c>
      <c r="O14" s="13">
        <f t="shared" si="4"/>
        <v>92</v>
      </c>
      <c r="P14" s="13">
        <f t="shared" si="5"/>
        <v>3.2010869565217392</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4</v>
      </c>
      <c r="AM14" s="16" t="str">
        <f t="shared" si="14"/>
        <v>YETERLİ</v>
      </c>
      <c r="AN14" s="15">
        <f t="shared" si="15"/>
        <v>2.5</v>
      </c>
      <c r="AQ14" s="17" t="s">
        <v>23</v>
      </c>
    </row>
    <row r="15" spans="1:52" ht="15.75" x14ac:dyDescent="0.25">
      <c r="A15" s="30"/>
      <c r="B15" s="3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3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3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3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31"/>
      <c r="C19" s="32"/>
      <c r="D19" s="33" t="str">
        <f t="shared" si="0"/>
        <v xml:space="preserve"> </v>
      </c>
      <c r="E19" s="37"/>
      <c r="F19" s="135"/>
      <c r="G19" s="136"/>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3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3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48" t="s">
        <v>58</v>
      </c>
      <c r="B31" s="142"/>
      <c r="C31" s="48"/>
      <c r="D31" s="142" t="s">
        <v>189</v>
      </c>
      <c r="E31" s="143"/>
      <c r="F31" s="143"/>
      <c r="G31" s="49"/>
      <c r="H31" s="49"/>
      <c r="I31" s="120" t="s">
        <v>24</v>
      </c>
      <c r="J31" s="119"/>
      <c r="K31" s="121"/>
    </row>
    <row r="32" spans="1:43" x14ac:dyDescent="0.25">
      <c r="A32" s="122" t="s">
        <v>40</v>
      </c>
      <c r="B32" s="122"/>
      <c r="C32" s="40"/>
      <c r="D32" s="123" t="s">
        <v>188</v>
      </c>
      <c r="E32" s="123"/>
      <c r="F32" s="123"/>
      <c r="G32" s="41"/>
      <c r="H32" s="41"/>
      <c r="I32" s="146" t="s">
        <v>41</v>
      </c>
      <c r="J32" s="146"/>
      <c r="K32" s="147"/>
    </row>
    <row r="33" spans="1:11" x14ac:dyDescent="0.25">
      <c r="A33" s="42"/>
      <c r="B33" s="40"/>
      <c r="C33" s="40"/>
      <c r="D33" s="43"/>
      <c r="E33" s="43"/>
      <c r="F33" s="43"/>
      <c r="G33" s="40"/>
      <c r="H33" s="40"/>
      <c r="I33" s="40"/>
      <c r="J33" s="40"/>
      <c r="K33" s="44"/>
    </row>
    <row r="34" spans="1:11" x14ac:dyDescent="0.25">
      <c r="A34" s="42"/>
      <c r="B34" s="40"/>
      <c r="C34" s="40"/>
      <c r="D34" s="43"/>
      <c r="E34" s="43"/>
      <c r="F34" s="43"/>
      <c r="G34" s="40"/>
      <c r="H34" s="40"/>
      <c r="I34" s="40"/>
      <c r="J34" s="40"/>
      <c r="K34" s="44"/>
    </row>
    <row r="35" spans="1:11" x14ac:dyDescent="0.25">
      <c r="A35" s="42"/>
      <c r="B35" s="40"/>
      <c r="C35" s="40"/>
      <c r="D35" s="43"/>
      <c r="E35" s="43"/>
      <c r="F35" s="43"/>
      <c r="G35" s="40"/>
      <c r="H35" s="40"/>
      <c r="I35" s="40"/>
      <c r="J35" s="40"/>
      <c r="K35" s="44"/>
    </row>
    <row r="36" spans="1:11" x14ac:dyDescent="0.25">
      <c r="A36" s="125"/>
      <c r="B36" s="125"/>
      <c r="C36" s="40"/>
      <c r="D36" s="120" t="s">
        <v>25</v>
      </c>
      <c r="E36" s="120"/>
      <c r="F36" s="47"/>
      <c r="G36" s="40"/>
      <c r="H36" s="40"/>
      <c r="I36" s="143"/>
      <c r="J36" s="143"/>
      <c r="K36" s="149"/>
    </row>
    <row r="37" spans="1:11" x14ac:dyDescent="0.25">
      <c r="A37" s="125"/>
      <c r="B37" s="125"/>
      <c r="C37" s="40"/>
      <c r="D37" s="71" t="s">
        <v>102</v>
      </c>
      <c r="E37" s="71"/>
      <c r="F37" s="71"/>
      <c r="G37" s="40"/>
      <c r="H37" s="40"/>
      <c r="I37" s="125"/>
      <c r="J37" s="125"/>
      <c r="K37" s="128"/>
    </row>
    <row r="38" spans="1:11" x14ac:dyDescent="0.25">
      <c r="A38" s="45"/>
      <c r="B38" s="45"/>
      <c r="C38" s="41"/>
      <c r="D38" s="45"/>
      <c r="E38" s="45"/>
      <c r="F38" s="45"/>
      <c r="G38" s="41"/>
      <c r="H38" s="41"/>
      <c r="I38" s="45"/>
      <c r="J38" s="45"/>
      <c r="K38" s="46"/>
    </row>
    <row r="39" spans="1:11" x14ac:dyDescent="0.25">
      <c r="A39" s="45"/>
      <c r="B39" s="45"/>
      <c r="C39" s="41"/>
      <c r="D39" s="45"/>
      <c r="E39" s="45"/>
      <c r="F39" s="45"/>
      <c r="G39" s="41"/>
      <c r="H39" s="41"/>
      <c r="I39" s="45"/>
      <c r="J39" s="45"/>
      <c r="K39" s="46"/>
    </row>
    <row r="40" spans="1:11" x14ac:dyDescent="0.25">
      <c r="A40" s="24"/>
      <c r="B40" s="24"/>
      <c r="C40" s="21"/>
      <c r="D40" s="24"/>
      <c r="E40" s="24"/>
      <c r="F40" s="24"/>
      <c r="G40" s="21"/>
      <c r="H40" s="21"/>
      <c r="I40" s="24"/>
      <c r="J40" s="24"/>
      <c r="K40" s="25"/>
    </row>
    <row r="41" spans="1:11" ht="13.5" customHeight="1" x14ac:dyDescent="0.25">
      <c r="A41" s="129" t="s">
        <v>64</v>
      </c>
      <c r="B41" s="130"/>
      <c r="C41" s="130"/>
      <c r="D41" s="130"/>
      <c r="E41" s="130"/>
      <c r="F41" s="130"/>
      <c r="G41" s="130"/>
      <c r="H41" s="130"/>
      <c r="I41" s="130"/>
      <c r="J41" s="130"/>
      <c r="K41" s="131"/>
    </row>
    <row r="42" spans="1:11" ht="13.5" customHeight="1" x14ac:dyDescent="0.25">
      <c r="A42" s="132" t="s">
        <v>97</v>
      </c>
      <c r="B42" s="133"/>
      <c r="C42" s="133"/>
      <c r="D42" s="133"/>
      <c r="E42" s="133"/>
      <c r="F42" s="133"/>
      <c r="G42" s="133"/>
      <c r="H42" s="133"/>
      <c r="I42" s="133"/>
      <c r="J42" s="134"/>
      <c r="K42" s="69"/>
    </row>
    <row r="43" spans="1:11" ht="72.75"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3">
    <mergeCell ref="D36:E36"/>
    <mergeCell ref="A37:B37"/>
    <mergeCell ref="I37:K37"/>
    <mergeCell ref="A43:K43"/>
    <mergeCell ref="A41:K41"/>
    <mergeCell ref="A36:B36"/>
    <mergeCell ref="I36:K36"/>
    <mergeCell ref="A42:J42"/>
    <mergeCell ref="F26:G26"/>
    <mergeCell ref="F27:G27"/>
    <mergeCell ref="F28:G28"/>
    <mergeCell ref="F29:G29"/>
    <mergeCell ref="F30:G30"/>
    <mergeCell ref="D31:F31"/>
    <mergeCell ref="I31:K31"/>
    <mergeCell ref="A32:B32"/>
    <mergeCell ref="D32:F32"/>
    <mergeCell ref="I32:K32"/>
    <mergeCell ref="A31:B31"/>
    <mergeCell ref="F25:G25"/>
    <mergeCell ref="F14:G14"/>
    <mergeCell ref="F15:G15"/>
    <mergeCell ref="F16:G16"/>
    <mergeCell ref="F17:G17"/>
    <mergeCell ref="F18:G18"/>
    <mergeCell ref="F19:G19"/>
    <mergeCell ref="F20:G20"/>
    <mergeCell ref="F21:G21"/>
    <mergeCell ref="F22:G22"/>
    <mergeCell ref="F23:G23"/>
    <mergeCell ref="F24:G24"/>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67"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workbookViewId="0">
      <selection activeCell="I13" sqref="I13"/>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1.5703125" customWidth="1"/>
    <col min="7" max="7" width="0.85546875" hidden="1" customWidth="1"/>
    <col min="8" max="8" width="18.5703125" customWidth="1"/>
    <col min="9" max="9" width="10.42578125" customWidth="1"/>
    <col min="10" max="10" width="28.28515625" hidden="1" customWidth="1"/>
    <col min="11" max="11" width="13"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183</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78" t="s">
        <v>111</v>
      </c>
      <c r="B11" s="79" t="s">
        <v>112</v>
      </c>
      <c r="C11" s="80">
        <v>77</v>
      </c>
      <c r="D11" s="81">
        <f t="shared" ref="D11:D30" si="0">IF(I11=" "," ",O11)</f>
        <v>92</v>
      </c>
      <c r="E11" s="87">
        <v>186</v>
      </c>
      <c r="F11" s="98" t="s">
        <v>43</v>
      </c>
      <c r="G11" s="98"/>
      <c r="H11" s="90" t="s">
        <v>176</v>
      </c>
      <c r="I11" s="88">
        <v>50</v>
      </c>
      <c r="J11" s="84" t="str">
        <f>IF(C11=0," ",IF(I11=0," ",IF(I11="GR",AQ11,AM11)))</f>
        <v>GİREMEZ(AKTS)</v>
      </c>
      <c r="K11" s="85">
        <f>IF(C11=0," ",IF(I11=0," ",P11))</f>
        <v>2.1847826086956523</v>
      </c>
      <c r="L11" s="11"/>
      <c r="M11" s="11" t="s">
        <v>15</v>
      </c>
      <c r="N11" s="12">
        <f>IF(I11&lt;90,0,IF(I11&lt;=100,4,0))</f>
        <v>0</v>
      </c>
      <c r="O11" s="13">
        <f>IF(I11=" ",C11,(C11+15))</f>
        <v>92</v>
      </c>
      <c r="P11" s="13">
        <f>IF(I11="BAŞARILI",(E11/O11),IF(I11&gt;0,(((AL11*15)+E11)/O11),E11))</f>
        <v>2.1847826086956523</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1</v>
      </c>
      <c r="AI11" s="14">
        <v>0</v>
      </c>
      <c r="AJ11" s="14" t="s">
        <v>22</v>
      </c>
      <c r="AK11" s="15">
        <f>IF(I11&lt;0,0,IF(I11&lt;=49,0,0))</f>
        <v>0</v>
      </c>
      <c r="AL11" s="15">
        <f>SUM(S11,V11,Y11,AB11,AE11,AH11,AK11,N11)</f>
        <v>1</v>
      </c>
      <c r="AM11" s="16" t="str">
        <f>IF(I11=" "," ",IF(AL11&lt;2,"GİREMEZ(AKTS)",IF(O11&lt;89,"GİREMEZ(AKTS)",IF(P11&gt;=AN11,"YETERLİ","GİREMEZ(ORTALAMA)"))))</f>
        <v>GİREMEZ(AKTS)</v>
      </c>
      <c r="AN11" s="15">
        <f>IF(LEFT(A11,1)="0",2,2.5)</f>
        <v>2.5</v>
      </c>
      <c r="AO11" s="15"/>
      <c r="AP11" s="17"/>
      <c r="AQ11" s="17" t="s">
        <v>23</v>
      </c>
      <c r="AR11" s="17"/>
      <c r="AS11" s="18"/>
      <c r="AT11" s="18"/>
      <c r="AU11" s="18"/>
      <c r="AV11" s="18"/>
      <c r="AW11" s="18"/>
      <c r="AX11" s="18"/>
      <c r="AY11" s="18"/>
      <c r="AZ11" s="1"/>
    </row>
    <row r="12" spans="1:52" ht="15.75" x14ac:dyDescent="0.25">
      <c r="A12" s="78" t="s">
        <v>113</v>
      </c>
      <c r="B12" s="79" t="s">
        <v>173</v>
      </c>
      <c r="C12" s="80">
        <v>77</v>
      </c>
      <c r="D12" s="81">
        <f t="shared" si="0"/>
        <v>92</v>
      </c>
      <c r="E12" s="82">
        <v>170.5</v>
      </c>
      <c r="F12" s="98" t="s">
        <v>46</v>
      </c>
      <c r="G12" s="98"/>
      <c r="H12" s="90" t="s">
        <v>176</v>
      </c>
      <c r="I12" s="81">
        <v>100</v>
      </c>
      <c r="J12" s="84" t="str">
        <f t="shared" ref="J12:J30" si="1">IF(C12=0," ",IF(I12=0," ",IF(I12="GR",AQ12,AM12)))</f>
        <v>YETERLİ</v>
      </c>
      <c r="K12" s="85">
        <f t="shared" ref="K12:K30" si="2">IF(C12=0," ",IF(I12=0," ",P12))</f>
        <v>2.5054347826086958</v>
      </c>
      <c r="L12" s="11"/>
      <c r="M12" s="11" t="s">
        <v>15</v>
      </c>
      <c r="N12" s="12">
        <f t="shared" ref="N12:N30" si="3">IF(I12&lt;90,0,IF(I12&lt;=100,4,0))</f>
        <v>4</v>
      </c>
      <c r="O12" s="13">
        <f t="shared" ref="O12:O30" si="4">IF(I12=" ",C12,(C12+15))</f>
        <v>92</v>
      </c>
      <c r="P12" s="13">
        <f t="shared" ref="P12:P30" si="5">IF(I12="BAŞARILI",(E12/O12),IF(I12&gt;0,(((AL12*15)+E12)/O12),E12))</f>
        <v>2.5054347826086958</v>
      </c>
      <c r="Q12" s="14">
        <v>3.5</v>
      </c>
      <c r="R12" s="14" t="s">
        <v>16</v>
      </c>
      <c r="S12" s="15">
        <f t="shared" ref="S12:S30" si="6">IF(I12&lt;85,0,IF(I12&lt;=89,3.5,0))</f>
        <v>0</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4</v>
      </c>
      <c r="AM12" s="16" t="str">
        <f t="shared" ref="AM12:AM30" si="14">IF(I12=" "," ",IF(AL12&lt;2,"GİREMEZ(AKTS)",IF(O12&lt;89,"GİREMEZ(AKTS)",IF(P12&gt;=AN12,"YETERLİ","GİREMEZ(ORTALAMA)"))))</f>
        <v>YETERLİ</v>
      </c>
      <c r="AN12" s="15">
        <f t="shared" ref="AN12:AN30" si="15">IF(LEFT(A12,1)="0",2,2.5)</f>
        <v>2.5</v>
      </c>
      <c r="AQ12" s="17" t="s">
        <v>23</v>
      </c>
    </row>
    <row r="13" spans="1:52" ht="15.75" x14ac:dyDescent="0.25">
      <c r="A13" s="59" t="s">
        <v>114</v>
      </c>
      <c r="B13" s="60" t="s">
        <v>115</v>
      </c>
      <c r="C13" s="32">
        <v>84</v>
      </c>
      <c r="D13" s="33">
        <f t="shared" si="0"/>
        <v>99</v>
      </c>
      <c r="E13" s="37">
        <v>256.5</v>
      </c>
      <c r="F13" s="113" t="s">
        <v>50</v>
      </c>
      <c r="G13" s="113"/>
      <c r="H13" s="53"/>
      <c r="I13" s="33">
        <v>100</v>
      </c>
      <c r="J13" s="62" t="s">
        <v>30</v>
      </c>
      <c r="K13" s="36">
        <f t="shared" si="2"/>
        <v>3.1969696969696968</v>
      </c>
      <c r="L13" s="11"/>
      <c r="M13" s="11" t="s">
        <v>15</v>
      </c>
      <c r="N13" s="12">
        <f t="shared" si="3"/>
        <v>4</v>
      </c>
      <c r="O13" s="13">
        <f t="shared" si="4"/>
        <v>99</v>
      </c>
      <c r="P13" s="13">
        <f t="shared" si="5"/>
        <v>3.1969696969696968</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4</v>
      </c>
      <c r="AM13" s="16" t="str">
        <f t="shared" si="14"/>
        <v>YETERLİ</v>
      </c>
      <c r="AN13" s="15">
        <f t="shared" si="15"/>
        <v>2.5</v>
      </c>
      <c r="AQ13" s="17" t="s">
        <v>23</v>
      </c>
    </row>
    <row r="14" spans="1:52" ht="15.75" x14ac:dyDescent="0.25">
      <c r="A14" s="30"/>
      <c r="B14" s="31"/>
      <c r="C14" s="32"/>
      <c r="D14" s="33" t="str">
        <f t="shared" si="0"/>
        <v xml:space="preserve"> </v>
      </c>
      <c r="E14" s="37"/>
      <c r="F14" s="113"/>
      <c r="G14" s="113"/>
      <c r="H14" s="53"/>
      <c r="I14" s="33" t="s">
        <v>14</v>
      </c>
      <c r="J14" s="10" t="str">
        <f t="shared" si="1"/>
        <v xml:space="preserve"> </v>
      </c>
      <c r="K14" s="36" t="str">
        <f t="shared" si="2"/>
        <v xml:space="preserve"> </v>
      </c>
      <c r="L14" s="11"/>
      <c r="M14" s="11" t="s">
        <v>15</v>
      </c>
      <c r="N14" s="12">
        <f t="shared" si="3"/>
        <v>0</v>
      </c>
      <c r="O14" s="13">
        <f t="shared" si="4"/>
        <v>0</v>
      </c>
      <c r="P14" s="13" t="e">
        <f t="shared" si="5"/>
        <v>#DIV/0!</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0</v>
      </c>
      <c r="AM14" s="16" t="str">
        <f t="shared" si="14"/>
        <v xml:space="preserve"> </v>
      </c>
      <c r="AN14" s="15">
        <f t="shared" si="15"/>
        <v>2.5</v>
      </c>
      <c r="AQ14" s="17" t="s">
        <v>23</v>
      </c>
    </row>
    <row r="15" spans="1:52" ht="15.75" x14ac:dyDescent="0.25">
      <c r="A15" s="30"/>
      <c r="B15" s="3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3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3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3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31"/>
      <c r="C19" s="32"/>
      <c r="D19" s="33" t="str">
        <f t="shared" si="0"/>
        <v xml:space="preserve"> </v>
      </c>
      <c r="E19" s="37"/>
      <c r="F19" s="135"/>
      <c r="G19" s="136"/>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3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3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18" t="s">
        <v>24</v>
      </c>
      <c r="B31" s="119"/>
      <c r="C31" s="19"/>
      <c r="D31" s="119" t="s">
        <v>24</v>
      </c>
      <c r="E31" s="120"/>
      <c r="F31" s="120"/>
      <c r="G31" s="20"/>
      <c r="H31" s="54"/>
      <c r="I31" s="120" t="s">
        <v>24</v>
      </c>
      <c r="J31" s="119"/>
      <c r="K31" s="121"/>
    </row>
    <row r="32" spans="1:43" x14ac:dyDescent="0.25">
      <c r="A32" s="138" t="s">
        <v>43</v>
      </c>
      <c r="B32" s="138"/>
      <c r="C32" s="26"/>
      <c r="D32" s="139" t="s">
        <v>50</v>
      </c>
      <c r="E32" s="139"/>
      <c r="F32" s="139"/>
      <c r="G32" s="21"/>
      <c r="H32" s="21"/>
      <c r="I32" s="139" t="s">
        <v>46</v>
      </c>
      <c r="J32" s="139"/>
      <c r="K32" s="140"/>
    </row>
    <row r="33" spans="1:12" x14ac:dyDescent="0.25">
      <c r="A33" s="22"/>
      <c r="B33" s="26"/>
      <c r="C33" s="26"/>
      <c r="D33" s="23"/>
      <c r="E33" s="23"/>
      <c r="F33" s="23"/>
      <c r="G33" s="26"/>
      <c r="H33" s="26"/>
      <c r="I33" s="26"/>
      <c r="J33" s="26"/>
      <c r="K33" s="27"/>
    </row>
    <row r="34" spans="1:12" x14ac:dyDescent="0.25">
      <c r="A34" s="22"/>
      <c r="B34" s="26"/>
      <c r="C34" s="26"/>
      <c r="D34" s="23"/>
      <c r="E34" s="23"/>
      <c r="F34" s="23"/>
      <c r="G34" s="26"/>
      <c r="H34" s="26"/>
      <c r="I34" s="26"/>
      <c r="J34" s="26"/>
      <c r="K34" s="27"/>
    </row>
    <row r="35" spans="1:12" x14ac:dyDescent="0.25">
      <c r="A35" s="22"/>
      <c r="B35" s="26"/>
      <c r="C35" s="26"/>
      <c r="D35" s="23"/>
      <c r="E35" s="23"/>
      <c r="F35" s="23"/>
      <c r="G35" s="26"/>
      <c r="H35" s="26"/>
      <c r="I35" s="26"/>
      <c r="J35" s="26"/>
      <c r="K35" s="27"/>
    </row>
    <row r="36" spans="1:12" x14ac:dyDescent="0.25">
      <c r="A36" s="150"/>
      <c r="B36" s="150"/>
      <c r="C36" s="26"/>
      <c r="D36" s="120" t="s">
        <v>25</v>
      </c>
      <c r="E36" s="120"/>
      <c r="F36" s="120"/>
      <c r="G36" s="26"/>
      <c r="H36" s="26"/>
      <c r="I36" s="120"/>
      <c r="J36" s="120"/>
      <c r="K36" s="126"/>
    </row>
    <row r="37" spans="1:12" x14ac:dyDescent="0.25">
      <c r="A37" s="150"/>
      <c r="B37" s="150"/>
      <c r="C37" s="26"/>
      <c r="D37" s="139" t="s">
        <v>48</v>
      </c>
      <c r="E37" s="139"/>
      <c r="F37" s="139"/>
      <c r="G37" s="26"/>
      <c r="H37" s="26"/>
      <c r="I37" s="150"/>
      <c r="J37" s="150"/>
      <c r="K37" s="151"/>
    </row>
    <row r="38" spans="1:12" x14ac:dyDescent="0.25">
      <c r="A38" s="24"/>
      <c r="B38" s="24"/>
      <c r="C38" s="21"/>
      <c r="D38" s="24"/>
      <c r="E38" s="24"/>
      <c r="F38" s="24"/>
      <c r="G38" s="21"/>
      <c r="H38" s="21"/>
      <c r="I38" s="24"/>
      <c r="J38" s="24"/>
      <c r="K38" s="25"/>
    </row>
    <row r="39" spans="1:12" x14ac:dyDescent="0.25">
      <c r="A39" s="24"/>
      <c r="B39" s="24"/>
      <c r="C39" s="21"/>
      <c r="D39" s="24"/>
      <c r="E39" s="24"/>
      <c r="F39" s="24"/>
      <c r="G39" s="21"/>
      <c r="H39" s="21"/>
      <c r="I39" s="24"/>
      <c r="J39" s="24"/>
      <c r="K39" s="25"/>
    </row>
    <row r="40" spans="1:12" x14ac:dyDescent="0.25">
      <c r="A40" s="24"/>
      <c r="B40" s="24"/>
      <c r="C40" s="21"/>
      <c r="D40" s="24"/>
      <c r="E40" s="24"/>
      <c r="F40" s="24"/>
      <c r="G40" s="21"/>
      <c r="H40" s="21"/>
      <c r="I40" s="24"/>
      <c r="J40" s="24"/>
      <c r="K40" s="25"/>
    </row>
    <row r="41" spans="1:12" ht="14.25" customHeight="1" x14ac:dyDescent="0.25">
      <c r="A41" s="129" t="s">
        <v>64</v>
      </c>
      <c r="B41" s="130"/>
      <c r="C41" s="130"/>
      <c r="D41" s="130"/>
      <c r="E41" s="130"/>
      <c r="F41" s="130"/>
      <c r="G41" s="130"/>
      <c r="H41" s="130"/>
      <c r="I41" s="130"/>
      <c r="J41" s="130"/>
      <c r="K41" s="131"/>
    </row>
    <row r="42" spans="1:12" ht="13.5" customHeight="1" x14ac:dyDescent="0.25">
      <c r="A42" s="132" t="s">
        <v>97</v>
      </c>
      <c r="B42" s="133"/>
      <c r="C42" s="133"/>
      <c r="D42" s="133"/>
      <c r="E42" s="133"/>
      <c r="F42" s="133"/>
      <c r="G42" s="133"/>
      <c r="H42" s="133"/>
      <c r="I42" s="133"/>
      <c r="J42" s="133"/>
      <c r="K42" s="134"/>
      <c r="L42" s="69"/>
    </row>
    <row r="43" spans="1:12" ht="72.75"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4">
    <mergeCell ref="A37:B37"/>
    <mergeCell ref="D37:F37"/>
    <mergeCell ref="I37:K37"/>
    <mergeCell ref="A43:K43"/>
    <mergeCell ref="A41:K41"/>
    <mergeCell ref="A42:K42"/>
    <mergeCell ref="F26:G26"/>
    <mergeCell ref="F27:G27"/>
    <mergeCell ref="F28:G28"/>
    <mergeCell ref="F29:G29"/>
    <mergeCell ref="F30:G30"/>
    <mergeCell ref="D31:F31"/>
    <mergeCell ref="I31:K31"/>
    <mergeCell ref="A32:B32"/>
    <mergeCell ref="D32:F32"/>
    <mergeCell ref="I32:K32"/>
    <mergeCell ref="A36:B36"/>
    <mergeCell ref="D36:F36"/>
    <mergeCell ref="I36:K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K1"/>
    <mergeCell ref="A2:K2"/>
    <mergeCell ref="A3:K3"/>
    <mergeCell ref="A4:K4"/>
    <mergeCell ref="A5:K5"/>
    <mergeCell ref="A6:K6"/>
    <mergeCell ref="A7:K7"/>
    <mergeCell ref="A8:K8"/>
    <mergeCell ref="F10:G10"/>
    <mergeCell ref="F11:G11"/>
    <mergeCell ref="F12:G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workbookViewId="0">
      <selection activeCell="I14" sqref="I14"/>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1.5703125" customWidth="1"/>
    <col min="7" max="7" width="0.85546875" hidden="1" customWidth="1"/>
    <col min="8" max="8" width="11.42578125" customWidth="1"/>
    <col min="9" max="9" width="10.42578125" customWidth="1"/>
    <col min="10" max="10" width="28.28515625" hidden="1" customWidth="1"/>
    <col min="11" max="11" width="13"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8" t="s">
        <v>116</v>
      </c>
      <c r="E9" s="58"/>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55" t="s">
        <v>4</v>
      </c>
      <c r="B10" s="55" t="s">
        <v>5</v>
      </c>
      <c r="C10" s="55" t="s">
        <v>6</v>
      </c>
      <c r="D10" s="55" t="s">
        <v>7</v>
      </c>
      <c r="E10" s="55" t="s">
        <v>8</v>
      </c>
      <c r="F10" s="111" t="s">
        <v>9</v>
      </c>
      <c r="G10" s="112"/>
      <c r="H10" s="55" t="s">
        <v>80</v>
      </c>
      <c r="I10" s="55" t="s">
        <v>10</v>
      </c>
      <c r="J10" s="55"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59" t="s">
        <v>117</v>
      </c>
      <c r="B11" s="60" t="s">
        <v>118</v>
      </c>
      <c r="C11" s="32">
        <v>74</v>
      </c>
      <c r="D11" s="33">
        <f t="shared" ref="D11:D26" si="0">IF(I11=" "," ",O11)</f>
        <v>89</v>
      </c>
      <c r="E11" s="34">
        <v>237</v>
      </c>
      <c r="F11" s="113" t="s">
        <v>125</v>
      </c>
      <c r="G11" s="113"/>
      <c r="H11" s="53"/>
      <c r="I11" s="35">
        <v>90</v>
      </c>
      <c r="J11" s="10" t="str">
        <f>IF(C11=0," ",IF(I11=0," ",IF(I11="GR",AQ11,AM11)))</f>
        <v>YETERLİ</v>
      </c>
      <c r="K11" s="36">
        <f>IF(C11=0," ",IF(I11=0," ",P11))</f>
        <v>3.3370786516853932</v>
      </c>
      <c r="L11" s="11"/>
      <c r="M11" s="11" t="s">
        <v>15</v>
      </c>
      <c r="N11" s="12">
        <f>IF(I11&lt;90,0,IF(I11&lt;=100,4,0))</f>
        <v>4</v>
      </c>
      <c r="O11" s="13">
        <f>IF(I11=" ",C11,(C11+15))</f>
        <v>89</v>
      </c>
      <c r="P11" s="13">
        <f>IF(I11="BAŞARILI",(E11/O11),IF(I11&gt;0,(((AL11*15)+E11)/O11),E11))</f>
        <v>3.3370786516853932</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v>
      </c>
      <c r="AO11" s="15"/>
      <c r="AP11" s="17"/>
      <c r="AQ11" s="17" t="s">
        <v>23</v>
      </c>
      <c r="AR11" s="17"/>
      <c r="AS11" s="18"/>
      <c r="AT11" s="18"/>
      <c r="AU11" s="18"/>
      <c r="AV11" s="18"/>
      <c r="AW11" s="18"/>
      <c r="AX11" s="18"/>
      <c r="AY11" s="18"/>
      <c r="AZ11" s="1"/>
    </row>
    <row r="12" spans="1:52" ht="15.75" x14ac:dyDescent="0.25">
      <c r="A12" s="59" t="s">
        <v>119</v>
      </c>
      <c r="B12" s="60" t="s">
        <v>120</v>
      </c>
      <c r="C12" s="32">
        <v>77</v>
      </c>
      <c r="D12" s="33">
        <f t="shared" si="0"/>
        <v>92</v>
      </c>
      <c r="E12" s="37">
        <v>177</v>
      </c>
      <c r="F12" s="113" t="s">
        <v>126</v>
      </c>
      <c r="G12" s="113"/>
      <c r="H12" s="53"/>
      <c r="I12" s="33">
        <v>90</v>
      </c>
      <c r="J12" s="10" t="str">
        <f t="shared" ref="J12:J26" si="1">IF(C12=0," ",IF(I12=0," ",IF(I12="GR",AQ12,AM12)))</f>
        <v>YETERLİ</v>
      </c>
      <c r="K12" s="36">
        <f t="shared" ref="K12:K26" si="2">IF(C12=0," ",IF(I12=0," ",P12))</f>
        <v>2.5760869565217392</v>
      </c>
      <c r="L12" s="11"/>
      <c r="M12" s="11" t="s">
        <v>15</v>
      </c>
      <c r="N12" s="12">
        <f t="shared" ref="N12:N26" si="3">IF(I12&lt;90,0,IF(I12&lt;=100,4,0))</f>
        <v>4</v>
      </c>
      <c r="O12" s="13">
        <f t="shared" ref="O12:O26" si="4">IF(I12=" ",C12,(C12+15))</f>
        <v>92</v>
      </c>
      <c r="P12" s="13">
        <f t="shared" ref="P12:P26" si="5">IF(I12="BAŞARILI",(E12/O12),IF(I12&gt;0,(((AL12*15)+E12)/O12),E12))</f>
        <v>2.5760869565217392</v>
      </c>
      <c r="Q12" s="14">
        <v>3.5</v>
      </c>
      <c r="R12" s="14" t="s">
        <v>16</v>
      </c>
      <c r="S12" s="15">
        <f t="shared" ref="S12:S26" si="6">IF(I12&lt;85,0,IF(I12&lt;=89,3.5,0))</f>
        <v>0</v>
      </c>
      <c r="T12" s="14">
        <v>3</v>
      </c>
      <c r="U12" s="14" t="s">
        <v>17</v>
      </c>
      <c r="V12" s="15">
        <f t="shared" ref="V12:V26" si="7">IF(I12&lt;80,0,IF(I12&lt;=84,3,0))</f>
        <v>0</v>
      </c>
      <c r="W12" s="14">
        <v>2.5</v>
      </c>
      <c r="X12" s="14" t="s">
        <v>18</v>
      </c>
      <c r="Y12" s="15">
        <f t="shared" ref="Y12:Y26" si="8">IF(I12&lt;75,0,IF(I12&lt;=79,2.5,0))</f>
        <v>0</v>
      </c>
      <c r="Z12" s="14">
        <v>2</v>
      </c>
      <c r="AA12" s="14" t="s">
        <v>19</v>
      </c>
      <c r="AB12" s="15">
        <f t="shared" ref="AB12:AB26" si="9">IF(I12&lt;65,0,IF(I12&lt;=74,2,0))</f>
        <v>0</v>
      </c>
      <c r="AC12" s="14">
        <v>1.5</v>
      </c>
      <c r="AD12" s="14" t="s">
        <v>20</v>
      </c>
      <c r="AE12" s="15">
        <f t="shared" ref="AE12:AE26" si="10">IF(I12&lt;58,0,IF(I12&lt;=64,1.5,0))</f>
        <v>0</v>
      </c>
      <c r="AF12" s="14">
        <v>1</v>
      </c>
      <c r="AG12" s="14" t="s">
        <v>21</v>
      </c>
      <c r="AH12" s="15">
        <f t="shared" ref="AH12:AH26" si="11">IF(I12&lt;50,0,IF(I12&lt;=57,1,0))</f>
        <v>0</v>
      </c>
      <c r="AI12" s="14">
        <v>0</v>
      </c>
      <c r="AJ12" s="14" t="s">
        <v>22</v>
      </c>
      <c r="AK12" s="15">
        <f t="shared" ref="AK12:AK26" si="12">IF(I12&lt;0,0,IF(I12&lt;=49,0,0))</f>
        <v>0</v>
      </c>
      <c r="AL12" s="15">
        <f t="shared" ref="AL12:AL26" si="13">SUM(S12,V12,Y12,AB12,AE12,AH12,AK12,N12)</f>
        <v>4</v>
      </c>
      <c r="AM12" s="16" t="str">
        <f t="shared" ref="AM12:AM26" si="14">IF(I12=" "," ",IF(AL12&lt;2,"GİREMEZ(AKTS)",IF(O12&lt;89,"GİREMEZ(AKTS)",IF(P12&gt;=AN12,"YETERLİ","GİREMEZ(ORTALAMA)"))))</f>
        <v>YETERLİ</v>
      </c>
      <c r="AN12" s="15">
        <f t="shared" ref="AN12:AN26" si="15">IF(LEFT(A12,1)="0",2,2.5)</f>
        <v>2.5</v>
      </c>
      <c r="AQ12" s="17" t="s">
        <v>23</v>
      </c>
    </row>
    <row r="13" spans="1:52" ht="15.75" x14ac:dyDescent="0.25">
      <c r="A13" s="59" t="s">
        <v>121</v>
      </c>
      <c r="B13" s="60" t="s">
        <v>122</v>
      </c>
      <c r="C13" s="32">
        <v>84</v>
      </c>
      <c r="D13" s="33">
        <f t="shared" si="0"/>
        <v>99</v>
      </c>
      <c r="E13" s="37">
        <v>226</v>
      </c>
      <c r="F13" s="113" t="s">
        <v>127</v>
      </c>
      <c r="G13" s="113"/>
      <c r="H13" s="53"/>
      <c r="I13" s="33">
        <v>85</v>
      </c>
      <c r="J13" s="62" t="s">
        <v>30</v>
      </c>
      <c r="K13" s="36">
        <f t="shared" si="2"/>
        <v>2.8131313131313131</v>
      </c>
      <c r="L13" s="11"/>
      <c r="M13" s="11" t="s">
        <v>15</v>
      </c>
      <c r="N13" s="12">
        <f t="shared" si="3"/>
        <v>0</v>
      </c>
      <c r="O13" s="13">
        <f t="shared" si="4"/>
        <v>99</v>
      </c>
      <c r="P13" s="13">
        <f t="shared" si="5"/>
        <v>2.8131313131313131</v>
      </c>
      <c r="Q13" s="14">
        <v>3.5</v>
      </c>
      <c r="R13" s="14" t="s">
        <v>16</v>
      </c>
      <c r="S13" s="15">
        <f t="shared" si="6"/>
        <v>3.5</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3.5</v>
      </c>
      <c r="AM13" s="16" t="str">
        <f t="shared" si="14"/>
        <v>YETERLİ</v>
      </c>
      <c r="AN13" s="15">
        <f t="shared" si="15"/>
        <v>2.5</v>
      </c>
      <c r="AQ13" s="17" t="s">
        <v>23</v>
      </c>
    </row>
    <row r="14" spans="1:52" ht="15.75" x14ac:dyDescent="0.25">
      <c r="A14" s="59" t="s">
        <v>123</v>
      </c>
      <c r="B14" s="64" t="s">
        <v>124</v>
      </c>
      <c r="C14" s="32">
        <v>77</v>
      </c>
      <c r="D14" s="33">
        <f t="shared" si="0"/>
        <v>92</v>
      </c>
      <c r="E14" s="37">
        <v>200</v>
      </c>
      <c r="F14" s="113" t="s">
        <v>127</v>
      </c>
      <c r="G14" s="113"/>
      <c r="H14" s="53"/>
      <c r="I14" s="33">
        <v>90</v>
      </c>
      <c r="J14" s="10" t="str">
        <f t="shared" si="1"/>
        <v>YETERLİ</v>
      </c>
      <c r="K14" s="36">
        <f t="shared" si="2"/>
        <v>2.8260869565217392</v>
      </c>
      <c r="L14" s="11"/>
      <c r="M14" s="11" t="s">
        <v>15</v>
      </c>
      <c r="N14" s="12">
        <f t="shared" si="3"/>
        <v>4</v>
      </c>
      <c r="O14" s="13">
        <f t="shared" si="4"/>
        <v>92</v>
      </c>
      <c r="P14" s="13">
        <f t="shared" si="5"/>
        <v>2.8260869565217392</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4</v>
      </c>
      <c r="AM14" s="16" t="str">
        <f t="shared" si="14"/>
        <v>YETERLİ</v>
      </c>
      <c r="AN14" s="15">
        <f t="shared" si="15"/>
        <v>2.5</v>
      </c>
      <c r="AQ14" s="17" t="s">
        <v>23</v>
      </c>
    </row>
    <row r="15" spans="1:52" ht="15.75" x14ac:dyDescent="0.25">
      <c r="A15" s="30"/>
      <c r="B15" s="5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5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5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5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51"/>
      <c r="C19" s="32"/>
      <c r="D19" s="33" t="str">
        <f t="shared" si="0"/>
        <v xml:space="preserve"> </v>
      </c>
      <c r="E19" s="37"/>
      <c r="F19" s="135"/>
      <c r="G19" s="136"/>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5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5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5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5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5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5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6.5" thickBot="1" x14ac:dyDescent="0.3">
      <c r="A26" s="30" t="s">
        <v>14</v>
      </c>
      <c r="B26" s="51" t="s">
        <v>14</v>
      </c>
      <c r="C26" s="32"/>
      <c r="D26" s="33" t="str">
        <f t="shared" si="0"/>
        <v xml:space="preserve"> </v>
      </c>
      <c r="E26" s="38"/>
      <c r="F26" s="127"/>
      <c r="G26" s="127"/>
      <c r="H26" s="52"/>
      <c r="I26" s="39" t="s">
        <v>14</v>
      </c>
      <c r="J26" s="10" t="str">
        <f t="shared" si="1"/>
        <v xml:space="preserve"> </v>
      </c>
      <c r="K26" s="36" t="str">
        <f t="shared" si="2"/>
        <v xml:space="preserve"> </v>
      </c>
      <c r="L26" s="11"/>
      <c r="M26" s="11" t="s">
        <v>15</v>
      </c>
      <c r="N26" s="12">
        <f t="shared" si="3"/>
        <v>0</v>
      </c>
      <c r="O26" s="13">
        <f t="shared" si="4"/>
        <v>0</v>
      </c>
      <c r="P26" s="13" t="e">
        <f t="shared" si="5"/>
        <v>#DIV/0!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x14ac:dyDescent="0.25">
      <c r="A27" s="118" t="s">
        <v>24</v>
      </c>
      <c r="B27" s="119"/>
      <c r="C27" s="19"/>
      <c r="D27" s="119" t="s">
        <v>24</v>
      </c>
      <c r="E27" s="120"/>
      <c r="F27" s="120"/>
      <c r="G27" s="54"/>
      <c r="H27" s="54"/>
      <c r="I27" s="120" t="s">
        <v>24</v>
      </c>
      <c r="J27" s="119"/>
      <c r="K27" s="121"/>
    </row>
    <row r="28" spans="1:43" x14ac:dyDescent="0.25">
      <c r="A28" s="138" t="s">
        <v>44</v>
      </c>
      <c r="B28" s="138"/>
      <c r="C28" s="26"/>
      <c r="D28" s="139" t="s">
        <v>45</v>
      </c>
      <c r="E28" s="139"/>
      <c r="F28" s="139"/>
      <c r="G28" s="21"/>
      <c r="H28" s="21"/>
      <c r="I28" s="139" t="s">
        <v>47</v>
      </c>
      <c r="J28" s="139"/>
      <c r="K28" s="140"/>
    </row>
    <row r="29" spans="1:43" x14ac:dyDescent="0.25">
      <c r="A29" s="22"/>
      <c r="B29" s="26"/>
      <c r="C29" s="26"/>
      <c r="D29" s="23"/>
      <c r="E29" s="23"/>
      <c r="F29" s="23"/>
      <c r="G29" s="26"/>
      <c r="H29" s="26"/>
      <c r="I29" s="26"/>
      <c r="J29" s="26"/>
      <c r="K29" s="27"/>
    </row>
    <row r="30" spans="1:43" x14ac:dyDescent="0.25">
      <c r="A30" s="22"/>
      <c r="B30" s="26"/>
      <c r="C30" s="26"/>
      <c r="D30" s="23"/>
      <c r="E30" s="23"/>
      <c r="F30" s="23"/>
      <c r="G30" s="26"/>
      <c r="H30" s="26"/>
      <c r="I30" s="26"/>
      <c r="J30" s="26"/>
      <c r="K30" s="27"/>
    </row>
    <row r="31" spans="1:43" x14ac:dyDescent="0.25">
      <c r="A31" s="22"/>
      <c r="B31" s="26"/>
      <c r="C31" s="26"/>
      <c r="D31" s="23"/>
      <c r="E31" s="23"/>
      <c r="F31" s="23"/>
      <c r="G31" s="26"/>
      <c r="H31" s="26"/>
      <c r="I31" s="26"/>
      <c r="J31" s="26"/>
      <c r="K31" s="27"/>
    </row>
    <row r="32" spans="1:43" x14ac:dyDescent="0.25">
      <c r="A32" s="150"/>
      <c r="B32" s="150"/>
      <c r="C32" s="26"/>
      <c r="D32" s="120" t="s">
        <v>129</v>
      </c>
      <c r="E32" s="120"/>
      <c r="F32" s="120"/>
      <c r="G32" s="26"/>
      <c r="H32" s="152" t="s">
        <v>25</v>
      </c>
      <c r="I32" s="152"/>
      <c r="J32" s="152"/>
      <c r="K32" s="153"/>
    </row>
    <row r="33" spans="1:12" x14ac:dyDescent="0.25">
      <c r="A33" s="150"/>
      <c r="B33" s="150"/>
      <c r="C33" s="26"/>
      <c r="D33" s="139" t="s">
        <v>128</v>
      </c>
      <c r="E33" s="139"/>
      <c r="F33" s="139"/>
      <c r="G33" s="26"/>
      <c r="H33" s="70" t="s">
        <v>130</v>
      </c>
      <c r="I33" s="71"/>
      <c r="J33" s="71"/>
      <c r="K33" s="72"/>
    </row>
    <row r="34" spans="1:12" x14ac:dyDescent="0.25">
      <c r="A34" s="56"/>
      <c r="B34" s="56"/>
      <c r="C34" s="21"/>
      <c r="D34" s="56"/>
      <c r="E34" s="56"/>
      <c r="F34" s="56"/>
      <c r="G34" s="21"/>
      <c r="H34" s="21"/>
      <c r="I34" s="56"/>
      <c r="J34" s="56"/>
      <c r="K34" s="57"/>
    </row>
    <row r="35" spans="1:12" x14ac:dyDescent="0.25">
      <c r="A35" s="56"/>
      <c r="B35" s="56"/>
      <c r="C35" s="21"/>
      <c r="D35" s="56"/>
      <c r="E35" s="56"/>
      <c r="F35" s="56"/>
      <c r="G35" s="21"/>
      <c r="H35" s="21"/>
      <c r="I35" s="56"/>
      <c r="J35" s="56"/>
      <c r="K35" s="57"/>
    </row>
    <row r="36" spans="1:12" x14ac:dyDescent="0.25">
      <c r="A36" s="56"/>
      <c r="B36" s="56"/>
      <c r="C36" s="21"/>
      <c r="D36" s="56"/>
      <c r="E36" s="56"/>
      <c r="F36" s="150"/>
      <c r="G36" s="150"/>
      <c r="H36" s="150"/>
      <c r="I36" s="56"/>
      <c r="J36" s="56"/>
      <c r="K36" s="57"/>
    </row>
    <row r="37" spans="1:12" ht="14.25" customHeight="1" x14ac:dyDescent="0.25">
      <c r="A37" s="129" t="s">
        <v>64</v>
      </c>
      <c r="B37" s="130"/>
      <c r="C37" s="130"/>
      <c r="D37" s="130"/>
      <c r="E37" s="130"/>
      <c r="F37" s="130"/>
      <c r="G37" s="130"/>
      <c r="H37" s="130"/>
      <c r="I37" s="130"/>
      <c r="J37" s="130"/>
      <c r="K37" s="131"/>
    </row>
    <row r="38" spans="1:12" ht="13.5" customHeight="1" x14ac:dyDescent="0.25">
      <c r="A38" s="132" t="s">
        <v>97</v>
      </c>
      <c r="B38" s="133"/>
      <c r="C38" s="133"/>
      <c r="D38" s="133"/>
      <c r="E38" s="133"/>
      <c r="F38" s="133"/>
      <c r="G38" s="133"/>
      <c r="H38" s="133"/>
      <c r="I38" s="133"/>
      <c r="J38" s="133"/>
      <c r="K38" s="134"/>
      <c r="L38" s="69"/>
    </row>
    <row r="39" spans="1:12" ht="84.75" customHeight="1" thickBot="1" x14ac:dyDescent="0.3">
      <c r="A39" s="115" t="s">
        <v>63</v>
      </c>
      <c r="B39" s="116"/>
      <c r="C39" s="116"/>
      <c r="D39" s="116"/>
      <c r="E39" s="116"/>
      <c r="F39" s="116"/>
      <c r="G39" s="116"/>
      <c r="H39" s="116"/>
      <c r="I39" s="116"/>
      <c r="J39" s="116"/>
      <c r="K39" s="117"/>
    </row>
    <row r="49" ht="15" customHeight="1" x14ac:dyDescent="0.25"/>
    <row r="50" ht="75" customHeight="1" x14ac:dyDescent="0.25"/>
  </sheetData>
  <mergeCells count="40">
    <mergeCell ref="A33:B33"/>
    <mergeCell ref="D33:F33"/>
    <mergeCell ref="A37:K37"/>
    <mergeCell ref="A38:K38"/>
    <mergeCell ref="A39:K39"/>
    <mergeCell ref="F36:H36"/>
    <mergeCell ref="A32:B32"/>
    <mergeCell ref="D32:F32"/>
    <mergeCell ref="A27:B27"/>
    <mergeCell ref="D27:F27"/>
    <mergeCell ref="H32:K32"/>
    <mergeCell ref="F26:G26"/>
    <mergeCell ref="I27:K27"/>
    <mergeCell ref="A28:B28"/>
    <mergeCell ref="D28:F28"/>
    <mergeCell ref="I28:K28"/>
    <mergeCell ref="F25:G25"/>
    <mergeCell ref="F14:G14"/>
    <mergeCell ref="F15:G15"/>
    <mergeCell ref="F16:G16"/>
    <mergeCell ref="F17:G17"/>
    <mergeCell ref="F18:G18"/>
    <mergeCell ref="F19:G19"/>
    <mergeCell ref="F20:G20"/>
    <mergeCell ref="F21:G21"/>
    <mergeCell ref="F22:G22"/>
    <mergeCell ref="F23:G23"/>
    <mergeCell ref="F24:G24"/>
    <mergeCell ref="F13:G13"/>
    <mergeCell ref="A1:K1"/>
    <mergeCell ref="A2:K2"/>
    <mergeCell ref="A3:K3"/>
    <mergeCell ref="A4:K4"/>
    <mergeCell ref="A5:K5"/>
    <mergeCell ref="A6:K6"/>
    <mergeCell ref="A7:K7"/>
    <mergeCell ref="A8:K8"/>
    <mergeCell ref="F10:G10"/>
    <mergeCell ref="F11:G11"/>
    <mergeCell ref="F12:G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4"/>
  <sheetViews>
    <sheetView tabSelected="1" workbookViewId="0">
      <selection activeCell="K17" sqref="K17"/>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1.5703125" customWidth="1"/>
    <col min="7" max="7" width="0.85546875" hidden="1" customWidth="1"/>
    <col min="8" max="8" width="11.42578125" customWidth="1"/>
    <col min="9" max="9" width="10.42578125" customWidth="1"/>
    <col min="10" max="10" width="28.28515625" hidden="1" customWidth="1"/>
    <col min="11" max="11" width="15.14062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178</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180</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55" t="s">
        <v>4</v>
      </c>
      <c r="B10" s="55" t="s">
        <v>5</v>
      </c>
      <c r="C10" s="55" t="s">
        <v>6</v>
      </c>
      <c r="D10" s="55" t="s">
        <v>7</v>
      </c>
      <c r="E10" s="55" t="s">
        <v>8</v>
      </c>
      <c r="F10" s="111" t="s">
        <v>9</v>
      </c>
      <c r="G10" s="112"/>
      <c r="H10" s="55" t="s">
        <v>80</v>
      </c>
      <c r="I10" s="55" t="s">
        <v>10</v>
      </c>
      <c r="J10" s="55"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59" t="s">
        <v>131</v>
      </c>
      <c r="B11" s="60" t="s">
        <v>132</v>
      </c>
      <c r="C11" s="32">
        <v>77</v>
      </c>
      <c r="D11" s="33">
        <f t="shared" ref="D11:D30" si="0">IF(I11=" "," ",O11)</f>
        <v>92</v>
      </c>
      <c r="E11" s="34">
        <v>227</v>
      </c>
      <c r="F11" s="113" t="s">
        <v>49</v>
      </c>
      <c r="G11" s="113"/>
      <c r="H11" s="53"/>
      <c r="I11" s="35">
        <v>95</v>
      </c>
      <c r="J11" s="10" t="str">
        <f>IF(C11=0," ",IF(I11=0," ",IF(I11="GR",AQ11,AM11)))</f>
        <v>YETERLİ</v>
      </c>
      <c r="K11" s="36">
        <f>IF(C11=0," ",IF(I11=0," ",P11))</f>
        <v>3.1195652173913042</v>
      </c>
      <c r="L11" s="11"/>
      <c r="M11" s="11" t="s">
        <v>15</v>
      </c>
      <c r="N11" s="12">
        <f>IF(I11&lt;90,0,IF(I11&lt;=100,4,0))</f>
        <v>4</v>
      </c>
      <c r="O11" s="13">
        <f>IF(I11=" ",C11,(C11+15))</f>
        <v>92</v>
      </c>
      <c r="P11" s="13">
        <f>IF(I11="BAŞARILI",(E11/O11),IF(I11&gt;0,(((AL11*15)+E11)/O11),E11))</f>
        <v>3.1195652173913042</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59" t="s">
        <v>133</v>
      </c>
      <c r="B12" s="60" t="s">
        <v>134</v>
      </c>
      <c r="C12" s="32">
        <v>77</v>
      </c>
      <c r="D12" s="33">
        <f t="shared" si="0"/>
        <v>92</v>
      </c>
      <c r="E12" s="37">
        <v>261.5</v>
      </c>
      <c r="F12" s="113" t="s">
        <v>48</v>
      </c>
      <c r="G12" s="113"/>
      <c r="H12" s="53"/>
      <c r="I12" s="33">
        <v>85</v>
      </c>
      <c r="J12" s="10" t="str">
        <f t="shared" ref="J12:J30" si="1">IF(C12=0," ",IF(I12=0," ",IF(I12="GR",AQ12,AM12)))</f>
        <v>YETERLİ</v>
      </c>
      <c r="K12" s="36">
        <f t="shared" ref="K12:K30" si="2">IF(C12=0," ",IF(I12=0," ",P12))</f>
        <v>3.4130434782608696</v>
      </c>
      <c r="L12" s="11"/>
      <c r="M12" s="11" t="s">
        <v>15</v>
      </c>
      <c r="N12" s="12">
        <f t="shared" ref="N12:N30" si="3">IF(I12&lt;90,0,IF(I12&lt;=100,4,0))</f>
        <v>0</v>
      </c>
      <c r="O12" s="13">
        <f t="shared" ref="O12:O30" si="4">IF(I12=" ",C12,(C12+15))</f>
        <v>92</v>
      </c>
      <c r="P12" s="13">
        <f t="shared" ref="P12:P30" si="5">IF(I12="BAŞARILI",(E12/O12),IF(I12&gt;0,(((AL12*15)+E12)/O12),E12))</f>
        <v>3.4130434782608696</v>
      </c>
      <c r="Q12" s="14">
        <v>3.5</v>
      </c>
      <c r="R12" s="14" t="s">
        <v>16</v>
      </c>
      <c r="S12" s="15">
        <f t="shared" ref="S12:S30" si="6">IF(I12&lt;85,0,IF(I12&lt;=89,3.5,0))</f>
        <v>3.5</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3.5</v>
      </c>
      <c r="AM12" s="16" t="str">
        <f t="shared" ref="AM12:AM30" si="14">IF(I12=" "," ",IF(AL12&lt;2,"GİREMEZ(AKTS)",IF(O12&lt;89,"GİREMEZ(AKTS)",IF(P12&gt;=AN12,"YETERLİ","GİREMEZ(ORTALAMA)"))))</f>
        <v>YETERLİ</v>
      </c>
      <c r="AN12" s="15">
        <f t="shared" ref="AN12:AN30" si="15">IF(LEFT(A12,1)="0",2,2.5)</f>
        <v>2.5</v>
      </c>
      <c r="AQ12" s="17" t="s">
        <v>23</v>
      </c>
    </row>
    <row r="13" spans="1:52" ht="15.75" x14ac:dyDescent="0.25">
      <c r="A13" s="59"/>
      <c r="B13" s="60"/>
      <c r="C13" s="32"/>
      <c r="D13" s="33" t="str">
        <f t="shared" si="0"/>
        <v xml:space="preserve"> </v>
      </c>
      <c r="E13" s="37"/>
      <c r="F13" s="113"/>
      <c r="G13" s="113"/>
      <c r="H13" s="53"/>
      <c r="I13" s="33" t="s">
        <v>14</v>
      </c>
      <c r="J13" s="62" t="s">
        <v>30</v>
      </c>
      <c r="K13" s="36" t="str">
        <f t="shared" si="2"/>
        <v xml:space="preserve"> </v>
      </c>
      <c r="L13" s="11"/>
      <c r="M13" s="11" t="s">
        <v>15</v>
      </c>
      <c r="N13" s="12">
        <f t="shared" si="3"/>
        <v>0</v>
      </c>
      <c r="O13" s="13">
        <f t="shared" si="4"/>
        <v>0</v>
      </c>
      <c r="P13" s="13" t="e">
        <f t="shared" si="5"/>
        <v>#DIV/0!</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0</v>
      </c>
      <c r="AM13" s="16" t="str">
        <f t="shared" si="14"/>
        <v xml:space="preserve"> </v>
      </c>
      <c r="AN13" s="15">
        <f t="shared" si="15"/>
        <v>2.5</v>
      </c>
      <c r="AQ13" s="17" t="s">
        <v>23</v>
      </c>
    </row>
    <row r="14" spans="1:52" ht="15.75" x14ac:dyDescent="0.25">
      <c r="A14" s="30"/>
      <c r="B14" s="51"/>
      <c r="C14" s="32"/>
      <c r="D14" s="33" t="str">
        <f t="shared" si="0"/>
        <v xml:space="preserve"> </v>
      </c>
      <c r="E14" s="37"/>
      <c r="F14" s="113"/>
      <c r="G14" s="113"/>
      <c r="H14" s="53"/>
      <c r="I14" s="33" t="s">
        <v>14</v>
      </c>
      <c r="J14" s="10" t="str">
        <f t="shared" si="1"/>
        <v xml:space="preserve"> </v>
      </c>
      <c r="K14" s="36" t="str">
        <f t="shared" si="2"/>
        <v xml:space="preserve"> </v>
      </c>
      <c r="L14" s="11"/>
      <c r="M14" s="11" t="s">
        <v>15</v>
      </c>
      <c r="N14" s="12">
        <f t="shared" si="3"/>
        <v>0</v>
      </c>
      <c r="O14" s="13">
        <f t="shared" si="4"/>
        <v>0</v>
      </c>
      <c r="P14" s="13" t="e">
        <f t="shared" si="5"/>
        <v>#DIV/0!</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0</v>
      </c>
      <c r="AM14" s="16" t="str">
        <f t="shared" si="14"/>
        <v xml:space="preserve"> </v>
      </c>
      <c r="AN14" s="15">
        <f t="shared" si="15"/>
        <v>2.5</v>
      </c>
      <c r="AQ14" s="17" t="s">
        <v>23</v>
      </c>
    </row>
    <row r="15" spans="1:52" ht="15.75" x14ac:dyDescent="0.25">
      <c r="A15" s="30"/>
      <c r="B15" s="5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5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5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5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51"/>
      <c r="C19" s="32"/>
      <c r="D19" s="33" t="str">
        <f t="shared" si="0"/>
        <v xml:space="preserve"> </v>
      </c>
      <c r="E19" s="37"/>
      <c r="F19" s="135"/>
      <c r="G19" s="136"/>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5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5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5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5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5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5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5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5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5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5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5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18" t="s">
        <v>24</v>
      </c>
      <c r="B31" s="119"/>
      <c r="C31" s="19"/>
      <c r="D31" s="119" t="s">
        <v>24</v>
      </c>
      <c r="E31" s="120"/>
      <c r="F31" s="120"/>
      <c r="G31" s="54"/>
      <c r="H31" s="54"/>
      <c r="I31" s="120" t="s">
        <v>24</v>
      </c>
      <c r="J31" s="119"/>
      <c r="K31" s="121"/>
    </row>
    <row r="32" spans="1:43" x14ac:dyDescent="0.25">
      <c r="A32" s="138" t="s">
        <v>49</v>
      </c>
      <c r="B32" s="138"/>
      <c r="C32" s="26"/>
      <c r="D32" s="139" t="s">
        <v>48</v>
      </c>
      <c r="E32" s="139"/>
      <c r="F32" s="139"/>
      <c r="G32" s="21"/>
      <c r="H32" s="21"/>
      <c r="I32" s="139" t="s">
        <v>135</v>
      </c>
      <c r="J32" s="139"/>
      <c r="K32" s="140"/>
    </row>
    <row r="33" spans="1:12" x14ac:dyDescent="0.25">
      <c r="A33" s="22"/>
      <c r="B33" s="26"/>
      <c r="C33" s="26"/>
      <c r="D33" s="23"/>
      <c r="E33" s="23"/>
      <c r="F33" s="23"/>
      <c r="G33" s="26"/>
      <c r="H33" s="26"/>
      <c r="I33" s="26"/>
      <c r="J33" s="26"/>
      <c r="K33" s="27"/>
    </row>
    <row r="34" spans="1:12" x14ac:dyDescent="0.25">
      <c r="A34" s="22"/>
      <c r="B34" s="26"/>
      <c r="C34" s="26"/>
      <c r="D34" s="23"/>
      <c r="E34" s="23"/>
      <c r="F34" s="23"/>
      <c r="G34" s="26"/>
      <c r="H34" s="26"/>
      <c r="I34" s="26"/>
      <c r="J34" s="26"/>
      <c r="K34" s="27"/>
    </row>
    <row r="35" spans="1:12" x14ac:dyDescent="0.25">
      <c r="A35" s="22"/>
      <c r="B35" s="26"/>
      <c r="C35" s="26"/>
      <c r="D35" s="23"/>
      <c r="E35" s="23"/>
      <c r="F35" s="23"/>
      <c r="G35" s="26"/>
      <c r="H35" s="26"/>
      <c r="I35" s="26"/>
      <c r="J35" s="26"/>
      <c r="K35" s="27"/>
    </row>
    <row r="36" spans="1:12" x14ac:dyDescent="0.25">
      <c r="A36" s="150"/>
      <c r="B36" s="150"/>
      <c r="C36" s="26"/>
      <c r="D36" s="120" t="s">
        <v>25</v>
      </c>
      <c r="E36" s="120"/>
      <c r="F36" s="120"/>
      <c r="G36" s="26"/>
      <c r="H36" s="26"/>
      <c r="I36" s="120"/>
      <c r="J36" s="120"/>
      <c r="K36" s="126"/>
    </row>
    <row r="37" spans="1:12" x14ac:dyDescent="0.25">
      <c r="A37" s="150"/>
      <c r="B37" s="150"/>
      <c r="C37" s="26"/>
      <c r="D37" s="139" t="s">
        <v>45</v>
      </c>
      <c r="E37" s="139"/>
      <c r="F37" s="139"/>
      <c r="G37" s="26"/>
      <c r="H37" s="26"/>
      <c r="I37" s="150"/>
      <c r="J37" s="150"/>
      <c r="K37" s="151"/>
    </row>
    <row r="38" spans="1:12" x14ac:dyDescent="0.25">
      <c r="A38" s="56"/>
      <c r="B38" s="56"/>
      <c r="C38" s="21"/>
      <c r="D38" s="56"/>
      <c r="E38" s="56"/>
      <c r="F38" s="56"/>
      <c r="G38" s="21"/>
      <c r="H38" s="21"/>
      <c r="I38" s="56"/>
      <c r="J38" s="56"/>
      <c r="K38" s="57"/>
    </row>
    <row r="39" spans="1:12" x14ac:dyDescent="0.25">
      <c r="A39" s="56"/>
      <c r="B39" s="56"/>
      <c r="C39" s="21"/>
      <c r="D39" s="56"/>
      <c r="E39" s="56"/>
      <c r="F39" s="56"/>
      <c r="G39" s="21"/>
      <c r="H39" s="21"/>
      <c r="I39" s="56"/>
      <c r="J39" s="56"/>
      <c r="K39" s="57"/>
    </row>
    <row r="40" spans="1:12" x14ac:dyDescent="0.25">
      <c r="A40" s="56"/>
      <c r="B40" s="56"/>
      <c r="C40" s="21"/>
      <c r="D40" s="56"/>
      <c r="E40" s="56"/>
      <c r="F40" s="56"/>
      <c r="G40" s="21"/>
      <c r="H40" s="21"/>
      <c r="I40" s="56"/>
      <c r="J40" s="56"/>
      <c r="K40" s="57"/>
    </row>
    <row r="41" spans="1:12" ht="14.25" customHeight="1" x14ac:dyDescent="0.25">
      <c r="A41" s="129" t="s">
        <v>64</v>
      </c>
      <c r="B41" s="130"/>
      <c r="C41" s="130"/>
      <c r="D41" s="130"/>
      <c r="E41" s="130"/>
      <c r="F41" s="130"/>
      <c r="G41" s="130"/>
      <c r="H41" s="130"/>
      <c r="I41" s="130"/>
      <c r="J41" s="130"/>
      <c r="K41" s="131"/>
    </row>
    <row r="42" spans="1:12" ht="13.5" customHeight="1" x14ac:dyDescent="0.25">
      <c r="A42" s="132" t="s">
        <v>97</v>
      </c>
      <c r="B42" s="133"/>
      <c r="C42" s="133"/>
      <c r="D42" s="133"/>
      <c r="E42" s="133"/>
      <c r="F42" s="133"/>
      <c r="G42" s="133"/>
      <c r="H42" s="133"/>
      <c r="I42" s="133"/>
      <c r="J42" s="133"/>
      <c r="K42" s="134"/>
      <c r="L42" s="69"/>
    </row>
    <row r="43" spans="1:12" ht="84"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4">
    <mergeCell ref="A43:K43"/>
    <mergeCell ref="I31:K31"/>
    <mergeCell ref="A32:B32"/>
    <mergeCell ref="D32:F32"/>
    <mergeCell ref="I32:K32"/>
    <mergeCell ref="A36:B36"/>
    <mergeCell ref="D36:F36"/>
    <mergeCell ref="I36:K36"/>
    <mergeCell ref="A31:B31"/>
    <mergeCell ref="D31:F31"/>
    <mergeCell ref="A37:B37"/>
    <mergeCell ref="D37:F37"/>
    <mergeCell ref="I37:K37"/>
    <mergeCell ref="A41:K41"/>
    <mergeCell ref="A42:K42"/>
    <mergeCell ref="F26:G26"/>
    <mergeCell ref="F27:G27"/>
    <mergeCell ref="F28:G28"/>
    <mergeCell ref="F29:G29"/>
    <mergeCell ref="F30:G30"/>
    <mergeCell ref="F25:G25"/>
    <mergeCell ref="F14:G14"/>
    <mergeCell ref="F15:G15"/>
    <mergeCell ref="F16:G16"/>
    <mergeCell ref="F17:G17"/>
    <mergeCell ref="F18:G18"/>
    <mergeCell ref="F19:G19"/>
    <mergeCell ref="F20:G20"/>
    <mergeCell ref="F21:G21"/>
    <mergeCell ref="F22:G22"/>
    <mergeCell ref="F23:G23"/>
    <mergeCell ref="F24:G24"/>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62"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4"/>
  <sheetViews>
    <sheetView workbookViewId="0">
      <selection activeCell="I11" sqref="I11"/>
    </sheetView>
  </sheetViews>
  <sheetFormatPr defaultRowHeight="15" x14ac:dyDescent="0.25"/>
  <cols>
    <col min="1" max="1" width="13" customWidth="1"/>
    <col min="2" max="2" width="22.42578125" customWidth="1"/>
    <col min="3" max="3" width="9.140625" customWidth="1"/>
    <col min="4" max="4" width="13.28515625" customWidth="1"/>
    <col min="5" max="5" width="12.85546875" customWidth="1"/>
    <col min="6" max="6" width="30.7109375" customWidth="1"/>
    <col min="7" max="7" width="0.85546875" hidden="1" customWidth="1"/>
    <col min="8" max="8" width="20.140625" customWidth="1"/>
    <col min="9" max="9" width="10" customWidth="1"/>
    <col min="10" max="10" width="28.28515625" hidden="1" customWidth="1"/>
    <col min="11" max="11" width="13.85546875"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182</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185</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5.75" customHeight="1" x14ac:dyDescent="0.25">
      <c r="A11" s="73" t="s">
        <v>136</v>
      </c>
      <c r="B11" s="74" t="s">
        <v>137</v>
      </c>
      <c r="C11" s="32">
        <v>90</v>
      </c>
      <c r="D11" s="33">
        <f t="shared" ref="D11:D30" si="0">IF(I11=" "," ",O11)</f>
        <v>105</v>
      </c>
      <c r="E11" s="34">
        <v>260</v>
      </c>
      <c r="F11" s="113" t="s">
        <v>26</v>
      </c>
      <c r="G11" s="113"/>
      <c r="H11" s="95"/>
      <c r="I11" s="35">
        <v>90</v>
      </c>
      <c r="J11" s="10" t="str">
        <f>IF(C11=0," ",IF(I11=0," ",IF(I11="GR",AQ11,AM11)))</f>
        <v>YETERLİ</v>
      </c>
      <c r="K11" s="36">
        <f>IF(C11=0," ",IF(I11=0," ",P11))</f>
        <v>3.0476190476190474</v>
      </c>
      <c r="L11" s="11"/>
      <c r="M11" s="11" t="s">
        <v>15</v>
      </c>
      <c r="N11" s="12">
        <f>IF(I11&lt;90,0,IF(I11&lt;=100,4,0))</f>
        <v>4</v>
      </c>
      <c r="O11" s="13">
        <f>IF(I11=" ",C11,(C11+15))</f>
        <v>105</v>
      </c>
      <c r="P11" s="13">
        <f>IF(I11="BAŞARILI",(E11/O11),IF(I11&gt;0,(((AL11*15)+E11)/O11),E11))</f>
        <v>3.0476190476190474</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73" t="s">
        <v>138</v>
      </c>
      <c r="B12" s="74" t="s">
        <v>139</v>
      </c>
      <c r="C12" s="32">
        <v>77</v>
      </c>
      <c r="D12" s="33">
        <f t="shared" si="0"/>
        <v>92</v>
      </c>
      <c r="E12" s="37">
        <v>241</v>
      </c>
      <c r="F12" s="113" t="s">
        <v>31</v>
      </c>
      <c r="G12" s="113"/>
      <c r="H12" s="53"/>
      <c r="I12" s="33">
        <v>95</v>
      </c>
      <c r="J12" s="10" t="str">
        <f t="shared" ref="J12:J30" si="1">IF(C12=0," ",IF(I12=0," ",IF(I12="GR",AQ12,AM12)))</f>
        <v>YETERLİ</v>
      </c>
      <c r="K12" s="36">
        <f t="shared" ref="K12:K30" si="2">IF(C12=0," ",IF(I12=0," ",P12))</f>
        <v>3.2717391304347827</v>
      </c>
      <c r="L12" s="11"/>
      <c r="M12" s="11" t="s">
        <v>15</v>
      </c>
      <c r="N12" s="12">
        <f t="shared" ref="N12:N30" si="3">IF(I12&lt;90,0,IF(I12&lt;=100,4,0))</f>
        <v>4</v>
      </c>
      <c r="O12" s="13">
        <f t="shared" ref="O12:O30" si="4">IF(I12=" ",C12,(C12+15))</f>
        <v>92</v>
      </c>
      <c r="P12" s="13">
        <f t="shared" ref="P12:P30" si="5">IF(I12="BAŞARILI",(E12/O12),IF(I12&gt;0,(((AL12*15)+E12)/O12),E12))</f>
        <v>3.2717391304347827</v>
      </c>
      <c r="Q12" s="14">
        <v>3.5</v>
      </c>
      <c r="R12" s="14" t="s">
        <v>16</v>
      </c>
      <c r="S12" s="15">
        <f t="shared" ref="S12:S30" si="6">IF(I12&lt;85,0,IF(I12&lt;=89,3.5,0))</f>
        <v>0</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4</v>
      </c>
      <c r="AM12" s="16" t="str">
        <f t="shared" ref="AM12:AM30" si="14">IF(I12=" "," ",IF(AL12&lt;2,"GİREMEZ(AKTS)",IF(O12&lt;89,"GİREMEZ(AKTS)",IF(P12&gt;=AN12,"YETERLİ","GİREMEZ(ORTALAMA)"))))</f>
        <v>YETERLİ</v>
      </c>
      <c r="AN12" s="15">
        <f t="shared" ref="AN12:AN30" si="15">IF(LEFT(A12,1)="0",2,2.5)</f>
        <v>2.5</v>
      </c>
      <c r="AQ12" s="17" t="s">
        <v>23</v>
      </c>
    </row>
    <row r="13" spans="1:52" ht="15.75" x14ac:dyDescent="0.25">
      <c r="A13" s="73" t="s">
        <v>140</v>
      </c>
      <c r="B13" s="74" t="s">
        <v>141</v>
      </c>
      <c r="C13" s="32">
        <v>77</v>
      </c>
      <c r="D13" s="33">
        <f t="shared" si="0"/>
        <v>92</v>
      </c>
      <c r="E13" s="37">
        <v>240.5</v>
      </c>
      <c r="F13" s="113" t="s">
        <v>31</v>
      </c>
      <c r="G13" s="113"/>
      <c r="H13" s="53"/>
      <c r="I13" s="33">
        <v>90</v>
      </c>
      <c r="J13" s="10" t="str">
        <f t="shared" si="1"/>
        <v>YETERLİ</v>
      </c>
      <c r="K13" s="36">
        <f t="shared" si="2"/>
        <v>3.2663043478260869</v>
      </c>
      <c r="L13" s="11"/>
      <c r="M13" s="11" t="s">
        <v>15</v>
      </c>
      <c r="N13" s="12">
        <f t="shared" si="3"/>
        <v>4</v>
      </c>
      <c r="O13" s="13">
        <f t="shared" si="4"/>
        <v>92</v>
      </c>
      <c r="P13" s="13">
        <f t="shared" si="5"/>
        <v>3.2663043478260869</v>
      </c>
      <c r="Q13" s="14">
        <v>3.5</v>
      </c>
      <c r="R13" s="14" t="s">
        <v>16</v>
      </c>
      <c r="S13" s="15">
        <f t="shared" si="6"/>
        <v>0</v>
      </c>
      <c r="T13" s="14">
        <v>3</v>
      </c>
      <c r="U13" s="14" t="s">
        <v>17</v>
      </c>
      <c r="V13" s="15">
        <f t="shared" si="7"/>
        <v>0</v>
      </c>
      <c r="W13" s="14">
        <v>2.5</v>
      </c>
      <c r="X13" s="14" t="s">
        <v>18</v>
      </c>
      <c r="Y13" s="15">
        <f t="shared" si="8"/>
        <v>0</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4</v>
      </c>
      <c r="AM13" s="16" t="str">
        <f t="shared" si="14"/>
        <v>YETERLİ</v>
      </c>
      <c r="AN13" s="15">
        <f t="shared" si="15"/>
        <v>2.5</v>
      </c>
      <c r="AQ13" s="17" t="s">
        <v>23</v>
      </c>
    </row>
    <row r="14" spans="1:52" ht="15.75" x14ac:dyDescent="0.25">
      <c r="A14" s="73" t="s">
        <v>142</v>
      </c>
      <c r="B14" s="74" t="s">
        <v>143</v>
      </c>
      <c r="C14" s="32">
        <v>77</v>
      </c>
      <c r="D14" s="33">
        <f t="shared" si="0"/>
        <v>92</v>
      </c>
      <c r="E14" s="37">
        <v>210</v>
      </c>
      <c r="F14" s="113" t="s">
        <v>31</v>
      </c>
      <c r="G14" s="113"/>
      <c r="H14" s="53"/>
      <c r="I14" s="33">
        <v>90</v>
      </c>
      <c r="J14" s="10" t="str">
        <f t="shared" si="1"/>
        <v>YETERLİ</v>
      </c>
      <c r="K14" s="36">
        <f t="shared" si="2"/>
        <v>2.9347826086956523</v>
      </c>
      <c r="L14" s="11"/>
      <c r="M14" s="11" t="s">
        <v>15</v>
      </c>
      <c r="N14" s="12">
        <f t="shared" si="3"/>
        <v>4</v>
      </c>
      <c r="O14" s="13">
        <f t="shared" si="4"/>
        <v>92</v>
      </c>
      <c r="P14" s="13">
        <f t="shared" si="5"/>
        <v>2.9347826086956523</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4</v>
      </c>
      <c r="AM14" s="16" t="str">
        <f t="shared" si="14"/>
        <v>YETERLİ</v>
      </c>
      <c r="AN14" s="15">
        <f t="shared" si="15"/>
        <v>2.5</v>
      </c>
      <c r="AQ14" s="17" t="s">
        <v>23</v>
      </c>
    </row>
    <row r="15" spans="1:52" ht="15.75" x14ac:dyDescent="0.25">
      <c r="A15" s="73" t="s">
        <v>144</v>
      </c>
      <c r="B15" s="74" t="s">
        <v>174</v>
      </c>
      <c r="C15" s="32">
        <v>84</v>
      </c>
      <c r="D15" s="33">
        <f t="shared" si="0"/>
        <v>99</v>
      </c>
      <c r="E15" s="37">
        <v>249</v>
      </c>
      <c r="F15" s="113" t="s">
        <v>71</v>
      </c>
      <c r="G15" s="113"/>
      <c r="H15" s="53"/>
      <c r="I15" s="33">
        <v>95</v>
      </c>
      <c r="J15" s="62" t="s">
        <v>30</v>
      </c>
      <c r="K15" s="36">
        <f t="shared" si="2"/>
        <v>3.1212121212121211</v>
      </c>
      <c r="L15" s="11"/>
      <c r="M15" s="11" t="s">
        <v>15</v>
      </c>
      <c r="N15" s="12">
        <f t="shared" si="3"/>
        <v>4</v>
      </c>
      <c r="O15" s="13">
        <f t="shared" si="4"/>
        <v>99</v>
      </c>
      <c r="P15" s="13">
        <f t="shared" si="5"/>
        <v>3.1212121212121211</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4</v>
      </c>
      <c r="AM15" s="16" t="str">
        <f t="shared" si="14"/>
        <v>YETERLİ</v>
      </c>
      <c r="AN15" s="15">
        <f t="shared" si="15"/>
        <v>2.5</v>
      </c>
      <c r="AQ15" s="17" t="s">
        <v>23</v>
      </c>
    </row>
    <row r="16" spans="1:52" ht="15.75" x14ac:dyDescent="0.25">
      <c r="A16" s="30"/>
      <c r="B16" s="3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3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3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31"/>
      <c r="C19" s="32"/>
      <c r="D19" s="33" t="str">
        <f t="shared" si="0"/>
        <v xml:space="preserve"> </v>
      </c>
      <c r="E19" s="37"/>
      <c r="F19" s="114"/>
      <c r="G19" s="114"/>
      <c r="H19" s="51"/>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3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3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44" t="s">
        <v>60</v>
      </c>
      <c r="B31" s="145"/>
      <c r="C31" s="19"/>
      <c r="D31" s="145" t="s">
        <v>59</v>
      </c>
      <c r="E31" s="137"/>
      <c r="F31" s="137"/>
      <c r="G31" s="20"/>
      <c r="H31" s="54"/>
      <c r="I31" s="120" t="s">
        <v>24</v>
      </c>
      <c r="J31" s="119"/>
      <c r="K31" s="121"/>
    </row>
    <row r="32" spans="1:43" x14ac:dyDescent="0.25">
      <c r="A32" s="122" t="s">
        <v>26</v>
      </c>
      <c r="B32" s="122"/>
      <c r="C32" s="26"/>
      <c r="D32" s="141" t="s">
        <v>145</v>
      </c>
      <c r="E32" s="141"/>
      <c r="F32" s="141"/>
      <c r="G32" s="21"/>
      <c r="H32" s="21"/>
      <c r="I32" s="139" t="s">
        <v>27</v>
      </c>
      <c r="J32" s="139"/>
      <c r="K32" s="140"/>
    </row>
    <row r="33" spans="1:52" x14ac:dyDescent="0.25">
      <c r="A33" s="22"/>
      <c r="B33" s="26"/>
      <c r="C33" s="26"/>
      <c r="D33" s="23"/>
      <c r="E33" s="23"/>
      <c r="F33" s="23"/>
      <c r="G33" s="26"/>
      <c r="H33" s="26"/>
      <c r="I33" s="26"/>
      <c r="J33" s="26"/>
      <c r="K33" s="27"/>
    </row>
    <row r="34" spans="1:52" x14ac:dyDescent="0.25">
      <c r="A34" s="22"/>
      <c r="B34" s="26"/>
      <c r="C34" s="26"/>
      <c r="D34" s="23"/>
      <c r="E34" s="23"/>
      <c r="F34" s="23"/>
      <c r="G34" s="26"/>
      <c r="H34" s="26"/>
      <c r="I34" s="26"/>
      <c r="J34" s="26"/>
      <c r="K34" s="27"/>
    </row>
    <row r="35" spans="1:52" x14ac:dyDescent="0.25">
      <c r="A35" s="22"/>
      <c r="B35" s="26"/>
      <c r="C35" s="26"/>
      <c r="D35" s="23"/>
      <c r="E35" s="23"/>
      <c r="F35" s="23"/>
      <c r="G35" s="26"/>
      <c r="H35" s="26"/>
      <c r="I35" s="26"/>
      <c r="J35" s="26"/>
      <c r="K35" s="27"/>
    </row>
    <row r="36" spans="1:52" x14ac:dyDescent="0.25">
      <c r="A36" s="150"/>
      <c r="B36" s="150"/>
      <c r="C36" s="26"/>
      <c r="D36" s="120" t="s">
        <v>24</v>
      </c>
      <c r="E36" s="120"/>
      <c r="F36" s="47"/>
      <c r="G36" s="26"/>
      <c r="H36" s="26"/>
      <c r="I36" s="120"/>
      <c r="J36" s="120"/>
      <c r="K36" s="126"/>
    </row>
    <row r="37" spans="1:52" x14ac:dyDescent="0.25">
      <c r="A37" s="150"/>
      <c r="B37" s="150"/>
      <c r="C37" s="26"/>
      <c r="D37" s="123" t="s">
        <v>71</v>
      </c>
      <c r="E37" s="123"/>
      <c r="F37" s="123"/>
      <c r="G37" s="26"/>
      <c r="H37" s="26"/>
      <c r="I37" s="150"/>
      <c r="J37" s="150"/>
      <c r="K37" s="151"/>
    </row>
    <row r="38" spans="1:52" x14ac:dyDescent="0.25">
      <c r="A38" s="24"/>
      <c r="B38" s="24"/>
      <c r="C38" s="21"/>
      <c r="D38" s="24"/>
      <c r="E38" s="24"/>
      <c r="F38" s="24"/>
      <c r="G38" s="21"/>
      <c r="H38" s="21"/>
      <c r="I38" s="24"/>
      <c r="J38" s="24"/>
      <c r="K38" s="25"/>
    </row>
    <row r="39" spans="1:52" x14ac:dyDescent="0.25">
      <c r="A39" s="24"/>
      <c r="B39" s="24"/>
      <c r="C39" s="21"/>
      <c r="D39" s="24"/>
      <c r="E39" s="24"/>
      <c r="F39" s="24"/>
      <c r="G39" s="21"/>
      <c r="H39" s="21"/>
      <c r="I39" s="24"/>
      <c r="J39" s="24"/>
      <c r="K39" s="25"/>
    </row>
    <row r="40" spans="1:52" x14ac:dyDescent="0.25">
      <c r="A40" s="24"/>
      <c r="B40" s="24"/>
      <c r="C40" s="21"/>
      <c r="D40" s="24"/>
      <c r="E40" s="24"/>
      <c r="F40" s="24"/>
      <c r="G40" s="21"/>
      <c r="H40" s="21"/>
      <c r="I40" s="24"/>
      <c r="J40" s="24"/>
      <c r="K40" s="25"/>
    </row>
    <row r="41" spans="1:52" ht="15.75" customHeight="1" x14ac:dyDescent="0.25">
      <c r="A41" s="129" t="s">
        <v>64</v>
      </c>
      <c r="B41" s="130"/>
      <c r="C41" s="130"/>
      <c r="D41" s="130"/>
      <c r="E41" s="130"/>
      <c r="F41" s="130"/>
      <c r="G41" s="130"/>
      <c r="H41" s="130"/>
      <c r="I41" s="130"/>
      <c r="J41" s="130"/>
      <c r="K41" s="131"/>
    </row>
    <row r="42" spans="1:52" ht="13.5" customHeight="1" x14ac:dyDescent="0.25">
      <c r="A42" s="132" t="s">
        <v>97</v>
      </c>
      <c r="B42" s="133"/>
      <c r="C42" s="133"/>
      <c r="D42" s="133"/>
      <c r="E42" s="133"/>
      <c r="F42" s="133"/>
      <c r="G42" s="133"/>
      <c r="H42" s="133"/>
      <c r="I42" s="133"/>
      <c r="J42" s="133"/>
      <c r="K42" s="133"/>
      <c r="L42" s="134"/>
      <c r="M42" s="69"/>
      <c r="AZ42" s="75"/>
    </row>
    <row r="43" spans="1:52" ht="72.75"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4">
    <mergeCell ref="D36:E36"/>
    <mergeCell ref="A37:B37"/>
    <mergeCell ref="D37:F37"/>
    <mergeCell ref="I37:K37"/>
    <mergeCell ref="A43:K43"/>
    <mergeCell ref="A41:K41"/>
    <mergeCell ref="A36:B36"/>
    <mergeCell ref="I36:K36"/>
    <mergeCell ref="A42:L42"/>
    <mergeCell ref="F26:G26"/>
    <mergeCell ref="F27:G27"/>
    <mergeCell ref="F28:G28"/>
    <mergeCell ref="F29:G29"/>
    <mergeCell ref="F30:G30"/>
    <mergeCell ref="D31:F31"/>
    <mergeCell ref="I31:K31"/>
    <mergeCell ref="A32:B32"/>
    <mergeCell ref="D32:F32"/>
    <mergeCell ref="I32:K32"/>
    <mergeCell ref="A31:B31"/>
    <mergeCell ref="F25:G25"/>
    <mergeCell ref="F14:G14"/>
    <mergeCell ref="F15:G15"/>
    <mergeCell ref="F16:G16"/>
    <mergeCell ref="F17:G17"/>
    <mergeCell ref="F18:G18"/>
    <mergeCell ref="F19:G19"/>
    <mergeCell ref="F20:G20"/>
    <mergeCell ref="F21:G21"/>
    <mergeCell ref="F22:G22"/>
    <mergeCell ref="F23:G23"/>
    <mergeCell ref="F24:G24"/>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69"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zoomScaleNormal="100" workbookViewId="0">
      <selection activeCell="I13" sqref="I13"/>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1.42578125" customWidth="1"/>
    <col min="7" max="7" width="0.85546875" hidden="1" customWidth="1"/>
    <col min="8" max="8" width="11.28515625" customWidth="1"/>
    <col min="9" max="9" width="10.42578125" customWidth="1"/>
    <col min="10" max="10" width="28.28515625" hidden="1" customWidth="1"/>
    <col min="11" max="11" width="16" customWidth="1"/>
    <col min="12" max="38" width="9.140625" hidden="1" customWidth="1"/>
    <col min="39" max="39" width="12.5703125" hidden="1" customWidth="1"/>
    <col min="40" max="51" width="9.140625" hidden="1" customWidth="1"/>
  </cols>
  <sheetData>
    <row r="1" spans="1:52" s="2" customFormat="1" ht="15.75" x14ac:dyDescent="0.25">
      <c r="A1" s="99" t="s">
        <v>0</v>
      </c>
      <c r="B1" s="100"/>
      <c r="C1" s="100"/>
      <c r="D1" s="100"/>
      <c r="E1" s="100"/>
      <c r="F1" s="100"/>
      <c r="G1" s="100"/>
      <c r="H1" s="100"/>
      <c r="I1" s="100"/>
      <c r="J1" s="100"/>
      <c r="K1" s="10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2" t="s">
        <v>1</v>
      </c>
      <c r="B2" s="103"/>
      <c r="C2" s="103"/>
      <c r="D2" s="103"/>
      <c r="E2" s="103"/>
      <c r="F2" s="103"/>
      <c r="G2" s="103"/>
      <c r="H2" s="103"/>
      <c r="I2" s="103"/>
      <c r="J2" s="103"/>
      <c r="K2" s="10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2" t="s">
        <v>2</v>
      </c>
      <c r="B3" s="103"/>
      <c r="C3" s="103"/>
      <c r="D3" s="103"/>
      <c r="E3" s="103"/>
      <c r="F3" s="103"/>
      <c r="G3" s="103"/>
      <c r="H3" s="103"/>
      <c r="I3" s="103"/>
      <c r="J3" s="103"/>
      <c r="K3" s="10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2" t="s">
        <v>53</v>
      </c>
      <c r="B4" s="103"/>
      <c r="C4" s="103"/>
      <c r="D4" s="103"/>
      <c r="E4" s="103"/>
      <c r="F4" s="103"/>
      <c r="G4" s="103"/>
      <c r="H4" s="103"/>
      <c r="I4" s="103"/>
      <c r="J4" s="103"/>
      <c r="K4" s="10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5" t="s">
        <v>182</v>
      </c>
      <c r="B5" s="106"/>
      <c r="C5" s="106"/>
      <c r="D5" s="106"/>
      <c r="E5" s="106"/>
      <c r="F5" s="106"/>
      <c r="G5" s="106"/>
      <c r="H5" s="106"/>
      <c r="I5" s="106"/>
      <c r="J5" s="106"/>
      <c r="K5" s="10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5" t="s">
        <v>54</v>
      </c>
      <c r="B6" s="106"/>
      <c r="C6" s="106"/>
      <c r="D6" s="106"/>
      <c r="E6" s="106"/>
      <c r="F6" s="106"/>
      <c r="G6" s="106"/>
      <c r="H6" s="106"/>
      <c r="I6" s="106"/>
      <c r="J6" s="106"/>
      <c r="K6" s="10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8">
        <v>42182</v>
      </c>
      <c r="B7" s="109"/>
      <c r="C7" s="109"/>
      <c r="D7" s="109"/>
      <c r="E7" s="109"/>
      <c r="F7" s="109"/>
      <c r="G7" s="109"/>
      <c r="H7" s="109"/>
      <c r="I7" s="109"/>
      <c r="J7" s="109"/>
      <c r="K7" s="1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5" t="s">
        <v>3</v>
      </c>
      <c r="B8" s="106"/>
      <c r="C8" s="106"/>
      <c r="D8" s="106"/>
      <c r="E8" s="106"/>
      <c r="F8" s="106"/>
      <c r="G8" s="106"/>
      <c r="H8" s="106"/>
      <c r="I8" s="106"/>
      <c r="J8" s="106"/>
      <c r="K8" s="10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50" t="s">
        <v>154</v>
      </c>
      <c r="E9" s="50"/>
      <c r="F9" s="50"/>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26.25" thickBot="1" x14ac:dyDescent="0.3">
      <c r="A10" s="28" t="s">
        <v>4</v>
      </c>
      <c r="B10" s="28" t="s">
        <v>5</v>
      </c>
      <c r="C10" s="28" t="s">
        <v>6</v>
      </c>
      <c r="D10" s="28" t="s">
        <v>7</v>
      </c>
      <c r="E10" s="28" t="s">
        <v>8</v>
      </c>
      <c r="F10" s="111" t="s">
        <v>9</v>
      </c>
      <c r="G10" s="112"/>
      <c r="H10" s="55" t="s">
        <v>80</v>
      </c>
      <c r="I10" s="28" t="s">
        <v>10</v>
      </c>
      <c r="J10" s="28" t="s">
        <v>11</v>
      </c>
      <c r="K10" s="29" t="s">
        <v>12</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t="s">
        <v>13</v>
      </c>
      <c r="AM10" s="9"/>
      <c r="AN10" s="9"/>
      <c r="AO10" s="9"/>
      <c r="AP10" s="3"/>
      <c r="AQ10" s="3"/>
      <c r="AR10" s="3"/>
      <c r="AS10" s="1"/>
      <c r="AT10" s="1"/>
      <c r="AU10" s="1"/>
      <c r="AV10" s="1"/>
      <c r="AW10" s="1"/>
      <c r="AX10" s="1"/>
      <c r="AY10" s="1"/>
      <c r="AZ10" s="1"/>
    </row>
    <row r="11" spans="1:52" s="2" customFormat="1" ht="18" customHeight="1" x14ac:dyDescent="0.25">
      <c r="A11" s="73" t="s">
        <v>146</v>
      </c>
      <c r="B11" s="74" t="s">
        <v>147</v>
      </c>
      <c r="C11" s="32">
        <v>77</v>
      </c>
      <c r="D11" s="33">
        <f t="shared" ref="D11:D30" si="0">IF(I11=" "," ",O11)</f>
        <v>92</v>
      </c>
      <c r="E11" s="34">
        <v>250</v>
      </c>
      <c r="F11" s="113" t="s">
        <v>43</v>
      </c>
      <c r="G11" s="113"/>
      <c r="H11" s="53"/>
      <c r="I11" s="35">
        <v>90</v>
      </c>
      <c r="J11" s="10" t="str">
        <f>IF(C11=0," ",IF(I11=0," ",IF(I11="GR",AQ11,AM11)))</f>
        <v>YETERLİ</v>
      </c>
      <c r="K11" s="36">
        <f>IF(C11=0," ",IF(I11=0," ",P11))</f>
        <v>3.3695652173913042</v>
      </c>
      <c r="L11" s="11"/>
      <c r="M11" s="11" t="s">
        <v>15</v>
      </c>
      <c r="N11" s="12">
        <f>IF(I11&lt;90,0,IF(I11&lt;=100,4,0))</f>
        <v>4</v>
      </c>
      <c r="O11" s="13">
        <f>IF(I11=" ",C11,(C11+15))</f>
        <v>92</v>
      </c>
      <c r="P11" s="13">
        <f>IF(I11="BAŞARILI",(E11/O11),IF(I11&gt;0,(((AL11*15)+E11)/O11),E11))</f>
        <v>3.3695652173913042</v>
      </c>
      <c r="Q11" s="14">
        <v>3.5</v>
      </c>
      <c r="R11" s="14" t="s">
        <v>16</v>
      </c>
      <c r="S11" s="15">
        <f>IF(I11&lt;85,0,IF(I11&lt;=89,3.5,0))</f>
        <v>0</v>
      </c>
      <c r="T11" s="14">
        <v>3</v>
      </c>
      <c r="U11" s="14" t="s">
        <v>17</v>
      </c>
      <c r="V11" s="15">
        <f>IF(I11&lt;80,0,IF(I11&lt;=84,3,0))</f>
        <v>0</v>
      </c>
      <c r="W11" s="14">
        <v>2.5</v>
      </c>
      <c r="X11" s="14" t="s">
        <v>18</v>
      </c>
      <c r="Y11" s="15">
        <f>IF(I11&lt;75,0,IF(I11&lt;=79,2.5,0))</f>
        <v>0</v>
      </c>
      <c r="Z11" s="14">
        <v>2</v>
      </c>
      <c r="AA11" s="14" t="s">
        <v>19</v>
      </c>
      <c r="AB11" s="15">
        <f>IF(I11&lt;65,0,IF(I11&lt;=74,2,0))</f>
        <v>0</v>
      </c>
      <c r="AC11" s="14">
        <v>1.5</v>
      </c>
      <c r="AD11" s="14" t="s">
        <v>20</v>
      </c>
      <c r="AE11" s="15">
        <f>IF(I11&lt;58,0,IF(I11&lt;=64,1.5,0))</f>
        <v>0</v>
      </c>
      <c r="AF11" s="14">
        <v>1</v>
      </c>
      <c r="AG11" s="14" t="s">
        <v>21</v>
      </c>
      <c r="AH11" s="15">
        <f>IF(I11&lt;50,0,IF(I11&lt;=57,1,0))</f>
        <v>0</v>
      </c>
      <c r="AI11" s="14">
        <v>0</v>
      </c>
      <c r="AJ11" s="14" t="s">
        <v>22</v>
      </c>
      <c r="AK11" s="15">
        <f>IF(I11&lt;0,0,IF(I11&lt;=49,0,0))</f>
        <v>0</v>
      </c>
      <c r="AL11" s="15">
        <f>SUM(S11,V11,Y11,AB11,AE11,AH11,AK11,N11)</f>
        <v>4</v>
      </c>
      <c r="AM11" s="16" t="str">
        <f>IF(I11=" "," ",IF(AL11&lt;2,"GİREMEZ(AKTS)",IF(O11&lt;89,"GİREMEZ(AKTS)",IF(P11&gt;=AN11,"YETERLİ","GİREMEZ(ORTALAMA)"))))</f>
        <v>YETERLİ</v>
      </c>
      <c r="AN11" s="15">
        <f>IF(LEFT(A11,1)="0",2,2.5)</f>
        <v>2.5</v>
      </c>
      <c r="AO11" s="15"/>
      <c r="AP11" s="17"/>
      <c r="AQ11" s="17" t="s">
        <v>23</v>
      </c>
      <c r="AR11" s="17"/>
      <c r="AS11" s="18"/>
      <c r="AT11" s="18"/>
      <c r="AU11" s="18"/>
      <c r="AV11" s="18"/>
      <c r="AW11" s="18"/>
      <c r="AX11" s="18"/>
      <c r="AY11" s="18"/>
      <c r="AZ11" s="1"/>
    </row>
    <row r="12" spans="1:52" ht="15.75" x14ac:dyDescent="0.25">
      <c r="A12" s="73" t="s">
        <v>148</v>
      </c>
      <c r="B12" s="73" t="s">
        <v>149</v>
      </c>
      <c r="C12" s="32">
        <v>77</v>
      </c>
      <c r="D12" s="33">
        <f t="shared" si="0"/>
        <v>92</v>
      </c>
      <c r="E12" s="37">
        <v>202</v>
      </c>
      <c r="F12" s="113" t="s">
        <v>43</v>
      </c>
      <c r="G12" s="113"/>
      <c r="H12" s="53"/>
      <c r="I12" s="33">
        <v>100</v>
      </c>
      <c r="J12" s="10" t="str">
        <f t="shared" ref="J12:J30" si="1">IF(C12=0," ",IF(I12=0," ",IF(I12="GR",AQ12,AM12)))</f>
        <v>YETERLİ</v>
      </c>
      <c r="K12" s="36">
        <f t="shared" ref="K12:K30" si="2">IF(C12=0," ",IF(I12=0," ",P12))</f>
        <v>2.847826086956522</v>
      </c>
      <c r="L12" s="11"/>
      <c r="M12" s="11" t="s">
        <v>15</v>
      </c>
      <c r="N12" s="12">
        <f t="shared" ref="N12:N30" si="3">IF(I12&lt;90,0,IF(I12&lt;=100,4,0))</f>
        <v>4</v>
      </c>
      <c r="O12" s="13">
        <f t="shared" ref="O12:O30" si="4">IF(I12=" ",C12,(C12+15))</f>
        <v>92</v>
      </c>
      <c r="P12" s="13">
        <f t="shared" ref="P12:P30" si="5">IF(I12="BAŞARILI",(E12/O12),IF(I12&gt;0,(((AL12*15)+E12)/O12),E12))</f>
        <v>2.847826086956522</v>
      </c>
      <c r="Q12" s="14">
        <v>3.5</v>
      </c>
      <c r="R12" s="14" t="s">
        <v>16</v>
      </c>
      <c r="S12" s="15">
        <f t="shared" ref="S12:S30" si="6">IF(I12&lt;85,0,IF(I12&lt;=89,3.5,0))</f>
        <v>0</v>
      </c>
      <c r="T12" s="14">
        <v>3</v>
      </c>
      <c r="U12" s="14" t="s">
        <v>17</v>
      </c>
      <c r="V12" s="15">
        <f t="shared" ref="V12:V30" si="7">IF(I12&lt;80,0,IF(I12&lt;=84,3,0))</f>
        <v>0</v>
      </c>
      <c r="W12" s="14">
        <v>2.5</v>
      </c>
      <c r="X12" s="14" t="s">
        <v>18</v>
      </c>
      <c r="Y12" s="15">
        <f t="shared" ref="Y12:Y30" si="8">IF(I12&lt;75,0,IF(I12&lt;=79,2.5,0))</f>
        <v>0</v>
      </c>
      <c r="Z12" s="14">
        <v>2</v>
      </c>
      <c r="AA12" s="14" t="s">
        <v>19</v>
      </c>
      <c r="AB12" s="15">
        <f t="shared" ref="AB12:AB30" si="9">IF(I12&lt;65,0,IF(I12&lt;=74,2,0))</f>
        <v>0</v>
      </c>
      <c r="AC12" s="14">
        <v>1.5</v>
      </c>
      <c r="AD12" s="14" t="s">
        <v>20</v>
      </c>
      <c r="AE12" s="15">
        <f t="shared" ref="AE12:AE30" si="10">IF(I12&lt;58,0,IF(I12&lt;=64,1.5,0))</f>
        <v>0</v>
      </c>
      <c r="AF12" s="14">
        <v>1</v>
      </c>
      <c r="AG12" s="14" t="s">
        <v>21</v>
      </c>
      <c r="AH12" s="15">
        <f t="shared" ref="AH12:AH30" si="11">IF(I12&lt;50,0,IF(I12&lt;=57,1,0))</f>
        <v>0</v>
      </c>
      <c r="AI12" s="14">
        <v>0</v>
      </c>
      <c r="AJ12" s="14" t="s">
        <v>22</v>
      </c>
      <c r="AK12" s="15">
        <f t="shared" ref="AK12:AK30" si="12">IF(I12&lt;0,0,IF(I12&lt;=49,0,0))</f>
        <v>0</v>
      </c>
      <c r="AL12" s="15">
        <f t="shared" ref="AL12:AL30" si="13">SUM(S12,V12,Y12,AB12,AE12,AH12,AK12,N12)</f>
        <v>4</v>
      </c>
      <c r="AM12" s="16" t="str">
        <f t="shared" ref="AM12:AM30" si="14">IF(I12=" "," ",IF(AL12&lt;2,"GİREMEZ(AKTS)",IF(O12&lt;89,"GİREMEZ(AKTS)",IF(P12&gt;=AN12,"YETERLİ","GİREMEZ(ORTALAMA)"))))</f>
        <v>YETERLİ</v>
      </c>
      <c r="AN12" s="15">
        <f t="shared" ref="AN12:AN30" si="15">IF(LEFT(A12,1)="0",2,2.5)</f>
        <v>2.5</v>
      </c>
      <c r="AQ12" s="17" t="s">
        <v>23</v>
      </c>
    </row>
    <row r="13" spans="1:52" ht="15.75" x14ac:dyDescent="0.25">
      <c r="A13" s="74" t="s">
        <v>150</v>
      </c>
      <c r="B13" s="74" t="s">
        <v>151</v>
      </c>
      <c r="C13" s="32">
        <v>77</v>
      </c>
      <c r="D13" s="33">
        <f t="shared" si="0"/>
        <v>92</v>
      </c>
      <c r="E13" s="37">
        <v>223.5</v>
      </c>
      <c r="F13" s="113" t="s">
        <v>50</v>
      </c>
      <c r="G13" s="113"/>
      <c r="H13" s="53"/>
      <c r="I13" s="33">
        <v>75</v>
      </c>
      <c r="J13" s="10" t="str">
        <f t="shared" si="1"/>
        <v>YETERLİ</v>
      </c>
      <c r="K13" s="36">
        <f t="shared" si="2"/>
        <v>2.8369565217391304</v>
      </c>
      <c r="L13" s="11"/>
      <c r="M13" s="11" t="s">
        <v>15</v>
      </c>
      <c r="N13" s="12">
        <f t="shared" si="3"/>
        <v>0</v>
      </c>
      <c r="O13" s="13">
        <f t="shared" si="4"/>
        <v>92</v>
      </c>
      <c r="P13" s="13">
        <f t="shared" si="5"/>
        <v>2.8369565217391304</v>
      </c>
      <c r="Q13" s="14">
        <v>3.5</v>
      </c>
      <c r="R13" s="14" t="s">
        <v>16</v>
      </c>
      <c r="S13" s="15">
        <f t="shared" si="6"/>
        <v>0</v>
      </c>
      <c r="T13" s="14">
        <v>3</v>
      </c>
      <c r="U13" s="14" t="s">
        <v>17</v>
      </c>
      <c r="V13" s="15">
        <f t="shared" si="7"/>
        <v>0</v>
      </c>
      <c r="W13" s="14">
        <v>2.5</v>
      </c>
      <c r="X13" s="14" t="s">
        <v>18</v>
      </c>
      <c r="Y13" s="15">
        <f t="shared" si="8"/>
        <v>2.5</v>
      </c>
      <c r="Z13" s="14">
        <v>2</v>
      </c>
      <c r="AA13" s="14" t="s">
        <v>19</v>
      </c>
      <c r="AB13" s="15">
        <f t="shared" si="9"/>
        <v>0</v>
      </c>
      <c r="AC13" s="14">
        <v>1.5</v>
      </c>
      <c r="AD13" s="14" t="s">
        <v>20</v>
      </c>
      <c r="AE13" s="15">
        <f t="shared" si="10"/>
        <v>0</v>
      </c>
      <c r="AF13" s="14">
        <v>1</v>
      </c>
      <c r="AG13" s="14" t="s">
        <v>21</v>
      </c>
      <c r="AH13" s="15">
        <f t="shared" si="11"/>
        <v>0</v>
      </c>
      <c r="AI13" s="14">
        <v>0</v>
      </c>
      <c r="AJ13" s="14" t="s">
        <v>22</v>
      </c>
      <c r="AK13" s="15">
        <f t="shared" si="12"/>
        <v>0</v>
      </c>
      <c r="AL13" s="15">
        <f t="shared" si="13"/>
        <v>2.5</v>
      </c>
      <c r="AM13" s="16" t="str">
        <f t="shared" si="14"/>
        <v>YETERLİ</v>
      </c>
      <c r="AN13" s="15">
        <f t="shared" si="15"/>
        <v>2.5</v>
      </c>
      <c r="AQ13" s="17" t="s">
        <v>23</v>
      </c>
    </row>
    <row r="14" spans="1:52" ht="15.75" x14ac:dyDescent="0.25">
      <c r="A14" s="30"/>
      <c r="B14" s="31"/>
      <c r="C14" s="32"/>
      <c r="D14" s="33" t="str">
        <f t="shared" si="0"/>
        <v xml:space="preserve"> </v>
      </c>
      <c r="E14" s="37"/>
      <c r="F14" s="113"/>
      <c r="G14" s="113"/>
      <c r="H14" s="53"/>
      <c r="I14" s="33" t="s">
        <v>14</v>
      </c>
      <c r="J14" s="10" t="str">
        <f t="shared" si="1"/>
        <v xml:space="preserve"> </v>
      </c>
      <c r="K14" s="36" t="str">
        <f t="shared" si="2"/>
        <v xml:space="preserve"> </v>
      </c>
      <c r="L14" s="11"/>
      <c r="M14" s="11" t="s">
        <v>15</v>
      </c>
      <c r="N14" s="12">
        <f t="shared" si="3"/>
        <v>0</v>
      </c>
      <c r="O14" s="13">
        <f t="shared" si="4"/>
        <v>0</v>
      </c>
      <c r="P14" s="13" t="e">
        <f t="shared" si="5"/>
        <v>#DIV/0!</v>
      </c>
      <c r="Q14" s="14">
        <v>3.5</v>
      </c>
      <c r="R14" s="14" t="s">
        <v>16</v>
      </c>
      <c r="S14" s="15">
        <f t="shared" si="6"/>
        <v>0</v>
      </c>
      <c r="T14" s="14">
        <v>3</v>
      </c>
      <c r="U14" s="14" t="s">
        <v>17</v>
      </c>
      <c r="V14" s="15">
        <f t="shared" si="7"/>
        <v>0</v>
      </c>
      <c r="W14" s="14">
        <v>2.5</v>
      </c>
      <c r="X14" s="14" t="s">
        <v>18</v>
      </c>
      <c r="Y14" s="15">
        <f t="shared" si="8"/>
        <v>0</v>
      </c>
      <c r="Z14" s="14">
        <v>2</v>
      </c>
      <c r="AA14" s="14" t="s">
        <v>19</v>
      </c>
      <c r="AB14" s="15">
        <f t="shared" si="9"/>
        <v>0</v>
      </c>
      <c r="AC14" s="14">
        <v>1.5</v>
      </c>
      <c r="AD14" s="14" t="s">
        <v>20</v>
      </c>
      <c r="AE14" s="15">
        <f t="shared" si="10"/>
        <v>0</v>
      </c>
      <c r="AF14" s="14">
        <v>1</v>
      </c>
      <c r="AG14" s="14" t="s">
        <v>21</v>
      </c>
      <c r="AH14" s="15">
        <f t="shared" si="11"/>
        <v>0</v>
      </c>
      <c r="AI14" s="14">
        <v>0</v>
      </c>
      <c r="AJ14" s="14" t="s">
        <v>22</v>
      </c>
      <c r="AK14" s="15">
        <f t="shared" si="12"/>
        <v>0</v>
      </c>
      <c r="AL14" s="15">
        <f t="shared" si="13"/>
        <v>0</v>
      </c>
      <c r="AM14" s="16" t="str">
        <f t="shared" si="14"/>
        <v xml:space="preserve"> </v>
      </c>
      <c r="AN14" s="15">
        <f t="shared" si="15"/>
        <v>2.5</v>
      </c>
      <c r="AQ14" s="17" t="s">
        <v>23</v>
      </c>
    </row>
    <row r="15" spans="1:52" ht="15.75" x14ac:dyDescent="0.25">
      <c r="A15" s="30"/>
      <c r="B15" s="31"/>
      <c r="C15" s="32"/>
      <c r="D15" s="33" t="str">
        <f t="shared" si="0"/>
        <v xml:space="preserve"> </v>
      </c>
      <c r="E15" s="37"/>
      <c r="F15" s="113"/>
      <c r="G15" s="113"/>
      <c r="H15" s="53"/>
      <c r="I15" s="33" t="s">
        <v>14</v>
      </c>
      <c r="J15" s="10" t="str">
        <f t="shared" si="1"/>
        <v xml:space="preserve"> </v>
      </c>
      <c r="K15" s="36" t="str">
        <f t="shared" si="2"/>
        <v xml:space="preserve"> </v>
      </c>
      <c r="L15" s="11"/>
      <c r="M15" s="11" t="s">
        <v>15</v>
      </c>
      <c r="N15" s="12">
        <f t="shared" si="3"/>
        <v>0</v>
      </c>
      <c r="O15" s="13">
        <f t="shared" si="4"/>
        <v>0</v>
      </c>
      <c r="P15" s="13" t="e">
        <f t="shared" si="5"/>
        <v>#DIV/0!</v>
      </c>
      <c r="Q15" s="14">
        <v>3.5</v>
      </c>
      <c r="R15" s="14" t="s">
        <v>16</v>
      </c>
      <c r="S15" s="15">
        <f t="shared" si="6"/>
        <v>0</v>
      </c>
      <c r="T15" s="14">
        <v>3</v>
      </c>
      <c r="U15" s="14" t="s">
        <v>17</v>
      </c>
      <c r="V15" s="15">
        <f t="shared" si="7"/>
        <v>0</v>
      </c>
      <c r="W15" s="14">
        <v>2.5</v>
      </c>
      <c r="X15" s="14" t="s">
        <v>18</v>
      </c>
      <c r="Y15" s="15">
        <f t="shared" si="8"/>
        <v>0</v>
      </c>
      <c r="Z15" s="14">
        <v>2</v>
      </c>
      <c r="AA15" s="14" t="s">
        <v>19</v>
      </c>
      <c r="AB15" s="15">
        <f t="shared" si="9"/>
        <v>0</v>
      </c>
      <c r="AC15" s="14">
        <v>1.5</v>
      </c>
      <c r="AD15" s="14" t="s">
        <v>20</v>
      </c>
      <c r="AE15" s="15">
        <f t="shared" si="10"/>
        <v>0</v>
      </c>
      <c r="AF15" s="14">
        <v>1</v>
      </c>
      <c r="AG15" s="14" t="s">
        <v>21</v>
      </c>
      <c r="AH15" s="15">
        <f t="shared" si="11"/>
        <v>0</v>
      </c>
      <c r="AI15" s="14">
        <v>0</v>
      </c>
      <c r="AJ15" s="14" t="s">
        <v>22</v>
      </c>
      <c r="AK15" s="15">
        <f t="shared" si="12"/>
        <v>0</v>
      </c>
      <c r="AL15" s="15">
        <f t="shared" si="13"/>
        <v>0</v>
      </c>
      <c r="AM15" s="16" t="str">
        <f t="shared" si="14"/>
        <v xml:space="preserve"> </v>
      </c>
      <c r="AN15" s="15">
        <f t="shared" si="15"/>
        <v>2.5</v>
      </c>
      <c r="AQ15" s="17" t="s">
        <v>23</v>
      </c>
    </row>
    <row r="16" spans="1:52" ht="15.75" x14ac:dyDescent="0.25">
      <c r="A16" s="30"/>
      <c r="B16" s="31"/>
      <c r="C16" s="32"/>
      <c r="D16" s="33" t="str">
        <f t="shared" si="0"/>
        <v xml:space="preserve"> </v>
      </c>
      <c r="E16" s="37"/>
      <c r="F16" s="114"/>
      <c r="G16" s="114"/>
      <c r="H16" s="51"/>
      <c r="I16" s="33" t="s">
        <v>14</v>
      </c>
      <c r="J16" s="10" t="str">
        <f t="shared" si="1"/>
        <v xml:space="preserve"> </v>
      </c>
      <c r="K16" s="36" t="str">
        <f t="shared" si="2"/>
        <v xml:space="preserve"> </v>
      </c>
      <c r="L16" s="11"/>
      <c r="M16" s="11" t="s">
        <v>15</v>
      </c>
      <c r="N16" s="12">
        <f t="shared" si="3"/>
        <v>0</v>
      </c>
      <c r="O16" s="13">
        <f t="shared" si="4"/>
        <v>0</v>
      </c>
      <c r="P16" s="13" t="e">
        <f t="shared" si="5"/>
        <v>#DIV/0!</v>
      </c>
      <c r="Q16" s="14">
        <v>3.5</v>
      </c>
      <c r="R16" s="14" t="s">
        <v>16</v>
      </c>
      <c r="S16" s="15">
        <f t="shared" si="6"/>
        <v>0</v>
      </c>
      <c r="T16" s="14">
        <v>3</v>
      </c>
      <c r="U16" s="14" t="s">
        <v>17</v>
      </c>
      <c r="V16" s="15">
        <f t="shared" si="7"/>
        <v>0</v>
      </c>
      <c r="W16" s="14">
        <v>2.5</v>
      </c>
      <c r="X16" s="14" t="s">
        <v>18</v>
      </c>
      <c r="Y16" s="15">
        <f t="shared" si="8"/>
        <v>0</v>
      </c>
      <c r="Z16" s="14">
        <v>2</v>
      </c>
      <c r="AA16" s="14" t="s">
        <v>19</v>
      </c>
      <c r="AB16" s="15">
        <f t="shared" si="9"/>
        <v>0</v>
      </c>
      <c r="AC16" s="14">
        <v>1.5</v>
      </c>
      <c r="AD16" s="14" t="s">
        <v>20</v>
      </c>
      <c r="AE16" s="15">
        <f t="shared" si="10"/>
        <v>0</v>
      </c>
      <c r="AF16" s="14">
        <v>1</v>
      </c>
      <c r="AG16" s="14" t="s">
        <v>21</v>
      </c>
      <c r="AH16" s="15">
        <f t="shared" si="11"/>
        <v>0</v>
      </c>
      <c r="AI16" s="14">
        <v>0</v>
      </c>
      <c r="AJ16" s="14" t="s">
        <v>22</v>
      </c>
      <c r="AK16" s="15">
        <f t="shared" si="12"/>
        <v>0</v>
      </c>
      <c r="AL16" s="15">
        <f t="shared" si="13"/>
        <v>0</v>
      </c>
      <c r="AM16" s="16" t="str">
        <f t="shared" si="14"/>
        <v xml:space="preserve"> </v>
      </c>
      <c r="AN16" s="15">
        <f t="shared" si="15"/>
        <v>2.5</v>
      </c>
      <c r="AQ16" s="17" t="s">
        <v>23</v>
      </c>
    </row>
    <row r="17" spans="1:43" ht="15.75" x14ac:dyDescent="0.25">
      <c r="A17" s="30"/>
      <c r="B17" s="31"/>
      <c r="C17" s="32"/>
      <c r="D17" s="33" t="str">
        <f t="shared" si="0"/>
        <v xml:space="preserve"> </v>
      </c>
      <c r="E17" s="37"/>
      <c r="F17" s="114"/>
      <c r="G17" s="114"/>
      <c r="H17" s="51"/>
      <c r="I17" s="33" t="s">
        <v>14</v>
      </c>
      <c r="J17" s="10" t="str">
        <f t="shared" si="1"/>
        <v xml:space="preserve"> </v>
      </c>
      <c r="K17" s="36" t="str">
        <f t="shared" si="2"/>
        <v xml:space="preserve"> </v>
      </c>
      <c r="L17" s="11"/>
      <c r="M17" s="11" t="s">
        <v>15</v>
      </c>
      <c r="N17" s="12">
        <f t="shared" si="3"/>
        <v>0</v>
      </c>
      <c r="O17" s="13">
        <f t="shared" si="4"/>
        <v>0</v>
      </c>
      <c r="P17" s="13" t="e">
        <f t="shared" si="5"/>
        <v>#DIV/0!</v>
      </c>
      <c r="Q17" s="14">
        <v>3.5</v>
      </c>
      <c r="R17" s="14" t="s">
        <v>16</v>
      </c>
      <c r="S17" s="15">
        <f t="shared" si="6"/>
        <v>0</v>
      </c>
      <c r="T17" s="14">
        <v>3</v>
      </c>
      <c r="U17" s="14" t="s">
        <v>17</v>
      </c>
      <c r="V17" s="15">
        <f t="shared" si="7"/>
        <v>0</v>
      </c>
      <c r="W17" s="14">
        <v>2.5</v>
      </c>
      <c r="X17" s="14" t="s">
        <v>18</v>
      </c>
      <c r="Y17" s="15">
        <f t="shared" si="8"/>
        <v>0</v>
      </c>
      <c r="Z17" s="14">
        <v>2</v>
      </c>
      <c r="AA17" s="14" t="s">
        <v>19</v>
      </c>
      <c r="AB17" s="15">
        <f t="shared" si="9"/>
        <v>0</v>
      </c>
      <c r="AC17" s="14">
        <v>1.5</v>
      </c>
      <c r="AD17" s="14" t="s">
        <v>20</v>
      </c>
      <c r="AE17" s="15">
        <f t="shared" si="10"/>
        <v>0</v>
      </c>
      <c r="AF17" s="14">
        <v>1</v>
      </c>
      <c r="AG17" s="14" t="s">
        <v>21</v>
      </c>
      <c r="AH17" s="15">
        <f t="shared" si="11"/>
        <v>0</v>
      </c>
      <c r="AI17" s="14">
        <v>0</v>
      </c>
      <c r="AJ17" s="14" t="s">
        <v>22</v>
      </c>
      <c r="AK17" s="15">
        <f t="shared" si="12"/>
        <v>0</v>
      </c>
      <c r="AL17" s="15">
        <f t="shared" si="13"/>
        <v>0</v>
      </c>
      <c r="AM17" s="16" t="str">
        <f t="shared" si="14"/>
        <v xml:space="preserve"> </v>
      </c>
      <c r="AN17" s="15">
        <f t="shared" si="15"/>
        <v>2.5</v>
      </c>
      <c r="AQ17" s="17" t="s">
        <v>23</v>
      </c>
    </row>
    <row r="18" spans="1:43" ht="15.75" x14ac:dyDescent="0.25">
      <c r="A18" s="30"/>
      <c r="B18" s="31"/>
      <c r="C18" s="32"/>
      <c r="D18" s="33" t="str">
        <f t="shared" si="0"/>
        <v xml:space="preserve"> </v>
      </c>
      <c r="E18" s="37"/>
      <c r="F18" s="114"/>
      <c r="G18" s="114"/>
      <c r="H18" s="51"/>
      <c r="I18" s="33" t="s">
        <v>14</v>
      </c>
      <c r="J18" s="10" t="str">
        <f t="shared" si="1"/>
        <v xml:space="preserve"> </v>
      </c>
      <c r="K18" s="36" t="str">
        <f t="shared" si="2"/>
        <v xml:space="preserve"> </v>
      </c>
      <c r="L18" s="11"/>
      <c r="M18" s="11" t="s">
        <v>15</v>
      </c>
      <c r="N18" s="12">
        <f t="shared" si="3"/>
        <v>0</v>
      </c>
      <c r="O18" s="13">
        <f t="shared" si="4"/>
        <v>0</v>
      </c>
      <c r="P18" s="13" t="e">
        <f t="shared" si="5"/>
        <v>#DIV/0!</v>
      </c>
      <c r="Q18" s="14">
        <v>3.5</v>
      </c>
      <c r="R18" s="14" t="s">
        <v>16</v>
      </c>
      <c r="S18" s="15">
        <f t="shared" si="6"/>
        <v>0</v>
      </c>
      <c r="T18" s="14">
        <v>3</v>
      </c>
      <c r="U18" s="14" t="s">
        <v>17</v>
      </c>
      <c r="V18" s="15">
        <f t="shared" si="7"/>
        <v>0</v>
      </c>
      <c r="W18" s="14">
        <v>2.5</v>
      </c>
      <c r="X18" s="14" t="s">
        <v>18</v>
      </c>
      <c r="Y18" s="15">
        <f t="shared" si="8"/>
        <v>0</v>
      </c>
      <c r="Z18" s="14">
        <v>2</v>
      </c>
      <c r="AA18" s="14" t="s">
        <v>19</v>
      </c>
      <c r="AB18" s="15">
        <f t="shared" si="9"/>
        <v>0</v>
      </c>
      <c r="AC18" s="14">
        <v>1.5</v>
      </c>
      <c r="AD18" s="14" t="s">
        <v>20</v>
      </c>
      <c r="AE18" s="15">
        <f t="shared" si="10"/>
        <v>0</v>
      </c>
      <c r="AF18" s="14">
        <v>1</v>
      </c>
      <c r="AG18" s="14" t="s">
        <v>21</v>
      </c>
      <c r="AH18" s="15">
        <f t="shared" si="11"/>
        <v>0</v>
      </c>
      <c r="AI18" s="14">
        <v>0</v>
      </c>
      <c r="AJ18" s="14" t="s">
        <v>22</v>
      </c>
      <c r="AK18" s="15">
        <f t="shared" si="12"/>
        <v>0</v>
      </c>
      <c r="AL18" s="15">
        <f t="shared" si="13"/>
        <v>0</v>
      </c>
      <c r="AM18" s="16" t="str">
        <f t="shared" si="14"/>
        <v xml:space="preserve"> </v>
      </c>
      <c r="AN18" s="15">
        <f t="shared" si="15"/>
        <v>2.5</v>
      </c>
      <c r="AQ18" s="17" t="s">
        <v>23</v>
      </c>
    </row>
    <row r="19" spans="1:43" ht="15.75" x14ac:dyDescent="0.25">
      <c r="A19" s="30"/>
      <c r="B19" s="31"/>
      <c r="C19" s="32"/>
      <c r="D19" s="33" t="str">
        <f t="shared" si="0"/>
        <v xml:space="preserve"> </v>
      </c>
      <c r="E19" s="37"/>
      <c r="F19" s="135"/>
      <c r="G19" s="136"/>
      <c r="H19" s="89"/>
      <c r="I19" s="33" t="s">
        <v>14</v>
      </c>
      <c r="J19" s="10" t="str">
        <f t="shared" si="1"/>
        <v xml:space="preserve"> </v>
      </c>
      <c r="K19" s="36" t="str">
        <f t="shared" si="2"/>
        <v xml:space="preserve"> </v>
      </c>
      <c r="L19" s="11"/>
      <c r="M19" s="11" t="s">
        <v>15</v>
      </c>
      <c r="N19" s="12">
        <f t="shared" si="3"/>
        <v>0</v>
      </c>
      <c r="O19" s="13">
        <f t="shared" si="4"/>
        <v>0</v>
      </c>
      <c r="P19" s="13" t="e">
        <f t="shared" si="5"/>
        <v>#DIV/0!</v>
      </c>
      <c r="Q19" s="14">
        <v>3.5</v>
      </c>
      <c r="R19" s="14" t="s">
        <v>16</v>
      </c>
      <c r="S19" s="15">
        <f t="shared" si="6"/>
        <v>0</v>
      </c>
      <c r="T19" s="14">
        <v>3</v>
      </c>
      <c r="U19" s="14" t="s">
        <v>17</v>
      </c>
      <c r="V19" s="15">
        <f t="shared" si="7"/>
        <v>0</v>
      </c>
      <c r="W19" s="14">
        <v>2.5</v>
      </c>
      <c r="X19" s="14" t="s">
        <v>18</v>
      </c>
      <c r="Y19" s="15">
        <f t="shared" si="8"/>
        <v>0</v>
      </c>
      <c r="Z19" s="14">
        <v>2</v>
      </c>
      <c r="AA19" s="14" t="s">
        <v>19</v>
      </c>
      <c r="AB19" s="15">
        <f t="shared" si="9"/>
        <v>0</v>
      </c>
      <c r="AC19" s="14">
        <v>1.5</v>
      </c>
      <c r="AD19" s="14" t="s">
        <v>20</v>
      </c>
      <c r="AE19" s="15">
        <f t="shared" si="10"/>
        <v>0</v>
      </c>
      <c r="AF19" s="14">
        <v>1</v>
      </c>
      <c r="AG19" s="14" t="s">
        <v>21</v>
      </c>
      <c r="AH19" s="15">
        <f t="shared" si="11"/>
        <v>0</v>
      </c>
      <c r="AI19" s="14">
        <v>0</v>
      </c>
      <c r="AJ19" s="14" t="s">
        <v>22</v>
      </c>
      <c r="AK19" s="15">
        <f t="shared" si="12"/>
        <v>0</v>
      </c>
      <c r="AL19" s="15">
        <f t="shared" si="13"/>
        <v>0</v>
      </c>
      <c r="AM19" s="16" t="str">
        <f t="shared" si="14"/>
        <v xml:space="preserve"> </v>
      </c>
      <c r="AN19" s="15">
        <f t="shared" si="15"/>
        <v>2.5</v>
      </c>
      <c r="AQ19" s="17" t="s">
        <v>23</v>
      </c>
    </row>
    <row r="20" spans="1:43" ht="15.75" x14ac:dyDescent="0.25">
      <c r="A20" s="30"/>
      <c r="B20" s="31"/>
      <c r="C20" s="32"/>
      <c r="D20" s="33" t="str">
        <f t="shared" si="0"/>
        <v xml:space="preserve"> </v>
      </c>
      <c r="E20" s="37"/>
      <c r="F20" s="114"/>
      <c r="G20" s="114"/>
      <c r="H20" s="51"/>
      <c r="I20" s="33" t="s">
        <v>14</v>
      </c>
      <c r="J20" s="10" t="str">
        <f t="shared" si="1"/>
        <v xml:space="preserve"> </v>
      </c>
      <c r="K20" s="36" t="str">
        <f t="shared" si="2"/>
        <v xml:space="preserve"> </v>
      </c>
      <c r="L20" s="11"/>
      <c r="M20" s="11" t="s">
        <v>15</v>
      </c>
      <c r="N20" s="12">
        <f t="shared" si="3"/>
        <v>0</v>
      </c>
      <c r="O20" s="13">
        <f t="shared" si="4"/>
        <v>0</v>
      </c>
      <c r="P20" s="13" t="e">
        <f t="shared" si="5"/>
        <v>#DIV/0!</v>
      </c>
      <c r="Q20" s="14">
        <v>3.5</v>
      </c>
      <c r="R20" s="14" t="s">
        <v>16</v>
      </c>
      <c r="S20" s="15">
        <f t="shared" si="6"/>
        <v>0</v>
      </c>
      <c r="T20" s="14">
        <v>3</v>
      </c>
      <c r="U20" s="14" t="s">
        <v>17</v>
      </c>
      <c r="V20" s="15">
        <f t="shared" si="7"/>
        <v>0</v>
      </c>
      <c r="W20" s="14">
        <v>2.5</v>
      </c>
      <c r="X20" s="14" t="s">
        <v>18</v>
      </c>
      <c r="Y20" s="15">
        <f t="shared" si="8"/>
        <v>0</v>
      </c>
      <c r="Z20" s="14">
        <v>2</v>
      </c>
      <c r="AA20" s="14" t="s">
        <v>19</v>
      </c>
      <c r="AB20" s="15">
        <f t="shared" si="9"/>
        <v>0</v>
      </c>
      <c r="AC20" s="14">
        <v>1.5</v>
      </c>
      <c r="AD20" s="14" t="s">
        <v>20</v>
      </c>
      <c r="AE20" s="15">
        <f t="shared" si="10"/>
        <v>0</v>
      </c>
      <c r="AF20" s="14">
        <v>1</v>
      </c>
      <c r="AG20" s="14" t="s">
        <v>21</v>
      </c>
      <c r="AH20" s="15">
        <f t="shared" si="11"/>
        <v>0</v>
      </c>
      <c r="AI20" s="14">
        <v>0</v>
      </c>
      <c r="AJ20" s="14" t="s">
        <v>22</v>
      </c>
      <c r="AK20" s="15">
        <f t="shared" si="12"/>
        <v>0</v>
      </c>
      <c r="AL20" s="15">
        <f t="shared" si="13"/>
        <v>0</v>
      </c>
      <c r="AM20" s="16" t="str">
        <f t="shared" si="14"/>
        <v xml:space="preserve"> </v>
      </c>
      <c r="AN20" s="15">
        <f t="shared" si="15"/>
        <v>2.5</v>
      </c>
      <c r="AQ20" s="17" t="s">
        <v>23</v>
      </c>
    </row>
    <row r="21" spans="1:43" ht="15.75" x14ac:dyDescent="0.25">
      <c r="A21" s="30"/>
      <c r="B21" s="31"/>
      <c r="C21" s="32"/>
      <c r="D21" s="33" t="str">
        <f t="shared" si="0"/>
        <v xml:space="preserve"> </v>
      </c>
      <c r="E21" s="37"/>
      <c r="F21" s="114"/>
      <c r="G21" s="114"/>
      <c r="H21" s="51"/>
      <c r="I21" s="33" t="s">
        <v>14</v>
      </c>
      <c r="J21" s="10" t="str">
        <f t="shared" si="1"/>
        <v xml:space="preserve"> </v>
      </c>
      <c r="K21" s="36" t="str">
        <f t="shared" si="2"/>
        <v xml:space="preserve"> </v>
      </c>
      <c r="L21" s="11"/>
      <c r="M21" s="11" t="s">
        <v>15</v>
      </c>
      <c r="N21" s="12">
        <f t="shared" si="3"/>
        <v>0</v>
      </c>
      <c r="O21" s="13">
        <f t="shared" si="4"/>
        <v>0</v>
      </c>
      <c r="P21" s="13" t="e">
        <f t="shared" si="5"/>
        <v>#DIV/0!</v>
      </c>
      <c r="Q21" s="14">
        <v>3.5</v>
      </c>
      <c r="R21" s="14" t="s">
        <v>16</v>
      </c>
      <c r="S21" s="15">
        <f t="shared" si="6"/>
        <v>0</v>
      </c>
      <c r="T21" s="14">
        <v>3</v>
      </c>
      <c r="U21" s="14" t="s">
        <v>17</v>
      </c>
      <c r="V21" s="15">
        <f t="shared" si="7"/>
        <v>0</v>
      </c>
      <c r="W21" s="14">
        <v>2.5</v>
      </c>
      <c r="X21" s="14" t="s">
        <v>18</v>
      </c>
      <c r="Y21" s="15">
        <f t="shared" si="8"/>
        <v>0</v>
      </c>
      <c r="Z21" s="14">
        <v>2</v>
      </c>
      <c r="AA21" s="14" t="s">
        <v>19</v>
      </c>
      <c r="AB21" s="15">
        <f t="shared" si="9"/>
        <v>0</v>
      </c>
      <c r="AC21" s="14">
        <v>1.5</v>
      </c>
      <c r="AD21" s="14" t="s">
        <v>20</v>
      </c>
      <c r="AE21" s="15">
        <f t="shared" si="10"/>
        <v>0</v>
      </c>
      <c r="AF21" s="14">
        <v>1</v>
      </c>
      <c r="AG21" s="14" t="s">
        <v>21</v>
      </c>
      <c r="AH21" s="15">
        <f t="shared" si="11"/>
        <v>0</v>
      </c>
      <c r="AI21" s="14">
        <v>0</v>
      </c>
      <c r="AJ21" s="14" t="s">
        <v>22</v>
      </c>
      <c r="AK21" s="15">
        <f t="shared" si="12"/>
        <v>0</v>
      </c>
      <c r="AL21" s="15">
        <f t="shared" si="13"/>
        <v>0</v>
      </c>
      <c r="AM21" s="16" t="str">
        <f t="shared" si="14"/>
        <v xml:space="preserve"> </v>
      </c>
      <c r="AN21" s="15">
        <f t="shared" si="15"/>
        <v>2.5</v>
      </c>
      <c r="AQ21" s="17" t="s">
        <v>23</v>
      </c>
    </row>
    <row r="22" spans="1:43" ht="15.75" x14ac:dyDescent="0.25">
      <c r="A22" s="30"/>
      <c r="B22" s="31"/>
      <c r="C22" s="32"/>
      <c r="D22" s="33" t="str">
        <f t="shared" si="0"/>
        <v xml:space="preserve"> </v>
      </c>
      <c r="E22" s="37"/>
      <c r="F22" s="114"/>
      <c r="G22" s="114"/>
      <c r="H22" s="51"/>
      <c r="I22" s="33" t="s">
        <v>14</v>
      </c>
      <c r="J22" s="10" t="str">
        <f t="shared" si="1"/>
        <v xml:space="preserve"> </v>
      </c>
      <c r="K22" s="36" t="str">
        <f t="shared" si="2"/>
        <v xml:space="preserve"> </v>
      </c>
      <c r="L22" s="11"/>
      <c r="M22" s="11" t="s">
        <v>15</v>
      </c>
      <c r="N22" s="12">
        <f t="shared" si="3"/>
        <v>0</v>
      </c>
      <c r="O22" s="13">
        <f t="shared" si="4"/>
        <v>0</v>
      </c>
      <c r="P22" s="13" t="e">
        <f t="shared" si="5"/>
        <v>#DIV/0!</v>
      </c>
      <c r="Q22" s="14">
        <v>3.5</v>
      </c>
      <c r="R22" s="14" t="s">
        <v>16</v>
      </c>
      <c r="S22" s="15">
        <f t="shared" si="6"/>
        <v>0</v>
      </c>
      <c r="T22" s="14">
        <v>3</v>
      </c>
      <c r="U22" s="14" t="s">
        <v>17</v>
      </c>
      <c r="V22" s="15">
        <f t="shared" si="7"/>
        <v>0</v>
      </c>
      <c r="W22" s="14">
        <v>2.5</v>
      </c>
      <c r="X22" s="14" t="s">
        <v>18</v>
      </c>
      <c r="Y22" s="15">
        <f t="shared" si="8"/>
        <v>0</v>
      </c>
      <c r="Z22" s="14">
        <v>2</v>
      </c>
      <c r="AA22" s="14" t="s">
        <v>19</v>
      </c>
      <c r="AB22" s="15">
        <f t="shared" si="9"/>
        <v>0</v>
      </c>
      <c r="AC22" s="14">
        <v>1.5</v>
      </c>
      <c r="AD22" s="14" t="s">
        <v>20</v>
      </c>
      <c r="AE22" s="15">
        <f t="shared" si="10"/>
        <v>0</v>
      </c>
      <c r="AF22" s="14">
        <v>1</v>
      </c>
      <c r="AG22" s="14" t="s">
        <v>21</v>
      </c>
      <c r="AH22" s="15">
        <f t="shared" si="11"/>
        <v>0</v>
      </c>
      <c r="AI22" s="14">
        <v>0</v>
      </c>
      <c r="AJ22" s="14" t="s">
        <v>22</v>
      </c>
      <c r="AK22" s="15">
        <f t="shared" si="12"/>
        <v>0</v>
      </c>
      <c r="AL22" s="15">
        <f t="shared" si="13"/>
        <v>0</v>
      </c>
      <c r="AM22" s="16" t="str">
        <f t="shared" si="14"/>
        <v xml:space="preserve"> </v>
      </c>
      <c r="AN22" s="15">
        <f t="shared" si="15"/>
        <v>2.5</v>
      </c>
      <c r="AQ22" s="17" t="s">
        <v>23</v>
      </c>
    </row>
    <row r="23" spans="1:43" ht="15.75" x14ac:dyDescent="0.25">
      <c r="A23" s="30"/>
      <c r="B23" s="31"/>
      <c r="C23" s="32"/>
      <c r="D23" s="33" t="str">
        <f t="shared" si="0"/>
        <v xml:space="preserve"> </v>
      </c>
      <c r="E23" s="37"/>
      <c r="F23" s="114"/>
      <c r="G23" s="114"/>
      <c r="H23" s="51"/>
      <c r="I23" s="33" t="s">
        <v>14</v>
      </c>
      <c r="J23" s="10" t="str">
        <f t="shared" si="1"/>
        <v xml:space="preserve"> </v>
      </c>
      <c r="K23" s="36" t="str">
        <f t="shared" si="2"/>
        <v xml:space="preserve"> </v>
      </c>
      <c r="L23" s="11"/>
      <c r="M23" s="11" t="s">
        <v>15</v>
      </c>
      <c r="N23" s="12">
        <f t="shared" si="3"/>
        <v>0</v>
      </c>
      <c r="O23" s="13">
        <f t="shared" si="4"/>
        <v>0</v>
      </c>
      <c r="P23" s="13" t="e">
        <f t="shared" si="5"/>
        <v>#DIV/0!</v>
      </c>
      <c r="Q23" s="14">
        <v>3.5</v>
      </c>
      <c r="R23" s="14" t="s">
        <v>16</v>
      </c>
      <c r="S23" s="15">
        <f t="shared" si="6"/>
        <v>0</v>
      </c>
      <c r="T23" s="14">
        <v>3</v>
      </c>
      <c r="U23" s="14" t="s">
        <v>17</v>
      </c>
      <c r="V23" s="15">
        <f t="shared" si="7"/>
        <v>0</v>
      </c>
      <c r="W23" s="14">
        <v>2.5</v>
      </c>
      <c r="X23" s="14" t="s">
        <v>18</v>
      </c>
      <c r="Y23" s="15">
        <f t="shared" si="8"/>
        <v>0</v>
      </c>
      <c r="Z23" s="14">
        <v>2</v>
      </c>
      <c r="AA23" s="14" t="s">
        <v>19</v>
      </c>
      <c r="AB23" s="15">
        <f t="shared" si="9"/>
        <v>0</v>
      </c>
      <c r="AC23" s="14">
        <v>1.5</v>
      </c>
      <c r="AD23" s="14" t="s">
        <v>20</v>
      </c>
      <c r="AE23" s="15">
        <f t="shared" si="10"/>
        <v>0</v>
      </c>
      <c r="AF23" s="14">
        <v>1</v>
      </c>
      <c r="AG23" s="14" t="s">
        <v>21</v>
      </c>
      <c r="AH23" s="15">
        <f t="shared" si="11"/>
        <v>0</v>
      </c>
      <c r="AI23" s="14">
        <v>0</v>
      </c>
      <c r="AJ23" s="14" t="s">
        <v>22</v>
      </c>
      <c r="AK23" s="15">
        <f t="shared" si="12"/>
        <v>0</v>
      </c>
      <c r="AL23" s="15">
        <f t="shared" si="13"/>
        <v>0</v>
      </c>
      <c r="AM23" s="16" t="str">
        <f t="shared" si="14"/>
        <v xml:space="preserve"> </v>
      </c>
      <c r="AN23" s="15">
        <f t="shared" si="15"/>
        <v>2.5</v>
      </c>
      <c r="AQ23" s="17" t="s">
        <v>23</v>
      </c>
    </row>
    <row r="24" spans="1:43" ht="15.75" x14ac:dyDescent="0.25">
      <c r="A24" s="30"/>
      <c r="B24" s="31"/>
      <c r="C24" s="32"/>
      <c r="D24" s="33" t="str">
        <f t="shared" si="0"/>
        <v xml:space="preserve"> </v>
      </c>
      <c r="E24" s="37"/>
      <c r="F24" s="114"/>
      <c r="G24" s="114"/>
      <c r="H24" s="51"/>
      <c r="I24" s="33" t="s">
        <v>14</v>
      </c>
      <c r="J24" s="10" t="str">
        <f t="shared" si="1"/>
        <v xml:space="preserve"> </v>
      </c>
      <c r="K24" s="36" t="str">
        <f t="shared" si="2"/>
        <v xml:space="preserve"> </v>
      </c>
      <c r="L24" s="11"/>
      <c r="M24" s="11" t="s">
        <v>15</v>
      </c>
      <c r="N24" s="12">
        <f t="shared" si="3"/>
        <v>0</v>
      </c>
      <c r="O24" s="13">
        <f t="shared" si="4"/>
        <v>0</v>
      </c>
      <c r="P24" s="13" t="e">
        <f t="shared" si="5"/>
        <v>#DIV/0!</v>
      </c>
      <c r="Q24" s="14">
        <v>3.5</v>
      </c>
      <c r="R24" s="14" t="s">
        <v>16</v>
      </c>
      <c r="S24" s="15">
        <f t="shared" si="6"/>
        <v>0</v>
      </c>
      <c r="T24" s="14">
        <v>3</v>
      </c>
      <c r="U24" s="14" t="s">
        <v>17</v>
      </c>
      <c r="V24" s="15">
        <f t="shared" si="7"/>
        <v>0</v>
      </c>
      <c r="W24" s="14">
        <v>2.5</v>
      </c>
      <c r="X24" s="14" t="s">
        <v>18</v>
      </c>
      <c r="Y24" s="15">
        <f t="shared" si="8"/>
        <v>0</v>
      </c>
      <c r="Z24" s="14">
        <v>2</v>
      </c>
      <c r="AA24" s="14" t="s">
        <v>19</v>
      </c>
      <c r="AB24" s="15">
        <f t="shared" si="9"/>
        <v>0</v>
      </c>
      <c r="AC24" s="14">
        <v>1.5</v>
      </c>
      <c r="AD24" s="14" t="s">
        <v>20</v>
      </c>
      <c r="AE24" s="15">
        <f t="shared" si="10"/>
        <v>0</v>
      </c>
      <c r="AF24" s="14">
        <v>1</v>
      </c>
      <c r="AG24" s="14" t="s">
        <v>21</v>
      </c>
      <c r="AH24" s="15">
        <f t="shared" si="11"/>
        <v>0</v>
      </c>
      <c r="AI24" s="14">
        <v>0</v>
      </c>
      <c r="AJ24" s="14" t="s">
        <v>22</v>
      </c>
      <c r="AK24" s="15">
        <f t="shared" si="12"/>
        <v>0</v>
      </c>
      <c r="AL24" s="15">
        <f t="shared" si="13"/>
        <v>0</v>
      </c>
      <c r="AM24" s="16" t="str">
        <f t="shared" si="14"/>
        <v xml:space="preserve"> </v>
      </c>
      <c r="AN24" s="15">
        <f t="shared" si="15"/>
        <v>2.5</v>
      </c>
      <c r="AQ24" s="17" t="s">
        <v>23</v>
      </c>
    </row>
    <row r="25" spans="1:43" ht="15.75" x14ac:dyDescent="0.25">
      <c r="A25" s="30" t="s">
        <v>14</v>
      </c>
      <c r="B25" s="31" t="s">
        <v>14</v>
      </c>
      <c r="C25" s="32"/>
      <c r="D25" s="33" t="str">
        <f t="shared" si="0"/>
        <v xml:space="preserve"> </v>
      </c>
      <c r="E25" s="37"/>
      <c r="F25" s="114"/>
      <c r="G25" s="114"/>
      <c r="H25" s="51"/>
      <c r="I25" s="33" t="s">
        <v>14</v>
      </c>
      <c r="J25" s="10" t="str">
        <f t="shared" si="1"/>
        <v xml:space="preserve"> </v>
      </c>
      <c r="K25" s="36" t="str">
        <f t="shared" si="2"/>
        <v xml:space="preserve"> </v>
      </c>
      <c r="L25" s="11"/>
      <c r="M25" s="11" t="s">
        <v>15</v>
      </c>
      <c r="N25" s="12">
        <f t="shared" si="3"/>
        <v>0</v>
      </c>
      <c r="O25" s="13">
        <f t="shared" si="4"/>
        <v>0</v>
      </c>
      <c r="P25" s="13" t="e">
        <f t="shared" si="5"/>
        <v>#DIV/0!</v>
      </c>
      <c r="Q25" s="14">
        <v>3.5</v>
      </c>
      <c r="R25" s="14" t="s">
        <v>16</v>
      </c>
      <c r="S25" s="15">
        <f t="shared" si="6"/>
        <v>0</v>
      </c>
      <c r="T25" s="14">
        <v>3</v>
      </c>
      <c r="U25" s="14" t="s">
        <v>17</v>
      </c>
      <c r="V25" s="15">
        <f t="shared" si="7"/>
        <v>0</v>
      </c>
      <c r="W25" s="14">
        <v>2.5</v>
      </c>
      <c r="X25" s="14" t="s">
        <v>18</v>
      </c>
      <c r="Y25" s="15">
        <f t="shared" si="8"/>
        <v>0</v>
      </c>
      <c r="Z25" s="14">
        <v>2</v>
      </c>
      <c r="AA25" s="14" t="s">
        <v>19</v>
      </c>
      <c r="AB25" s="15">
        <f t="shared" si="9"/>
        <v>0</v>
      </c>
      <c r="AC25" s="14">
        <v>1.5</v>
      </c>
      <c r="AD25" s="14" t="s">
        <v>20</v>
      </c>
      <c r="AE25" s="15">
        <f t="shared" si="10"/>
        <v>0</v>
      </c>
      <c r="AF25" s="14">
        <v>1</v>
      </c>
      <c r="AG25" s="14" t="s">
        <v>21</v>
      </c>
      <c r="AH25" s="15">
        <f t="shared" si="11"/>
        <v>0</v>
      </c>
      <c r="AI25" s="14">
        <v>0</v>
      </c>
      <c r="AJ25" s="14" t="s">
        <v>22</v>
      </c>
      <c r="AK25" s="15">
        <f t="shared" si="12"/>
        <v>0</v>
      </c>
      <c r="AL25" s="15">
        <f t="shared" si="13"/>
        <v>0</v>
      </c>
      <c r="AM25" s="16" t="str">
        <f t="shared" si="14"/>
        <v xml:space="preserve"> </v>
      </c>
      <c r="AN25" s="15">
        <f t="shared" si="15"/>
        <v>2.5</v>
      </c>
      <c r="AQ25" s="17" t="s">
        <v>23</v>
      </c>
    </row>
    <row r="26" spans="1:43" ht="15.75" x14ac:dyDescent="0.25">
      <c r="A26" s="30" t="s">
        <v>14</v>
      </c>
      <c r="B26" s="31" t="s">
        <v>14</v>
      </c>
      <c r="C26" s="32"/>
      <c r="D26" s="33" t="str">
        <f t="shared" si="0"/>
        <v xml:space="preserve"> </v>
      </c>
      <c r="E26" s="37"/>
      <c r="F26" s="114"/>
      <c r="G26" s="114"/>
      <c r="H26" s="51"/>
      <c r="I26" s="33" t="s">
        <v>14</v>
      </c>
      <c r="J26" s="10" t="str">
        <f t="shared" si="1"/>
        <v xml:space="preserve"> </v>
      </c>
      <c r="K26" s="36" t="str">
        <f t="shared" si="2"/>
        <v xml:space="preserve"> </v>
      </c>
      <c r="L26" s="11"/>
      <c r="M26" s="11" t="s">
        <v>15</v>
      </c>
      <c r="N26" s="12">
        <f t="shared" si="3"/>
        <v>0</v>
      </c>
      <c r="O26" s="13">
        <v>15</v>
      </c>
      <c r="P26" s="13">
        <f t="shared" si="5"/>
        <v>0</v>
      </c>
      <c r="Q26" s="14">
        <v>3.5</v>
      </c>
      <c r="R26" s="14" t="s">
        <v>16</v>
      </c>
      <c r="S26" s="15">
        <f t="shared" si="6"/>
        <v>0</v>
      </c>
      <c r="T26" s="14">
        <v>3</v>
      </c>
      <c r="U26" s="14" t="s">
        <v>17</v>
      </c>
      <c r="V26" s="15">
        <f t="shared" si="7"/>
        <v>0</v>
      </c>
      <c r="W26" s="14">
        <v>2.5</v>
      </c>
      <c r="X26" s="14" t="s">
        <v>18</v>
      </c>
      <c r="Y26" s="15">
        <f t="shared" si="8"/>
        <v>0</v>
      </c>
      <c r="Z26" s="14">
        <v>2</v>
      </c>
      <c r="AA26" s="14" t="s">
        <v>19</v>
      </c>
      <c r="AB26" s="15">
        <f t="shared" si="9"/>
        <v>0</v>
      </c>
      <c r="AC26" s="14">
        <v>1.5</v>
      </c>
      <c r="AD26" s="14" t="s">
        <v>20</v>
      </c>
      <c r="AE26" s="15">
        <f t="shared" si="10"/>
        <v>0</v>
      </c>
      <c r="AF26" s="14">
        <v>1</v>
      </c>
      <c r="AG26" s="14" t="s">
        <v>21</v>
      </c>
      <c r="AH26" s="15">
        <f t="shared" si="11"/>
        <v>0</v>
      </c>
      <c r="AI26" s="14">
        <v>0</v>
      </c>
      <c r="AJ26" s="14" t="s">
        <v>22</v>
      </c>
      <c r="AK26" s="15">
        <f t="shared" si="12"/>
        <v>0</v>
      </c>
      <c r="AL26" s="15">
        <f t="shared" si="13"/>
        <v>0</v>
      </c>
      <c r="AM26" s="16" t="str">
        <f t="shared" si="14"/>
        <v xml:space="preserve"> </v>
      </c>
      <c r="AN26" s="15">
        <f t="shared" si="15"/>
        <v>2.5</v>
      </c>
      <c r="AQ26" s="17" t="s">
        <v>23</v>
      </c>
    </row>
    <row r="27" spans="1:43" ht="15.75" x14ac:dyDescent="0.25">
      <c r="A27" s="30" t="s">
        <v>14</v>
      </c>
      <c r="B27" s="31" t="s">
        <v>14</v>
      </c>
      <c r="C27" s="32"/>
      <c r="D27" s="33" t="str">
        <f t="shared" si="0"/>
        <v xml:space="preserve"> </v>
      </c>
      <c r="E27" s="37"/>
      <c r="F27" s="114"/>
      <c r="G27" s="114"/>
      <c r="H27" s="51"/>
      <c r="I27" s="33" t="s">
        <v>14</v>
      </c>
      <c r="J27" s="10" t="str">
        <f t="shared" si="1"/>
        <v xml:space="preserve"> </v>
      </c>
      <c r="K27" s="36" t="str">
        <f t="shared" si="2"/>
        <v xml:space="preserve"> </v>
      </c>
      <c r="L27" s="11"/>
      <c r="M27" s="11" t="s">
        <v>15</v>
      </c>
      <c r="N27" s="12">
        <f t="shared" si="3"/>
        <v>0</v>
      </c>
      <c r="O27" s="13">
        <f t="shared" si="4"/>
        <v>0</v>
      </c>
      <c r="P27" s="13" t="e">
        <f t="shared" si="5"/>
        <v>#DIV/0!</v>
      </c>
      <c r="Q27" s="14">
        <v>3.5</v>
      </c>
      <c r="R27" s="14" t="s">
        <v>16</v>
      </c>
      <c r="S27" s="15">
        <f t="shared" si="6"/>
        <v>0</v>
      </c>
      <c r="T27" s="14">
        <v>3</v>
      </c>
      <c r="U27" s="14" t="s">
        <v>17</v>
      </c>
      <c r="V27" s="15">
        <f t="shared" si="7"/>
        <v>0</v>
      </c>
      <c r="W27" s="14">
        <v>2.5</v>
      </c>
      <c r="X27" s="14" t="s">
        <v>18</v>
      </c>
      <c r="Y27" s="15">
        <f t="shared" si="8"/>
        <v>0</v>
      </c>
      <c r="Z27" s="14">
        <v>2</v>
      </c>
      <c r="AA27" s="14" t="s">
        <v>19</v>
      </c>
      <c r="AB27" s="15">
        <f t="shared" si="9"/>
        <v>0</v>
      </c>
      <c r="AC27" s="14">
        <v>1.5</v>
      </c>
      <c r="AD27" s="14" t="s">
        <v>20</v>
      </c>
      <c r="AE27" s="15">
        <f t="shared" si="10"/>
        <v>0</v>
      </c>
      <c r="AF27" s="14">
        <v>1</v>
      </c>
      <c r="AG27" s="14" t="s">
        <v>21</v>
      </c>
      <c r="AH27" s="15">
        <f t="shared" si="11"/>
        <v>0</v>
      </c>
      <c r="AI27" s="14">
        <v>0</v>
      </c>
      <c r="AJ27" s="14" t="s">
        <v>22</v>
      </c>
      <c r="AK27" s="15">
        <f t="shared" si="12"/>
        <v>0</v>
      </c>
      <c r="AL27" s="15">
        <f t="shared" si="13"/>
        <v>0</v>
      </c>
      <c r="AM27" s="16" t="str">
        <f t="shared" si="14"/>
        <v xml:space="preserve"> </v>
      </c>
      <c r="AN27" s="15">
        <f t="shared" si="15"/>
        <v>2.5</v>
      </c>
      <c r="AQ27" s="17" t="s">
        <v>23</v>
      </c>
    </row>
    <row r="28" spans="1:43" ht="15.75" x14ac:dyDescent="0.25">
      <c r="A28" s="30" t="s">
        <v>14</v>
      </c>
      <c r="B28" s="31" t="s">
        <v>14</v>
      </c>
      <c r="C28" s="32"/>
      <c r="D28" s="33" t="str">
        <f t="shared" si="0"/>
        <v xml:space="preserve"> </v>
      </c>
      <c r="E28" s="37"/>
      <c r="F28" s="114"/>
      <c r="G28" s="114"/>
      <c r="H28" s="51"/>
      <c r="I28" s="33" t="s">
        <v>14</v>
      </c>
      <c r="J28" s="10" t="str">
        <f t="shared" si="1"/>
        <v xml:space="preserve"> </v>
      </c>
      <c r="K28" s="36" t="str">
        <f t="shared" si="2"/>
        <v xml:space="preserve"> </v>
      </c>
      <c r="L28" s="11"/>
      <c r="M28" s="11" t="s">
        <v>15</v>
      </c>
      <c r="N28" s="12">
        <f t="shared" si="3"/>
        <v>0</v>
      </c>
      <c r="O28" s="13">
        <f t="shared" si="4"/>
        <v>0</v>
      </c>
      <c r="P28" s="13" t="e">
        <f t="shared" si="5"/>
        <v>#DIV/0!</v>
      </c>
      <c r="Q28" s="14">
        <v>3.5</v>
      </c>
      <c r="R28" s="14" t="s">
        <v>16</v>
      </c>
      <c r="S28" s="15">
        <f t="shared" si="6"/>
        <v>0</v>
      </c>
      <c r="T28" s="14">
        <v>3</v>
      </c>
      <c r="U28" s="14" t="s">
        <v>17</v>
      </c>
      <c r="V28" s="15">
        <f t="shared" si="7"/>
        <v>0</v>
      </c>
      <c r="W28" s="14">
        <v>2.5</v>
      </c>
      <c r="X28" s="14" t="s">
        <v>18</v>
      </c>
      <c r="Y28" s="15">
        <f t="shared" si="8"/>
        <v>0</v>
      </c>
      <c r="Z28" s="14">
        <v>2</v>
      </c>
      <c r="AA28" s="14" t="s">
        <v>19</v>
      </c>
      <c r="AB28" s="15">
        <f t="shared" si="9"/>
        <v>0</v>
      </c>
      <c r="AC28" s="14">
        <v>1.5</v>
      </c>
      <c r="AD28" s="14" t="s">
        <v>20</v>
      </c>
      <c r="AE28" s="15">
        <f t="shared" si="10"/>
        <v>0</v>
      </c>
      <c r="AF28" s="14">
        <v>1</v>
      </c>
      <c r="AG28" s="14" t="s">
        <v>21</v>
      </c>
      <c r="AH28" s="15">
        <f t="shared" si="11"/>
        <v>0</v>
      </c>
      <c r="AI28" s="14">
        <v>0</v>
      </c>
      <c r="AJ28" s="14" t="s">
        <v>22</v>
      </c>
      <c r="AK28" s="15">
        <f t="shared" si="12"/>
        <v>0</v>
      </c>
      <c r="AL28" s="15">
        <f t="shared" si="13"/>
        <v>0</v>
      </c>
      <c r="AM28" s="16" t="str">
        <f t="shared" si="14"/>
        <v xml:space="preserve"> </v>
      </c>
      <c r="AN28" s="15">
        <f t="shared" si="15"/>
        <v>2.5</v>
      </c>
      <c r="AQ28" s="17" t="s">
        <v>23</v>
      </c>
    </row>
    <row r="29" spans="1:43" ht="15.75" x14ac:dyDescent="0.25">
      <c r="A29" s="30" t="s">
        <v>14</v>
      </c>
      <c r="B29" s="31" t="s">
        <v>14</v>
      </c>
      <c r="C29" s="32"/>
      <c r="D29" s="33" t="str">
        <f t="shared" si="0"/>
        <v xml:space="preserve"> </v>
      </c>
      <c r="E29" s="37"/>
      <c r="F29" s="114"/>
      <c r="G29" s="114"/>
      <c r="H29" s="51"/>
      <c r="I29" s="33" t="s">
        <v>14</v>
      </c>
      <c r="J29" s="10" t="str">
        <f t="shared" si="1"/>
        <v xml:space="preserve"> </v>
      </c>
      <c r="K29" s="36" t="str">
        <f t="shared" si="2"/>
        <v xml:space="preserve"> </v>
      </c>
      <c r="L29" s="11"/>
      <c r="M29" s="11" t="s">
        <v>15</v>
      </c>
      <c r="N29" s="12">
        <f t="shared" si="3"/>
        <v>0</v>
      </c>
      <c r="O29" s="13">
        <f t="shared" si="4"/>
        <v>0</v>
      </c>
      <c r="P29" s="13" t="e">
        <f t="shared" si="5"/>
        <v>#DIV/0!</v>
      </c>
      <c r="Q29" s="14">
        <v>3.5</v>
      </c>
      <c r="R29" s="14" t="s">
        <v>16</v>
      </c>
      <c r="S29" s="15">
        <f t="shared" si="6"/>
        <v>0</v>
      </c>
      <c r="T29" s="14">
        <v>3</v>
      </c>
      <c r="U29" s="14" t="s">
        <v>17</v>
      </c>
      <c r="V29" s="15">
        <f t="shared" si="7"/>
        <v>0</v>
      </c>
      <c r="W29" s="14">
        <v>2.5</v>
      </c>
      <c r="X29" s="14" t="s">
        <v>18</v>
      </c>
      <c r="Y29" s="15">
        <f t="shared" si="8"/>
        <v>0</v>
      </c>
      <c r="Z29" s="14">
        <v>2</v>
      </c>
      <c r="AA29" s="14" t="s">
        <v>19</v>
      </c>
      <c r="AB29" s="15">
        <f t="shared" si="9"/>
        <v>0</v>
      </c>
      <c r="AC29" s="14">
        <v>1.5</v>
      </c>
      <c r="AD29" s="14" t="s">
        <v>20</v>
      </c>
      <c r="AE29" s="15">
        <f t="shared" si="10"/>
        <v>0</v>
      </c>
      <c r="AF29" s="14">
        <v>1</v>
      </c>
      <c r="AG29" s="14" t="s">
        <v>21</v>
      </c>
      <c r="AH29" s="15">
        <f t="shared" si="11"/>
        <v>0</v>
      </c>
      <c r="AI29" s="14">
        <v>0</v>
      </c>
      <c r="AJ29" s="14" t="s">
        <v>22</v>
      </c>
      <c r="AK29" s="15">
        <f t="shared" si="12"/>
        <v>0</v>
      </c>
      <c r="AL29" s="15">
        <f t="shared" si="13"/>
        <v>0</v>
      </c>
      <c r="AM29" s="16" t="str">
        <f t="shared" si="14"/>
        <v xml:space="preserve"> </v>
      </c>
      <c r="AN29" s="15">
        <f t="shared" si="15"/>
        <v>2.5</v>
      </c>
      <c r="AQ29" s="17" t="s">
        <v>23</v>
      </c>
    </row>
    <row r="30" spans="1:43" ht="16.5" thickBot="1" x14ac:dyDescent="0.3">
      <c r="A30" s="30" t="s">
        <v>14</v>
      </c>
      <c r="B30" s="31" t="s">
        <v>14</v>
      </c>
      <c r="C30" s="32"/>
      <c r="D30" s="33" t="str">
        <f t="shared" si="0"/>
        <v xml:space="preserve"> </v>
      </c>
      <c r="E30" s="38"/>
      <c r="F30" s="127"/>
      <c r="G30" s="127"/>
      <c r="H30" s="52"/>
      <c r="I30" s="39" t="s">
        <v>14</v>
      </c>
      <c r="J30" s="10" t="str">
        <f t="shared" si="1"/>
        <v xml:space="preserve"> </v>
      </c>
      <c r="K30" s="36" t="str">
        <f t="shared" si="2"/>
        <v xml:space="preserve"> </v>
      </c>
      <c r="L30" s="11"/>
      <c r="M30" s="11" t="s">
        <v>15</v>
      </c>
      <c r="N30" s="12">
        <f t="shared" si="3"/>
        <v>0</v>
      </c>
      <c r="O30" s="13">
        <f t="shared" si="4"/>
        <v>0</v>
      </c>
      <c r="P30" s="13" t="e">
        <f t="shared" si="5"/>
        <v>#DIV/0!</v>
      </c>
      <c r="Q30" s="14">
        <v>3.5</v>
      </c>
      <c r="R30" s="14" t="s">
        <v>16</v>
      </c>
      <c r="S30" s="15">
        <f t="shared" si="6"/>
        <v>0</v>
      </c>
      <c r="T30" s="14">
        <v>3</v>
      </c>
      <c r="U30" s="14" t="s">
        <v>17</v>
      </c>
      <c r="V30" s="15">
        <f t="shared" si="7"/>
        <v>0</v>
      </c>
      <c r="W30" s="14">
        <v>2.5</v>
      </c>
      <c r="X30" s="14" t="s">
        <v>18</v>
      </c>
      <c r="Y30" s="15">
        <f t="shared" si="8"/>
        <v>0</v>
      </c>
      <c r="Z30" s="14">
        <v>2</v>
      </c>
      <c r="AA30" s="14" t="s">
        <v>19</v>
      </c>
      <c r="AB30" s="15">
        <f t="shared" si="9"/>
        <v>0</v>
      </c>
      <c r="AC30" s="14">
        <v>1.5</v>
      </c>
      <c r="AD30" s="14" t="s">
        <v>20</v>
      </c>
      <c r="AE30" s="15">
        <f t="shared" si="10"/>
        <v>0</v>
      </c>
      <c r="AF30" s="14">
        <v>1</v>
      </c>
      <c r="AG30" s="14" t="s">
        <v>21</v>
      </c>
      <c r="AH30" s="15">
        <f t="shared" si="11"/>
        <v>0</v>
      </c>
      <c r="AI30" s="14">
        <v>0</v>
      </c>
      <c r="AJ30" s="14" t="s">
        <v>22</v>
      </c>
      <c r="AK30" s="15">
        <f t="shared" si="12"/>
        <v>0</v>
      </c>
      <c r="AL30" s="15">
        <f t="shared" si="13"/>
        <v>0</v>
      </c>
      <c r="AM30" s="16" t="str">
        <f t="shared" si="14"/>
        <v xml:space="preserve"> </v>
      </c>
      <c r="AN30" s="15">
        <f t="shared" si="15"/>
        <v>2.5</v>
      </c>
      <c r="AQ30" s="17" t="s">
        <v>23</v>
      </c>
    </row>
    <row r="31" spans="1:43" x14ac:dyDescent="0.25">
      <c r="A31" s="118" t="s">
        <v>24</v>
      </c>
      <c r="B31" s="119"/>
      <c r="C31" s="19"/>
      <c r="D31" s="119" t="s">
        <v>24</v>
      </c>
      <c r="E31" s="120"/>
      <c r="F31" s="120"/>
      <c r="G31" s="20"/>
      <c r="H31" s="54"/>
      <c r="I31" s="120" t="s">
        <v>24</v>
      </c>
      <c r="J31" s="119"/>
      <c r="K31" s="121"/>
    </row>
    <row r="32" spans="1:43" x14ac:dyDescent="0.25">
      <c r="A32" s="138" t="s">
        <v>43</v>
      </c>
      <c r="B32" s="138"/>
      <c r="C32" s="26"/>
      <c r="D32" s="139" t="s">
        <v>46</v>
      </c>
      <c r="E32" s="139"/>
      <c r="F32" s="139"/>
      <c r="G32" s="21"/>
      <c r="H32" s="21"/>
      <c r="I32" s="139" t="s">
        <v>50</v>
      </c>
      <c r="J32" s="139"/>
      <c r="K32" s="140"/>
    </row>
    <row r="33" spans="1:52" x14ac:dyDescent="0.25">
      <c r="A33" s="22"/>
      <c r="B33" s="26"/>
      <c r="C33" s="26"/>
      <c r="D33" s="23"/>
      <c r="E33" s="23"/>
      <c r="F33" s="23"/>
      <c r="G33" s="26"/>
      <c r="H33" s="26"/>
      <c r="I33" s="26"/>
      <c r="J33" s="26"/>
      <c r="K33" s="27"/>
    </row>
    <row r="34" spans="1:52" x14ac:dyDescent="0.25">
      <c r="A34" s="22"/>
      <c r="B34" s="26"/>
      <c r="C34" s="26"/>
      <c r="D34" s="23"/>
      <c r="E34" s="23"/>
      <c r="F34" s="23"/>
      <c r="G34" s="26"/>
      <c r="H34" s="26"/>
      <c r="I34" s="26"/>
      <c r="J34" s="26"/>
      <c r="K34" s="27"/>
    </row>
    <row r="35" spans="1:52" x14ac:dyDescent="0.25">
      <c r="A35" s="22"/>
      <c r="B35" s="26"/>
      <c r="C35" s="26"/>
      <c r="D35" s="23"/>
      <c r="E35" s="23"/>
      <c r="F35" s="23"/>
      <c r="G35" s="26"/>
      <c r="H35" s="26"/>
      <c r="I35" s="26"/>
      <c r="J35" s="26"/>
      <c r="K35" s="27"/>
    </row>
    <row r="36" spans="1:52" x14ac:dyDescent="0.25">
      <c r="A36" s="150"/>
      <c r="B36" s="150"/>
      <c r="C36" s="26"/>
      <c r="D36" s="120" t="s">
        <v>25</v>
      </c>
      <c r="E36" s="120"/>
      <c r="F36" s="120"/>
      <c r="G36" s="26"/>
      <c r="H36" s="26"/>
      <c r="I36" s="120"/>
      <c r="J36" s="120"/>
      <c r="K36" s="126"/>
    </row>
    <row r="37" spans="1:52" x14ac:dyDescent="0.25">
      <c r="A37" s="150"/>
      <c r="B37" s="150"/>
      <c r="C37" s="26"/>
      <c r="D37" s="139" t="s">
        <v>48</v>
      </c>
      <c r="E37" s="139"/>
      <c r="F37" s="139"/>
      <c r="G37" s="26"/>
      <c r="H37" s="26"/>
      <c r="I37" s="150"/>
      <c r="J37" s="150"/>
      <c r="K37" s="151"/>
    </row>
    <row r="38" spans="1:52" x14ac:dyDescent="0.25">
      <c r="A38" s="24"/>
      <c r="B38" s="24"/>
      <c r="C38" s="21"/>
      <c r="D38" s="24"/>
      <c r="E38" s="24"/>
      <c r="F38" s="24"/>
      <c r="G38" s="21"/>
      <c r="H38" s="21"/>
      <c r="I38" s="24"/>
      <c r="J38" s="24"/>
      <c r="K38" s="25"/>
    </row>
    <row r="39" spans="1:52" x14ac:dyDescent="0.25">
      <c r="A39" s="24"/>
      <c r="B39" s="24"/>
      <c r="C39" s="21"/>
      <c r="D39" s="24"/>
      <c r="E39" s="24"/>
      <c r="F39" s="24"/>
      <c r="G39" s="21"/>
      <c r="H39" s="21"/>
      <c r="I39" s="24"/>
      <c r="J39" s="24"/>
      <c r="K39" s="25"/>
    </row>
    <row r="40" spans="1:52" x14ac:dyDescent="0.25">
      <c r="A40" s="24"/>
      <c r="B40" s="24"/>
      <c r="C40" s="21"/>
      <c r="D40" s="24"/>
      <c r="E40" s="24"/>
      <c r="F40" s="24"/>
      <c r="G40" s="21"/>
      <c r="H40" s="21"/>
      <c r="I40" s="24"/>
      <c r="J40" s="24"/>
      <c r="K40" s="25"/>
    </row>
    <row r="41" spans="1:52" ht="13.5" customHeight="1" x14ac:dyDescent="0.25">
      <c r="A41" s="129" t="s">
        <v>64</v>
      </c>
      <c r="B41" s="130"/>
      <c r="C41" s="130"/>
      <c r="D41" s="130"/>
      <c r="E41" s="130"/>
      <c r="F41" s="130"/>
      <c r="G41" s="130"/>
      <c r="H41" s="130"/>
      <c r="I41" s="130"/>
      <c r="J41" s="130"/>
      <c r="K41" s="131"/>
    </row>
    <row r="42" spans="1:52" ht="13.5" customHeight="1" x14ac:dyDescent="0.25">
      <c r="A42" s="133" t="s">
        <v>97</v>
      </c>
      <c r="B42" s="133"/>
      <c r="C42" s="133"/>
      <c r="D42" s="133"/>
      <c r="E42" s="133"/>
      <c r="F42" s="133"/>
      <c r="G42" s="133"/>
      <c r="H42" s="133"/>
      <c r="I42" s="133"/>
      <c r="J42" s="133"/>
      <c r="K42" s="133"/>
      <c r="L42" s="134"/>
      <c r="M42" s="69"/>
      <c r="AZ42" s="75"/>
    </row>
    <row r="43" spans="1:52" ht="83.25" customHeight="1" thickBot="1" x14ac:dyDescent="0.3">
      <c r="A43" s="115" t="s">
        <v>63</v>
      </c>
      <c r="B43" s="116"/>
      <c r="C43" s="116"/>
      <c r="D43" s="116"/>
      <c r="E43" s="116"/>
      <c r="F43" s="116"/>
      <c r="G43" s="116"/>
      <c r="H43" s="116"/>
      <c r="I43" s="116"/>
      <c r="J43" s="116"/>
      <c r="K43" s="117"/>
    </row>
    <row r="53" ht="15" customHeight="1" x14ac:dyDescent="0.25"/>
    <row r="54" ht="75" customHeight="1" x14ac:dyDescent="0.25"/>
  </sheetData>
  <mergeCells count="44">
    <mergeCell ref="A37:B37"/>
    <mergeCell ref="D37:F37"/>
    <mergeCell ref="I37:K37"/>
    <mergeCell ref="A43:K43"/>
    <mergeCell ref="A41:K41"/>
    <mergeCell ref="A42:L42"/>
    <mergeCell ref="F26:G26"/>
    <mergeCell ref="F27:G27"/>
    <mergeCell ref="F28:G28"/>
    <mergeCell ref="F29:G29"/>
    <mergeCell ref="F30:G30"/>
    <mergeCell ref="D31:F31"/>
    <mergeCell ref="I31:K31"/>
    <mergeCell ref="A32:B32"/>
    <mergeCell ref="D32:F32"/>
    <mergeCell ref="I32:K32"/>
    <mergeCell ref="A36:B36"/>
    <mergeCell ref="D36:F36"/>
    <mergeCell ref="I36:K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K1"/>
    <mergeCell ref="A2:K2"/>
    <mergeCell ref="A3:K3"/>
    <mergeCell ref="A4:K4"/>
    <mergeCell ref="A5:K5"/>
    <mergeCell ref="A6:K6"/>
    <mergeCell ref="A7:K7"/>
    <mergeCell ref="A8:K8"/>
    <mergeCell ref="F10:G10"/>
    <mergeCell ref="F11:G11"/>
    <mergeCell ref="F12:G12"/>
  </mergeCells>
  <pageMargins left="0.70866141732283472" right="0.70866141732283472" top="0.74803149606299213" bottom="0.74803149606299213" header="0.31496062992125984" footer="0.31496062992125984"/>
  <pageSetup paperSize="9" scale="7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İŞLETME 1. GRUP</vt:lpstr>
      <vt:lpstr>İŞLETME 2. GRUP</vt:lpstr>
      <vt:lpstr>İŞLETME 3. GRUP</vt:lpstr>
      <vt:lpstr>İŞLETME 4. GRUP</vt:lpstr>
      <vt:lpstr>İŞLETME 5. GRUP</vt:lpstr>
      <vt:lpstr>İŞLETME 6. GRUP</vt:lpstr>
      <vt:lpstr>İŞLETME 7. GRUP</vt:lpstr>
      <vt:lpstr>İŞLETME MBA 1. GRUP</vt:lpstr>
      <vt:lpstr>İŞLETME MBA 2. GRUP</vt:lpstr>
      <vt:lpstr>İŞLETME MBA 3. GRUP</vt:lpstr>
      <vt:lpstr>İŞLETME MBA 4.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2015-07-03T15:00:07Z</dcterms:modified>
</cp:coreProperties>
</file>