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FİNANS VE İKTİSAT 1. GRUP" sheetId="1" r:id="rId1"/>
    <sheet name="FİNANS VE İKTİSAT 2. GRUP" sheetId="2" r:id="rId2"/>
    <sheet name="FİNANS VE İKTİSAT 3. GRUP" sheetId="3" r:id="rId3"/>
  </sheets>
  <calcPr calcId="152511"/>
</workbook>
</file>

<file path=xl/calcChain.xml><?xml version="1.0" encoding="utf-8"?>
<calcChain xmlns="http://schemas.openxmlformats.org/spreadsheetml/2006/main">
  <c r="AM29" i="3" l="1"/>
  <c r="AL29" i="3"/>
  <c r="AJ29" i="3"/>
  <c r="AG29" i="3"/>
  <c r="AD29" i="3"/>
  <c r="AA29" i="3"/>
  <c r="X29" i="3"/>
  <c r="U29" i="3"/>
  <c r="R29" i="3"/>
  <c r="AK29" i="3" s="1"/>
  <c r="O29" i="3" s="1"/>
  <c r="N29" i="3"/>
  <c r="M29" i="3"/>
  <c r="J29" i="3"/>
  <c r="I29" i="3"/>
  <c r="D29" i="3"/>
  <c r="AM28" i="3"/>
  <c r="AL28" i="3"/>
  <c r="AJ28" i="3"/>
  <c r="AG28" i="3"/>
  <c r="AD28" i="3"/>
  <c r="AA28" i="3"/>
  <c r="X28" i="3"/>
  <c r="U28" i="3"/>
  <c r="R28" i="3"/>
  <c r="AK28" i="3" s="1"/>
  <c r="O28" i="3" s="1"/>
  <c r="N28" i="3"/>
  <c r="M28" i="3"/>
  <c r="J28" i="3"/>
  <c r="I28" i="3"/>
  <c r="D28" i="3"/>
  <c r="AM27" i="3"/>
  <c r="AL27" i="3"/>
  <c r="AJ27" i="3"/>
  <c r="AG27" i="3"/>
  <c r="AD27" i="3"/>
  <c r="AA27" i="3"/>
  <c r="X27" i="3"/>
  <c r="U27" i="3"/>
  <c r="R27" i="3"/>
  <c r="AK27" i="3" s="1"/>
  <c r="O27" i="3" s="1"/>
  <c r="N27" i="3"/>
  <c r="M27" i="3"/>
  <c r="J27" i="3"/>
  <c r="I27" i="3"/>
  <c r="D27" i="3"/>
  <c r="AM26" i="3"/>
  <c r="AL26" i="3"/>
  <c r="AJ26" i="3"/>
  <c r="AG26" i="3"/>
  <c r="AD26" i="3"/>
  <c r="AA26" i="3"/>
  <c r="X26" i="3"/>
  <c r="U26" i="3"/>
  <c r="R26" i="3"/>
  <c r="AK26" i="3" s="1"/>
  <c r="O26" i="3" s="1"/>
  <c r="N26" i="3"/>
  <c r="M26" i="3"/>
  <c r="J26" i="3"/>
  <c r="I26" i="3"/>
  <c r="D26" i="3"/>
  <c r="AM25" i="3"/>
  <c r="AL25" i="3"/>
  <c r="AJ25" i="3"/>
  <c r="AG25" i="3"/>
  <c r="AD25" i="3"/>
  <c r="AA25" i="3"/>
  <c r="X25" i="3"/>
  <c r="U25" i="3"/>
  <c r="R25" i="3"/>
  <c r="AK25" i="3" s="1"/>
  <c r="O25" i="3" s="1"/>
  <c r="M25" i="3"/>
  <c r="J25" i="3"/>
  <c r="I25" i="3"/>
  <c r="D25" i="3"/>
  <c r="AM24" i="3"/>
  <c r="AL24" i="3"/>
  <c r="AJ24" i="3"/>
  <c r="AG24" i="3"/>
  <c r="AD24" i="3"/>
  <c r="AA24" i="3"/>
  <c r="X24" i="3"/>
  <c r="U24" i="3"/>
  <c r="R24" i="3"/>
  <c r="AK24" i="3" s="1"/>
  <c r="O24" i="3" s="1"/>
  <c r="N24" i="3"/>
  <c r="M24" i="3"/>
  <c r="J24" i="3"/>
  <c r="I24" i="3"/>
  <c r="D24" i="3"/>
  <c r="AM23" i="3"/>
  <c r="AL23" i="3"/>
  <c r="AJ23" i="3"/>
  <c r="AG23" i="3"/>
  <c r="AD23" i="3"/>
  <c r="AA23" i="3"/>
  <c r="X23" i="3"/>
  <c r="U23" i="3"/>
  <c r="R23" i="3"/>
  <c r="AK23" i="3" s="1"/>
  <c r="O23" i="3" s="1"/>
  <c r="N23" i="3"/>
  <c r="M23" i="3"/>
  <c r="J23" i="3"/>
  <c r="I23" i="3"/>
  <c r="D23" i="3"/>
  <c r="AM22" i="3"/>
  <c r="AL22" i="3"/>
  <c r="AJ22" i="3"/>
  <c r="AG22" i="3"/>
  <c r="AD22" i="3"/>
  <c r="AA22" i="3"/>
  <c r="X22" i="3"/>
  <c r="U22" i="3"/>
  <c r="R22" i="3"/>
  <c r="AK22" i="3" s="1"/>
  <c r="O22" i="3" s="1"/>
  <c r="N22" i="3"/>
  <c r="M22" i="3"/>
  <c r="J22" i="3"/>
  <c r="I22" i="3"/>
  <c r="D22" i="3"/>
  <c r="AM21" i="3"/>
  <c r="AL21" i="3"/>
  <c r="AJ21" i="3"/>
  <c r="AG21" i="3"/>
  <c r="AD21" i="3"/>
  <c r="AA21" i="3"/>
  <c r="X21" i="3"/>
  <c r="U21" i="3"/>
  <c r="R21" i="3"/>
  <c r="AK21" i="3" s="1"/>
  <c r="O21" i="3" s="1"/>
  <c r="N21" i="3"/>
  <c r="M21" i="3"/>
  <c r="J21" i="3"/>
  <c r="I21" i="3"/>
  <c r="D21" i="3"/>
  <c r="AM20" i="3"/>
  <c r="AL20" i="3"/>
  <c r="AJ20" i="3"/>
  <c r="AG20" i="3"/>
  <c r="AD20" i="3"/>
  <c r="AA20" i="3"/>
  <c r="X20" i="3"/>
  <c r="U20" i="3"/>
  <c r="R20" i="3"/>
  <c r="AK20" i="3" s="1"/>
  <c r="O20" i="3" s="1"/>
  <c r="N20" i="3"/>
  <c r="M20" i="3"/>
  <c r="J20" i="3"/>
  <c r="I20" i="3"/>
  <c r="D20" i="3"/>
  <c r="AM19" i="3"/>
  <c r="AL19" i="3"/>
  <c r="AJ19" i="3"/>
  <c r="AG19" i="3"/>
  <c r="AD19" i="3"/>
  <c r="AA19" i="3"/>
  <c r="X19" i="3"/>
  <c r="U19" i="3"/>
  <c r="R19" i="3"/>
  <c r="AK19" i="3" s="1"/>
  <c r="O19" i="3" s="1"/>
  <c r="N19" i="3"/>
  <c r="M19" i="3"/>
  <c r="J19" i="3"/>
  <c r="I19" i="3"/>
  <c r="D19" i="3"/>
  <c r="AM18" i="3"/>
  <c r="AL18" i="3"/>
  <c r="AJ18" i="3"/>
  <c r="AG18" i="3"/>
  <c r="AD18" i="3"/>
  <c r="AA18" i="3"/>
  <c r="X18" i="3"/>
  <c r="U18" i="3"/>
  <c r="R18" i="3"/>
  <c r="AK18" i="3" s="1"/>
  <c r="O18" i="3" s="1"/>
  <c r="N18" i="3"/>
  <c r="M18" i="3"/>
  <c r="J18" i="3"/>
  <c r="I18" i="3"/>
  <c r="D18" i="3"/>
  <c r="AM17" i="3"/>
  <c r="AL17" i="3"/>
  <c r="AJ17" i="3"/>
  <c r="AG17" i="3"/>
  <c r="AD17" i="3"/>
  <c r="AA17" i="3"/>
  <c r="X17" i="3"/>
  <c r="U17" i="3"/>
  <c r="R17" i="3"/>
  <c r="AK17" i="3" s="1"/>
  <c r="O17" i="3" s="1"/>
  <c r="N17" i="3"/>
  <c r="M17" i="3"/>
  <c r="J17" i="3"/>
  <c r="I17" i="3"/>
  <c r="D17" i="3"/>
  <c r="AM16" i="3"/>
  <c r="AL16" i="3"/>
  <c r="AJ16" i="3"/>
  <c r="AG16" i="3"/>
  <c r="AD16" i="3"/>
  <c r="AA16" i="3"/>
  <c r="X16" i="3"/>
  <c r="U16" i="3"/>
  <c r="R16" i="3"/>
  <c r="AK16" i="3" s="1"/>
  <c r="O16" i="3" s="1"/>
  <c r="N16" i="3"/>
  <c r="M16" i="3"/>
  <c r="J16" i="3"/>
  <c r="I16" i="3"/>
  <c r="D16" i="3"/>
  <c r="AM15" i="3"/>
  <c r="AL15" i="3"/>
  <c r="AJ15" i="3"/>
  <c r="AG15" i="3"/>
  <c r="AD15" i="3"/>
  <c r="AA15" i="3"/>
  <c r="X15" i="3"/>
  <c r="U15" i="3"/>
  <c r="R15" i="3"/>
  <c r="AK15" i="3" s="1"/>
  <c r="O15" i="3" s="1"/>
  <c r="N15" i="3"/>
  <c r="M15" i="3"/>
  <c r="J15" i="3"/>
  <c r="I15" i="3"/>
  <c r="D15" i="3"/>
  <c r="AM14" i="3"/>
  <c r="AL14" i="3"/>
  <c r="AJ14" i="3"/>
  <c r="AG14" i="3"/>
  <c r="AD14" i="3"/>
  <c r="AA14" i="3"/>
  <c r="X14" i="3"/>
  <c r="U14" i="3"/>
  <c r="R14" i="3"/>
  <c r="AK14" i="3" s="1"/>
  <c r="O14" i="3" s="1"/>
  <c r="N14" i="3"/>
  <c r="M14" i="3"/>
  <c r="J14" i="3"/>
  <c r="I14" i="3"/>
  <c r="D14" i="3"/>
  <c r="AM13" i="3"/>
  <c r="AL13" i="3"/>
  <c r="I13" i="3" s="1"/>
  <c r="AJ13" i="3"/>
  <c r="AG13" i="3"/>
  <c r="AD13" i="3"/>
  <c r="AA13" i="3"/>
  <c r="X13" i="3"/>
  <c r="U13" i="3"/>
  <c r="R13" i="3"/>
  <c r="AK13" i="3" s="1"/>
  <c r="N13" i="3"/>
  <c r="M13" i="3"/>
  <c r="D13" i="3"/>
  <c r="AM12" i="3"/>
  <c r="AJ12" i="3"/>
  <c r="AG12" i="3"/>
  <c r="AD12" i="3"/>
  <c r="AA12" i="3"/>
  <c r="X12" i="3"/>
  <c r="U12" i="3"/>
  <c r="R12" i="3"/>
  <c r="N12" i="3"/>
  <c r="D12" i="3" s="1"/>
  <c r="M12" i="3"/>
  <c r="AM11" i="3"/>
  <c r="AL11" i="3"/>
  <c r="I11" i="3" s="1"/>
  <c r="AJ11" i="3"/>
  <c r="AG11" i="3"/>
  <c r="AD11" i="3"/>
  <c r="AA11" i="3"/>
  <c r="X11" i="3"/>
  <c r="U11" i="3"/>
  <c r="R11" i="3"/>
  <c r="AK11" i="3" s="1"/>
  <c r="O11" i="3" s="1"/>
  <c r="J11" i="3" s="1"/>
  <c r="N11" i="3"/>
  <c r="M11" i="3"/>
  <c r="D11" i="3"/>
  <c r="AM10" i="3"/>
  <c r="AL10" i="3"/>
  <c r="I10" i="3" s="1"/>
  <c r="AJ10" i="3"/>
  <c r="AG10" i="3"/>
  <c r="AD10" i="3"/>
  <c r="AA10" i="3"/>
  <c r="X10" i="3"/>
  <c r="U10" i="3"/>
  <c r="R10" i="3"/>
  <c r="AK10" i="3" s="1"/>
  <c r="O10" i="3" s="1"/>
  <c r="J10" i="3" s="1"/>
  <c r="N10" i="3"/>
  <c r="M10" i="3"/>
  <c r="D10" i="3"/>
  <c r="AM29" i="2"/>
  <c r="AL29" i="2"/>
  <c r="AJ29" i="2"/>
  <c r="AG29" i="2"/>
  <c r="AD29" i="2"/>
  <c r="AA29" i="2"/>
  <c r="X29" i="2"/>
  <c r="U29" i="2"/>
  <c r="AK29" i="2" s="1"/>
  <c r="O29" i="2" s="1"/>
  <c r="R29" i="2"/>
  <c r="N29" i="2"/>
  <c r="M29" i="2"/>
  <c r="J29" i="2"/>
  <c r="I29" i="2"/>
  <c r="D29" i="2"/>
  <c r="AM28" i="2"/>
  <c r="AL28" i="2"/>
  <c r="AJ28" i="2"/>
  <c r="AG28" i="2"/>
  <c r="AD28" i="2"/>
  <c r="AA28" i="2"/>
  <c r="X28" i="2"/>
  <c r="U28" i="2"/>
  <c r="AK28" i="2" s="1"/>
  <c r="O28" i="2" s="1"/>
  <c r="R28" i="2"/>
  <c r="N28" i="2"/>
  <c r="M28" i="2"/>
  <c r="J28" i="2"/>
  <c r="I28" i="2"/>
  <c r="D28" i="2"/>
  <c r="AM27" i="2"/>
  <c r="AL27" i="2"/>
  <c r="AJ27" i="2"/>
  <c r="AG27" i="2"/>
  <c r="AD27" i="2"/>
  <c r="AA27" i="2"/>
  <c r="X27" i="2"/>
  <c r="U27" i="2"/>
  <c r="AK27" i="2" s="1"/>
  <c r="O27" i="2" s="1"/>
  <c r="R27" i="2"/>
  <c r="N27" i="2"/>
  <c r="M27" i="2"/>
  <c r="J27" i="2"/>
  <c r="I27" i="2"/>
  <c r="D27" i="2"/>
  <c r="AM26" i="2"/>
  <c r="AL26" i="2"/>
  <c r="AJ26" i="2"/>
  <c r="AG26" i="2"/>
  <c r="AD26" i="2"/>
  <c r="AA26" i="2"/>
  <c r="X26" i="2"/>
  <c r="U26" i="2"/>
  <c r="AK26" i="2" s="1"/>
  <c r="O26" i="2" s="1"/>
  <c r="R26" i="2"/>
  <c r="N26" i="2"/>
  <c r="M26" i="2"/>
  <c r="J26" i="2"/>
  <c r="I26" i="2"/>
  <c r="D26" i="2"/>
  <c r="AM25" i="2"/>
  <c r="AL25" i="2"/>
  <c r="AJ25" i="2"/>
  <c r="AG25" i="2"/>
  <c r="AD25" i="2"/>
  <c r="AA25" i="2"/>
  <c r="X25" i="2"/>
  <c r="U25" i="2"/>
  <c r="AK25" i="2" s="1"/>
  <c r="O25" i="2" s="1"/>
  <c r="R25" i="2"/>
  <c r="M25" i="2"/>
  <c r="J25" i="2"/>
  <c r="I25" i="2"/>
  <c r="D25" i="2"/>
  <c r="AM24" i="2"/>
  <c r="AL24" i="2"/>
  <c r="AJ24" i="2"/>
  <c r="AG24" i="2"/>
  <c r="AD24" i="2"/>
  <c r="AA24" i="2"/>
  <c r="X24" i="2"/>
  <c r="U24" i="2"/>
  <c r="R24" i="2"/>
  <c r="AK24" i="2" s="1"/>
  <c r="O24" i="2" s="1"/>
  <c r="N24" i="2"/>
  <c r="M24" i="2"/>
  <c r="J24" i="2"/>
  <c r="I24" i="2"/>
  <c r="D24" i="2"/>
  <c r="AM23" i="2"/>
  <c r="AL23" i="2"/>
  <c r="AJ23" i="2"/>
  <c r="AG23" i="2"/>
  <c r="AD23" i="2"/>
  <c r="AA23" i="2"/>
  <c r="X23" i="2"/>
  <c r="U23" i="2"/>
  <c r="R23" i="2"/>
  <c r="AK23" i="2" s="1"/>
  <c r="O23" i="2" s="1"/>
  <c r="N23" i="2"/>
  <c r="M23" i="2"/>
  <c r="J23" i="2"/>
  <c r="I23" i="2"/>
  <c r="D23" i="2"/>
  <c r="AM22" i="2"/>
  <c r="AL22" i="2"/>
  <c r="AJ22" i="2"/>
  <c r="AG22" i="2"/>
  <c r="AD22" i="2"/>
  <c r="AA22" i="2"/>
  <c r="X22" i="2"/>
  <c r="U22" i="2"/>
  <c r="R22" i="2"/>
  <c r="AK22" i="2" s="1"/>
  <c r="O22" i="2" s="1"/>
  <c r="N22" i="2"/>
  <c r="M22" i="2"/>
  <c r="J22" i="2"/>
  <c r="I22" i="2"/>
  <c r="D22" i="2"/>
  <c r="AM21" i="2"/>
  <c r="AL21" i="2"/>
  <c r="AJ21" i="2"/>
  <c r="AG21" i="2"/>
  <c r="AD21" i="2"/>
  <c r="AA21" i="2"/>
  <c r="X21" i="2"/>
  <c r="U21" i="2"/>
  <c r="R21" i="2"/>
  <c r="AK21" i="2" s="1"/>
  <c r="O21" i="2" s="1"/>
  <c r="N21" i="2"/>
  <c r="M21" i="2"/>
  <c r="J21" i="2"/>
  <c r="I21" i="2"/>
  <c r="D21" i="2"/>
  <c r="AM20" i="2"/>
  <c r="AL20" i="2"/>
  <c r="AJ20" i="2"/>
  <c r="AG20" i="2"/>
  <c r="AD20" i="2"/>
  <c r="AA20" i="2"/>
  <c r="X20" i="2"/>
  <c r="U20" i="2"/>
  <c r="R20" i="2"/>
  <c r="AK20" i="2" s="1"/>
  <c r="O20" i="2" s="1"/>
  <c r="N20" i="2"/>
  <c r="M20" i="2"/>
  <c r="J20" i="2"/>
  <c r="I20" i="2"/>
  <c r="D20" i="2"/>
  <c r="AM19" i="2"/>
  <c r="AL19" i="2"/>
  <c r="AJ19" i="2"/>
  <c r="AG19" i="2"/>
  <c r="AD19" i="2"/>
  <c r="AA19" i="2"/>
  <c r="X19" i="2"/>
  <c r="U19" i="2"/>
  <c r="R19" i="2"/>
  <c r="AK19" i="2" s="1"/>
  <c r="O19" i="2" s="1"/>
  <c r="N19" i="2"/>
  <c r="M19" i="2"/>
  <c r="J19" i="2"/>
  <c r="I19" i="2"/>
  <c r="D19" i="2"/>
  <c r="AM18" i="2"/>
  <c r="AL18" i="2"/>
  <c r="AJ18" i="2"/>
  <c r="AG18" i="2"/>
  <c r="AD18" i="2"/>
  <c r="AA18" i="2"/>
  <c r="X18" i="2"/>
  <c r="U18" i="2"/>
  <c r="R18" i="2"/>
  <c r="AK18" i="2" s="1"/>
  <c r="O18" i="2" s="1"/>
  <c r="N18" i="2"/>
  <c r="M18" i="2"/>
  <c r="J18" i="2"/>
  <c r="I18" i="2"/>
  <c r="D18" i="2"/>
  <c r="AM17" i="2"/>
  <c r="AL17" i="2"/>
  <c r="AJ17" i="2"/>
  <c r="AG17" i="2"/>
  <c r="AD17" i="2"/>
  <c r="AA17" i="2"/>
  <c r="X17" i="2"/>
  <c r="U17" i="2"/>
  <c r="R17" i="2"/>
  <c r="AK17" i="2" s="1"/>
  <c r="O17" i="2" s="1"/>
  <c r="N17" i="2"/>
  <c r="M17" i="2"/>
  <c r="J17" i="2"/>
  <c r="I17" i="2"/>
  <c r="D17" i="2"/>
  <c r="AM16" i="2"/>
  <c r="AL16" i="2"/>
  <c r="AJ16" i="2"/>
  <c r="AG16" i="2"/>
  <c r="AD16" i="2"/>
  <c r="AA16" i="2"/>
  <c r="X16" i="2"/>
  <c r="U16" i="2"/>
  <c r="R16" i="2"/>
  <c r="AK16" i="2" s="1"/>
  <c r="O16" i="2" s="1"/>
  <c r="N16" i="2"/>
  <c r="M16" i="2"/>
  <c r="J16" i="2"/>
  <c r="I16" i="2"/>
  <c r="D16" i="2"/>
  <c r="AM15" i="2"/>
  <c r="AL15" i="2"/>
  <c r="AJ15" i="2"/>
  <c r="AG15" i="2"/>
  <c r="AD15" i="2"/>
  <c r="AA15" i="2"/>
  <c r="X15" i="2"/>
  <c r="U15" i="2"/>
  <c r="R15" i="2"/>
  <c r="AK15" i="2" s="1"/>
  <c r="O15" i="2" s="1"/>
  <c r="N15" i="2"/>
  <c r="M15" i="2"/>
  <c r="J15" i="2"/>
  <c r="I15" i="2"/>
  <c r="D15" i="2"/>
  <c r="AM14" i="2"/>
  <c r="AL14" i="2"/>
  <c r="I14" i="2" s="1"/>
  <c r="AJ14" i="2"/>
  <c r="AG14" i="2"/>
  <c r="AD14" i="2"/>
  <c r="AA14" i="2"/>
  <c r="X14" i="2"/>
  <c r="U14" i="2"/>
  <c r="R14" i="2"/>
  <c r="AK14" i="2" s="1"/>
  <c r="O14" i="2" s="1"/>
  <c r="J14" i="2" s="1"/>
  <c r="N14" i="2"/>
  <c r="M14" i="2"/>
  <c r="D14" i="2"/>
  <c r="AM13" i="2"/>
  <c r="AL13" i="2"/>
  <c r="I13" i="2" s="1"/>
  <c r="AJ13" i="2"/>
  <c r="AG13" i="2"/>
  <c r="AD13" i="2"/>
  <c r="AA13" i="2"/>
  <c r="X13" i="2"/>
  <c r="U13" i="2"/>
  <c r="R13" i="2"/>
  <c r="AK13" i="2" s="1"/>
  <c r="O13" i="2" s="1"/>
  <c r="J13" i="2" s="1"/>
  <c r="N13" i="2"/>
  <c r="M13" i="2"/>
  <c r="D13" i="2"/>
  <c r="AM12" i="2"/>
  <c r="AL12" i="2"/>
  <c r="I12" i="2" s="1"/>
  <c r="AJ12" i="2"/>
  <c r="AG12" i="2"/>
  <c r="AD12" i="2"/>
  <c r="AA12" i="2"/>
  <c r="X12" i="2"/>
  <c r="U12" i="2"/>
  <c r="R12" i="2"/>
  <c r="AK12" i="2" s="1"/>
  <c r="O12" i="2" s="1"/>
  <c r="J12" i="2" s="1"/>
  <c r="N12" i="2"/>
  <c r="M12" i="2"/>
  <c r="D12" i="2"/>
  <c r="AM11" i="2"/>
  <c r="AL11" i="2"/>
  <c r="I11" i="2" s="1"/>
  <c r="AJ11" i="2"/>
  <c r="AG11" i="2"/>
  <c r="AD11" i="2"/>
  <c r="AA11" i="2"/>
  <c r="X11" i="2"/>
  <c r="U11" i="2"/>
  <c r="R11" i="2"/>
  <c r="AK11" i="2" s="1"/>
  <c r="O11" i="2" s="1"/>
  <c r="J11" i="2" s="1"/>
  <c r="N11" i="2"/>
  <c r="M11" i="2"/>
  <c r="D11" i="2"/>
  <c r="AM10" i="2"/>
  <c r="AL10" i="2"/>
  <c r="I10" i="2" s="1"/>
  <c r="AJ10" i="2"/>
  <c r="AG10" i="2"/>
  <c r="AD10" i="2"/>
  <c r="AA10" i="2"/>
  <c r="X10" i="2"/>
  <c r="U10" i="2"/>
  <c r="R10" i="2"/>
  <c r="AK10" i="2" s="1"/>
  <c r="O10" i="2" s="1"/>
  <c r="J10" i="2" s="1"/>
  <c r="N10" i="2"/>
  <c r="M10" i="2"/>
  <c r="D10" i="2"/>
  <c r="AK12" i="3" l="1"/>
  <c r="AL12" i="3" s="1"/>
  <c r="O13" i="3"/>
  <c r="J13" i="3" s="1"/>
  <c r="AM29" i="1"/>
  <c r="AL29" i="1"/>
  <c r="AJ29" i="1"/>
  <c r="AG29" i="1"/>
  <c r="AD29" i="1"/>
  <c r="AA29" i="1"/>
  <c r="X29" i="1"/>
  <c r="U29" i="1"/>
  <c r="R29" i="1"/>
  <c r="N29" i="1"/>
  <c r="M29" i="1"/>
  <c r="J29" i="1"/>
  <c r="I29" i="1"/>
  <c r="D29" i="1"/>
  <c r="AM28" i="1"/>
  <c r="AL28" i="1"/>
  <c r="AJ28" i="1"/>
  <c r="AG28" i="1"/>
  <c r="AD28" i="1"/>
  <c r="AA28" i="1"/>
  <c r="X28" i="1"/>
  <c r="U28" i="1"/>
  <c r="R28" i="1"/>
  <c r="N28" i="1"/>
  <c r="M28" i="1"/>
  <c r="J28" i="1"/>
  <c r="I28" i="1"/>
  <c r="D28" i="1"/>
  <c r="AM27" i="1"/>
  <c r="AL27" i="1"/>
  <c r="AJ27" i="1"/>
  <c r="AG27" i="1"/>
  <c r="AD27" i="1"/>
  <c r="AA27" i="1"/>
  <c r="X27" i="1"/>
  <c r="U27" i="1"/>
  <c r="R27" i="1"/>
  <c r="N27" i="1"/>
  <c r="M27" i="1"/>
  <c r="J27" i="1"/>
  <c r="I27" i="1"/>
  <c r="D27" i="1"/>
  <c r="AM26" i="1"/>
  <c r="AL26" i="1"/>
  <c r="AJ26" i="1"/>
  <c r="AG26" i="1"/>
  <c r="AD26" i="1"/>
  <c r="AA26" i="1"/>
  <c r="X26" i="1"/>
  <c r="U26" i="1"/>
  <c r="R26" i="1"/>
  <c r="N26" i="1"/>
  <c r="M26" i="1"/>
  <c r="J26" i="1"/>
  <c r="I26" i="1"/>
  <c r="D26" i="1"/>
  <c r="AM25" i="1"/>
  <c r="AL25" i="1"/>
  <c r="AJ25" i="1"/>
  <c r="AG25" i="1"/>
  <c r="AD25" i="1"/>
  <c r="AA25" i="1"/>
  <c r="X25" i="1"/>
  <c r="U25" i="1"/>
  <c r="R25" i="1"/>
  <c r="M25" i="1"/>
  <c r="J25" i="1"/>
  <c r="I25" i="1"/>
  <c r="D25" i="1"/>
  <c r="AM24" i="1"/>
  <c r="AL24" i="1"/>
  <c r="AJ24" i="1"/>
  <c r="AG24" i="1"/>
  <c r="AD24" i="1"/>
  <c r="AA24" i="1"/>
  <c r="X24" i="1"/>
  <c r="U24" i="1"/>
  <c r="R24" i="1"/>
  <c r="N24" i="1"/>
  <c r="M24" i="1"/>
  <c r="J24" i="1"/>
  <c r="I24" i="1"/>
  <c r="D24" i="1"/>
  <c r="AM23" i="1"/>
  <c r="AL23" i="1"/>
  <c r="AJ23" i="1"/>
  <c r="AG23" i="1"/>
  <c r="AD23" i="1"/>
  <c r="AA23" i="1"/>
  <c r="X23" i="1"/>
  <c r="U23" i="1"/>
  <c r="R23" i="1"/>
  <c r="N23" i="1"/>
  <c r="M23" i="1"/>
  <c r="J23" i="1"/>
  <c r="I23" i="1"/>
  <c r="D23" i="1"/>
  <c r="AM22" i="1"/>
  <c r="AL22" i="1"/>
  <c r="AJ22" i="1"/>
  <c r="AG22" i="1"/>
  <c r="AD22" i="1"/>
  <c r="AA22" i="1"/>
  <c r="X22" i="1"/>
  <c r="U22" i="1"/>
  <c r="R22" i="1"/>
  <c r="N22" i="1"/>
  <c r="M22" i="1"/>
  <c r="J22" i="1"/>
  <c r="I22" i="1"/>
  <c r="D22" i="1"/>
  <c r="AM21" i="1"/>
  <c r="AL21" i="1"/>
  <c r="AJ21" i="1"/>
  <c r="AG21" i="1"/>
  <c r="AD21" i="1"/>
  <c r="AA21" i="1"/>
  <c r="X21" i="1"/>
  <c r="U21" i="1"/>
  <c r="R21" i="1"/>
  <c r="N21" i="1"/>
  <c r="M21" i="1"/>
  <c r="J21" i="1"/>
  <c r="I21" i="1"/>
  <c r="D21" i="1"/>
  <c r="AM20" i="1"/>
  <c r="AL20" i="1"/>
  <c r="AJ20" i="1"/>
  <c r="AG20" i="1"/>
  <c r="AD20" i="1"/>
  <c r="AA20" i="1"/>
  <c r="X20" i="1"/>
  <c r="U20" i="1"/>
  <c r="R20" i="1"/>
  <c r="N20" i="1"/>
  <c r="M20" i="1"/>
  <c r="J20" i="1"/>
  <c r="I20" i="1"/>
  <c r="D20" i="1"/>
  <c r="AM19" i="1"/>
  <c r="AL19" i="1"/>
  <c r="AJ19" i="1"/>
  <c r="AG19" i="1"/>
  <c r="AD19" i="1"/>
  <c r="AA19" i="1"/>
  <c r="X19" i="1"/>
  <c r="U19" i="1"/>
  <c r="R19" i="1"/>
  <c r="N19" i="1"/>
  <c r="M19" i="1"/>
  <c r="J19" i="1"/>
  <c r="I19" i="1"/>
  <c r="D19" i="1"/>
  <c r="AM18" i="1"/>
  <c r="AL18" i="1"/>
  <c r="AJ18" i="1"/>
  <c r="AG18" i="1"/>
  <c r="AD18" i="1"/>
  <c r="AA18" i="1"/>
  <c r="X18" i="1"/>
  <c r="U18" i="1"/>
  <c r="R18" i="1"/>
  <c r="N18" i="1"/>
  <c r="M18" i="1"/>
  <c r="J18" i="1"/>
  <c r="I18" i="1"/>
  <c r="D18" i="1"/>
  <c r="AM17" i="1"/>
  <c r="AL17" i="1"/>
  <c r="AJ17" i="1"/>
  <c r="AG17" i="1"/>
  <c r="AD17" i="1"/>
  <c r="AA17" i="1"/>
  <c r="X17" i="1"/>
  <c r="U17" i="1"/>
  <c r="R17" i="1"/>
  <c r="N17" i="1"/>
  <c r="M17" i="1"/>
  <c r="J17" i="1"/>
  <c r="I17" i="1"/>
  <c r="D17" i="1"/>
  <c r="AM16" i="1"/>
  <c r="AL16" i="1"/>
  <c r="AJ16" i="1"/>
  <c r="AG16" i="1"/>
  <c r="AD16" i="1"/>
  <c r="AA16" i="1"/>
  <c r="X16" i="1"/>
  <c r="U16" i="1"/>
  <c r="R16" i="1"/>
  <c r="N16" i="1"/>
  <c r="M16" i="1"/>
  <c r="J16" i="1"/>
  <c r="I16" i="1"/>
  <c r="D16" i="1"/>
  <c r="AM15" i="1"/>
  <c r="AL15" i="1"/>
  <c r="AJ15" i="1"/>
  <c r="AG15" i="1"/>
  <c r="AD15" i="1"/>
  <c r="AA15" i="1"/>
  <c r="X15" i="1"/>
  <c r="U15" i="1"/>
  <c r="R15" i="1"/>
  <c r="N15" i="1"/>
  <c r="M15" i="1"/>
  <c r="J15" i="1"/>
  <c r="I15" i="1"/>
  <c r="D15" i="1"/>
  <c r="AM14" i="1"/>
  <c r="AJ14" i="1"/>
  <c r="AG14" i="1"/>
  <c r="AD14" i="1"/>
  <c r="AA14" i="1"/>
  <c r="X14" i="1"/>
  <c r="U14" i="1"/>
  <c r="R14" i="1"/>
  <c r="N14" i="1"/>
  <c r="D14" i="1" s="1"/>
  <c r="M14" i="1"/>
  <c r="AM13" i="1"/>
  <c r="AL13" i="1"/>
  <c r="AJ13" i="1"/>
  <c r="AG13" i="1"/>
  <c r="AD13" i="1"/>
  <c r="AA13" i="1"/>
  <c r="X13" i="1"/>
  <c r="U13" i="1"/>
  <c r="R13" i="1"/>
  <c r="N13" i="1"/>
  <c r="M13" i="1"/>
  <c r="I13" i="1"/>
  <c r="D13" i="1"/>
  <c r="AM12" i="1"/>
  <c r="AL12" i="1"/>
  <c r="I12" i="1" s="1"/>
  <c r="AJ12" i="1"/>
  <c r="AG12" i="1"/>
  <c r="AD12" i="1"/>
  <c r="AA12" i="1"/>
  <c r="X12" i="1"/>
  <c r="U12" i="1"/>
  <c r="R12" i="1"/>
  <c r="N12" i="1"/>
  <c r="M12" i="1"/>
  <c r="D12" i="1"/>
  <c r="AM11" i="1"/>
  <c r="AJ11" i="1"/>
  <c r="AG11" i="1"/>
  <c r="AD11" i="1"/>
  <c r="AA11" i="1"/>
  <c r="X11" i="1"/>
  <c r="U11" i="1"/>
  <c r="R11" i="1"/>
  <c r="N11" i="1"/>
  <c r="M11" i="1"/>
  <c r="D11" i="1"/>
  <c r="AM10" i="1"/>
  <c r="AJ10" i="1"/>
  <c r="AG10" i="1"/>
  <c r="AD10" i="1"/>
  <c r="AA10" i="1"/>
  <c r="X10" i="1"/>
  <c r="U10" i="1"/>
  <c r="R10" i="1"/>
  <c r="N10" i="1"/>
  <c r="M10" i="1"/>
  <c r="D10" i="1"/>
  <c r="O12" i="3" l="1"/>
  <c r="J12" i="3" s="1"/>
  <c r="AK26" i="1"/>
  <c r="AK10" i="1"/>
  <c r="AK11" i="1"/>
  <c r="AK12" i="1"/>
  <c r="O12" i="1" s="1"/>
  <c r="J12" i="1" s="1"/>
  <c r="AK13" i="1"/>
  <c r="O13" i="1" s="1"/>
  <c r="J13" i="1" s="1"/>
  <c r="AK14" i="1"/>
  <c r="AK15" i="1"/>
  <c r="O15" i="1" s="1"/>
  <c r="AK16" i="1"/>
  <c r="O16" i="1" s="1"/>
  <c r="AK17" i="1"/>
  <c r="O17" i="1" s="1"/>
  <c r="AK18" i="1"/>
  <c r="O18" i="1" s="1"/>
  <c r="AK19" i="1"/>
  <c r="O19" i="1" s="1"/>
  <c r="AK20" i="1"/>
  <c r="O20" i="1" s="1"/>
  <c r="AK21" i="1"/>
  <c r="O21" i="1" s="1"/>
  <c r="AK22" i="1"/>
  <c r="O22" i="1" s="1"/>
  <c r="AK23" i="1"/>
  <c r="O23" i="1" s="1"/>
  <c r="AK24" i="1"/>
  <c r="O24" i="1" s="1"/>
  <c r="AK25" i="1"/>
  <c r="O25" i="1" s="1"/>
  <c r="O26" i="1"/>
  <c r="AK27" i="1"/>
  <c r="O27" i="1" s="1"/>
  <c r="AK28" i="1"/>
  <c r="O28" i="1" s="1"/>
  <c r="AK29" i="1"/>
  <c r="O29" i="1" s="1"/>
  <c r="O14" i="1" l="1"/>
  <c r="J14" i="1" s="1"/>
  <c r="AL14" i="1"/>
  <c r="I14" i="1" s="1"/>
  <c r="O11" i="1"/>
  <c r="J11" i="1" s="1"/>
  <c r="AL11" i="1"/>
  <c r="I11" i="1" s="1"/>
  <c r="O10" i="1"/>
  <c r="J10" i="1" s="1"/>
  <c r="AL10" i="1"/>
  <c r="I10" i="1" s="1"/>
</calcChain>
</file>

<file path=xl/sharedStrings.xml><?xml version="1.0" encoding="utf-8"?>
<sst xmlns="http://schemas.openxmlformats.org/spreadsheetml/2006/main" count="808" uniqueCount="68">
  <si>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</si>
  <si>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</si>
  <si>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</si>
  <si>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</si>
  <si>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</si>
  <si>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</si>
  <si>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</si>
  <si>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</si>
  <si>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</si>
  <si>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</si>
  <si>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</si>
  <si>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</si>
  <si>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</si>
  <si>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</si>
  <si>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</si>
  <si>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</si>
  <si>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</si>
  <si>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</si>
  <si>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</si>
  <si>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</si>
  <si>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</si>
  <si>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</si>
  <si>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</si>
  <si>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</si>
  <si>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</si>
  <si>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</si>
  <si>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</si>
  <si>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Not:    1) Öğrencinin danışmanı Proje ve Yeterlik Sınavına girmek zorundadır.          
          2) Proje sınavından başarılı olmayan öğrenci yeterlik sınavına alınmaz.</t>
  </si>
  <si>
    <t>(2)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</si>
  <si>
    <t>UZAKTAN EĞİTİM FİNANS VE İKTİSAT TEZSİZ YÜKSEK LİSANS</t>
  </si>
  <si>
    <t>Yrd. Doç. Dr. Mehmet Zeki AK</t>
  </si>
  <si>
    <t>Yrd. Doç. Dr. Şükrü CİCİOĞLU</t>
  </si>
  <si>
    <t>Yrd. Doç. Dr. Abidin ÖNCEL</t>
  </si>
  <si>
    <t>Yrd. Doç. Dr. Ahmet GÜLMEZ</t>
  </si>
  <si>
    <t>Sakine ERGÜNEŞ</t>
  </si>
  <si>
    <t>1360E50002</t>
  </si>
  <si>
    <t>Hale KULAÇ</t>
  </si>
  <si>
    <t>1360E50020</t>
  </si>
  <si>
    <t>Selma VAROL</t>
  </si>
  <si>
    <t>1360E50030</t>
  </si>
  <si>
    <t>Ahmet ALEMDAR</t>
  </si>
  <si>
    <t>1360E50029</t>
  </si>
  <si>
    <t>Elhan AYDIN</t>
  </si>
  <si>
    <t>1360E50028</t>
  </si>
  <si>
    <t>2014-2015 / GÜZ YARIYILI SONU</t>
  </si>
  <si>
    <t xml:space="preserve"> 2. GRUP</t>
  </si>
  <si>
    <t>Abdullah KARAÇINAR</t>
  </si>
  <si>
    <t>1260E50014</t>
  </si>
  <si>
    <t>Prof. Dr. Aziz KUTLAR</t>
  </si>
  <si>
    <t>Murat YILMAZ</t>
  </si>
  <si>
    <t>1260E50029</t>
  </si>
  <si>
    <t>Yrd. Doç. Dr. Ali KABASAKAL</t>
  </si>
  <si>
    <t>Yrd. Doç. Dr. Adnan DOĞRUYOL</t>
  </si>
  <si>
    <t>Yıldız VERGİLİ</t>
  </si>
  <si>
    <t>1360E50004</t>
  </si>
  <si>
    <t>Beyhan Merve YILDIRIM</t>
  </si>
  <si>
    <t>1360E50025</t>
  </si>
  <si>
    <t xml:space="preserve"> 3. GRUP</t>
  </si>
  <si>
    <t>Prof. Dr. Mustafa AKAL</t>
  </si>
  <si>
    <t>Neslihan TERZİ</t>
  </si>
  <si>
    <t>1360E50003</t>
  </si>
  <si>
    <t>Mesut KULA</t>
  </si>
  <si>
    <t>1360E50031</t>
  </si>
  <si>
    <t>Prof. Dr. Fuat SEKMEN</t>
  </si>
  <si>
    <t>Doç. Dr. Tahsin BAKIRTAŞ</t>
  </si>
  <si>
    <t>Sinan ÇELİK</t>
  </si>
  <si>
    <t>1360E50008</t>
  </si>
  <si>
    <t>GİREMEZ(AKTS)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</si>
</sst>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1"/>
      <color theme="1"/>
      <name val="Times New Roman"/>
      <family val="1"/>
      <charset val="162"/>
    </font>
    <font>
      <sz val="11"/>
      <name val="Times New Roman"/>
      <family val="1"/>
      <charset val="162"/>
    </font>
    <font>
      <sz val="10"/>
      <color rgb="FFFF000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theme="0" tint="-0.14999847407452621"/>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1">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4" fillId="0" borderId="0" xfId="0" applyFont="1" applyBorder="1" applyProtection="1">
      <protection hidden="1"/>
    </xf>
    <xf numFmtId="11" fontId="3" fillId="2" borderId="6" xfId="0" applyNumberFormat="1" applyFont="1" applyFill="1" applyBorder="1" applyAlignment="1">
      <alignment horizontal="center" vertical="center"/>
    </xf>
    <xf numFmtId="0" fontId="3" fillId="2" borderId="6" xfId="0" applyFont="1" applyFill="1" applyBorder="1" applyAlignment="1">
      <alignment horizontal="left"/>
    </xf>
    <xf numFmtId="0" fontId="3"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wrapText="1"/>
      <protection hidden="1"/>
    </xf>
    <xf numFmtId="164" fontId="6" fillId="2" borderId="6" xfId="0" applyNumberFormat="1" applyFont="1" applyFill="1" applyBorder="1" applyAlignment="1" applyProtection="1">
      <alignment horizontal="center"/>
      <protection hidden="1"/>
    </xf>
    <xf numFmtId="164" fontId="6" fillId="2" borderId="7"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2" borderId="6" xfId="0" applyNumberFormat="1" applyFont="1" applyFill="1" applyBorder="1" applyAlignment="1" applyProtection="1">
      <alignment horizontal="center" vertical="center" wrapText="1"/>
      <protection hidden="1"/>
    </xf>
    <xf numFmtId="0" fontId="4" fillId="2" borderId="14" xfId="0" applyNumberFormat="1"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11" fontId="12" fillId="2" borderId="6" xfId="0" applyNumberFormat="1" applyFont="1" applyFill="1" applyBorder="1" applyAlignment="1">
      <alignment horizontal="center" vertical="center"/>
    </xf>
    <xf numFmtId="0" fontId="12" fillId="2" borderId="6" xfId="0" applyFont="1" applyFill="1" applyBorder="1" applyAlignment="1">
      <alignment horizontal="left"/>
    </xf>
    <xf numFmtId="0" fontId="13" fillId="2" borderId="6" xfId="0" applyFont="1" applyFill="1" applyBorder="1" applyAlignment="1" applyProtection="1">
      <alignment horizontal="center"/>
      <protection hidden="1"/>
    </xf>
    <xf numFmtId="0" fontId="14" fillId="2" borderId="6" xfId="0" applyFont="1" applyFill="1" applyBorder="1" applyAlignment="1" applyProtection="1">
      <alignment horizontal="center" vertical="center" wrapText="1"/>
      <protection hidden="1"/>
    </xf>
    <xf numFmtId="0" fontId="14" fillId="2" borderId="11" xfId="0" applyNumberFormat="1" applyFont="1" applyFill="1" applyBorder="1" applyAlignment="1" applyProtection="1">
      <alignment horizontal="center" vertical="center" wrapText="1"/>
      <protection hidden="1"/>
    </xf>
    <xf numFmtId="0" fontId="14" fillId="2" borderId="6" xfId="0" applyNumberFormat="1"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2" fillId="2" borderId="6" xfId="0" applyFont="1" applyFill="1" applyBorder="1" applyAlignment="1">
      <alignment horizontal="left" vertical="center"/>
    </xf>
    <xf numFmtId="11" fontId="12" fillId="6" borderId="6" xfId="0" applyNumberFormat="1" applyFont="1" applyFill="1" applyBorder="1" applyAlignment="1">
      <alignment horizontal="center" vertical="center"/>
    </xf>
    <xf numFmtId="0" fontId="12" fillId="6" borderId="6" xfId="0" applyFont="1" applyFill="1" applyBorder="1" applyAlignment="1">
      <alignment horizontal="left" vertical="center"/>
    </xf>
    <xf numFmtId="0" fontId="13" fillId="6" borderId="6" xfId="0" applyFont="1" applyFill="1" applyBorder="1" applyAlignment="1" applyProtection="1">
      <alignment horizontal="center"/>
      <protection hidden="1"/>
    </xf>
    <xf numFmtId="0" fontId="14" fillId="6" borderId="6" xfId="0" applyFont="1" applyFill="1" applyBorder="1" applyAlignment="1" applyProtection="1">
      <alignment horizontal="center" vertical="center" wrapText="1"/>
      <protection hidden="1"/>
    </xf>
    <xf numFmtId="0" fontId="14" fillId="6" borderId="6" xfId="0" applyNumberFormat="1" applyFont="1" applyFill="1" applyBorder="1" applyAlignment="1" applyProtection="1">
      <alignment horizontal="center" vertical="center" wrapText="1"/>
      <protection hidden="1"/>
    </xf>
    <xf numFmtId="164" fontId="15" fillId="6" borderId="6" xfId="0" applyNumberFormat="1" applyFont="1" applyFill="1" applyBorder="1" applyAlignment="1" applyProtection="1">
      <alignment horizontal="center"/>
      <protection hidden="1"/>
    </xf>
    <xf numFmtId="164" fontId="6" fillId="6" borderId="7" xfId="0" applyNumberFormat="1" applyFont="1" applyFill="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9" fillId="0" borderId="0"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locked="0"/>
    </xf>
    <xf numFmtId="0" fontId="1" fillId="5"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3" fillId="2" borderId="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9" fillId="0" borderId="1" xfId="0" applyFont="1" applyFill="1" applyBorder="1" applyAlignment="1" applyProtection="1">
      <alignment horizontal="center" vertical="center"/>
      <protection hidden="1"/>
    </xf>
    <xf numFmtId="0" fontId="13" fillId="2" borderId="6" xfId="0" applyFont="1" applyFill="1" applyBorder="1" applyAlignment="1">
      <alignment horizontal="left"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5" fillId="0" borderId="17" xfId="0" applyFont="1" applyBorder="1" applyAlignment="1" applyProtection="1">
      <alignment horizontal="center" vertical="center" wrapText="1"/>
      <protection hidden="1"/>
    </xf>
    <xf numFmtId="0" fontId="0" fillId="0" borderId="17" xfId="0" applyBorder="1"/>
    <xf numFmtId="0" fontId="12" fillId="2" borderId="12" xfId="0" applyFont="1" applyFill="1" applyBorder="1" applyAlignment="1">
      <alignment horizontal="left" vertical="center"/>
    </xf>
    <xf numFmtId="0" fontId="12" fillId="2" borderId="13" xfId="0" applyFont="1" applyFill="1" applyBorder="1" applyAlignment="1">
      <alignment horizontal="left" vertical="center"/>
    </xf>
    <xf numFmtId="0" fontId="12" fillId="2" borderId="6" xfId="0" applyFont="1" applyFill="1" applyBorder="1" applyAlignment="1">
      <alignment horizontal="left" vertical="center"/>
    </xf>
    <xf numFmtId="0" fontId="12" fillId="6" borderId="6"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534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534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534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534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1534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67700" y="257175"/>
          <a:ext cx="14097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4770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tabSelected="1" workbookViewId="0">
      <selection sqref="A1:J1"/>
    </sheetView>
  </sheetViews>
  <sheetFormatPr defaultRowHeight="15" x14ac:dyDescent="0.25"/>
  <cols>
    <col min="1" max="1" width="12.85546875" customWidth="1"/>
    <col min="2" max="2" width="18.7109375" customWidth="1"/>
    <col min="3" max="3" width="9" customWidth="1"/>
    <col min="4" max="4" width="10" customWidth="1"/>
    <col min="5" max="5" width="11.140625" customWidth="1"/>
    <col min="6" max="6" width="33" bestFit="1" customWidth="1"/>
    <col min="7" max="7" width="0.85546875" customWidth="1"/>
    <col min="8" max="8" width="11.85546875" customWidth="1"/>
    <col min="9" max="9" width="25.425781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73" t="s">
        <v>0</v>
      </c>
      <c r="B1" s="74"/>
      <c r="C1" s="74"/>
      <c r="D1" s="74"/>
      <c r="E1" s="74"/>
      <c r="F1" s="74"/>
      <c r="G1" s="74"/>
      <c r="H1" s="74"/>
      <c r="I1" s="74"/>
      <c r="J1" s="7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6" t="s">
        <v>1</v>
      </c>
      <c r="B2" s="77"/>
      <c r="C2" s="77"/>
      <c r="D2" s="77"/>
      <c r="E2" s="77"/>
      <c r="F2" s="77"/>
      <c r="G2" s="77"/>
      <c r="H2" s="77"/>
      <c r="I2" s="77"/>
      <c r="J2" s="7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6" t="s">
        <v>2</v>
      </c>
      <c r="B3" s="77"/>
      <c r="C3" s="77"/>
      <c r="D3" s="77"/>
      <c r="E3" s="77"/>
      <c r="F3" s="77"/>
      <c r="G3" s="77"/>
      <c r="H3" s="77"/>
      <c r="I3" s="77"/>
      <c r="J3" s="7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6" t="s">
        <v>44</v>
      </c>
      <c r="B4" s="77"/>
      <c r="C4" s="77"/>
      <c r="D4" s="77"/>
      <c r="E4" s="77"/>
      <c r="F4" s="77"/>
      <c r="G4" s="77"/>
      <c r="H4" s="77"/>
      <c r="I4" s="77"/>
      <c r="J4" s="7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9" t="s">
        <v>29</v>
      </c>
      <c r="B5" s="80"/>
      <c r="C5" s="80"/>
      <c r="D5" s="80"/>
      <c r="E5" s="80"/>
      <c r="F5" s="80"/>
      <c r="G5" s="80"/>
      <c r="H5" s="80"/>
      <c r="I5" s="80"/>
      <c r="J5" s="8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9" t="s">
        <v>3</v>
      </c>
      <c r="B6" s="80"/>
      <c r="C6" s="80"/>
      <c r="D6" s="80"/>
      <c r="E6" s="80"/>
      <c r="F6" s="80"/>
      <c r="G6" s="80"/>
      <c r="H6" s="80"/>
      <c r="I6" s="80"/>
      <c r="J6" s="8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2">
        <v>42035</v>
      </c>
      <c r="B7" s="83"/>
      <c r="C7" s="83"/>
      <c r="D7" s="83"/>
      <c r="E7" s="83"/>
      <c r="F7" s="83"/>
      <c r="G7" s="83"/>
      <c r="H7" s="83"/>
      <c r="I7" s="83"/>
      <c r="J7" s="8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79" t="s">
        <v>4</v>
      </c>
      <c r="B8" s="80"/>
      <c r="C8" s="80"/>
      <c r="D8" s="80"/>
      <c r="E8" s="80"/>
      <c r="F8" s="80"/>
      <c r="G8" s="80"/>
      <c r="H8" s="80"/>
      <c r="I8" s="80"/>
      <c r="J8" s="8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35" t="s">
        <v>5</v>
      </c>
      <c r="B9" s="35" t="s">
        <v>6</v>
      </c>
      <c r="C9" s="35" t="s">
        <v>7</v>
      </c>
      <c r="D9" s="35" t="s">
        <v>8</v>
      </c>
      <c r="E9" s="35" t="s">
        <v>9</v>
      </c>
      <c r="F9" s="85" t="s">
        <v>10</v>
      </c>
      <c r="G9" s="86"/>
      <c r="H9" s="35" t="s">
        <v>11</v>
      </c>
      <c r="I9" s="35" t="s">
        <v>12</v>
      </c>
      <c r="J9" s="36" t="s">
        <v>13</v>
      </c>
      <c r="K9" s="4"/>
      <c r="L9" s="4"/>
      <c r="M9" s="4"/>
      <c r="N9" s="4"/>
      <c r="O9" s="4"/>
      <c r="P9" s="4"/>
      <c r="Q9" s="4"/>
      <c r="R9" s="4"/>
      <c r="S9" s="4"/>
      <c r="T9" s="4"/>
      <c r="U9" s="4"/>
      <c r="V9" s="4"/>
      <c r="W9" s="4"/>
      <c r="X9" s="4"/>
      <c r="Y9" s="4"/>
      <c r="Z9" s="4"/>
      <c r="AA9" s="4"/>
      <c r="AB9" s="4"/>
      <c r="AC9" s="4"/>
      <c r="AD9" s="4"/>
      <c r="AE9" s="4"/>
      <c r="AF9" s="4"/>
      <c r="AG9" s="4"/>
      <c r="AH9" s="4"/>
      <c r="AI9" s="4"/>
      <c r="AJ9" s="4"/>
      <c r="AK9" s="4" t="s">
        <v>14</v>
      </c>
      <c r="AL9" s="4"/>
      <c r="AM9" s="4"/>
      <c r="AN9" s="4"/>
      <c r="AO9" s="3"/>
      <c r="AP9" s="3"/>
      <c r="AQ9" s="3"/>
      <c r="AR9" s="1"/>
      <c r="AS9" s="1"/>
      <c r="AT9" s="1"/>
      <c r="AU9" s="1"/>
      <c r="AV9" s="1"/>
      <c r="AW9" s="1"/>
      <c r="AX9" s="1"/>
      <c r="AY9" s="1"/>
    </row>
    <row r="10" spans="1:51" s="2" customFormat="1" ht="20.100000000000001" customHeight="1" x14ac:dyDescent="0.25">
      <c r="A10" s="37" t="s">
        <v>35</v>
      </c>
      <c r="B10" s="44" t="s">
        <v>34</v>
      </c>
      <c r="C10" s="39">
        <v>75</v>
      </c>
      <c r="D10" s="40" t="str">
        <f t="shared" ref="D10:D29" si="0">IF(H10=" "," ",N10)</f>
        <v xml:space="preserve"> </v>
      </c>
      <c r="E10" s="41">
        <v>195</v>
      </c>
      <c r="F10" s="87" t="s">
        <v>30</v>
      </c>
      <c r="G10" s="88"/>
      <c r="H10" s="43" t="s">
        <v>15</v>
      </c>
      <c r="I10" s="9" t="str">
        <f>IF(C10=0," ",IF(H10=0," ",IF(H10="GR",AP10,AL10)))</f>
        <v xml:space="preserve"> </v>
      </c>
      <c r="J10" s="10">
        <f>IF(C10=0," ",IF(H10=0," ",O10))</f>
        <v>2.6</v>
      </c>
      <c r="K10" s="11"/>
      <c r="L10" s="11" t="s">
        <v>16</v>
      </c>
      <c r="M10" s="12">
        <f>IF(H10&lt;90,0,IF(H10&lt;=100,4,0))</f>
        <v>0</v>
      </c>
      <c r="N10" s="13">
        <f>IF(H10=" ",C10,(C10+15))</f>
        <v>75</v>
      </c>
      <c r="O10" s="13">
        <f>IF(H10="BAŞARILI",(E10/N10),IF(H10&gt;0,(((AK10*15)+E10)/N10),E10))</f>
        <v>2.6</v>
      </c>
      <c r="P10" s="14">
        <v>3.5</v>
      </c>
      <c r="Q10" s="14" t="s">
        <v>17</v>
      </c>
      <c r="R10" s="15">
        <f>IF(H10&lt;85,0,IF(H10&lt;=89,3.5,0))</f>
        <v>0</v>
      </c>
      <c r="S10" s="14">
        <v>3</v>
      </c>
      <c r="T10" s="14" t="s">
        <v>18</v>
      </c>
      <c r="U10" s="15">
        <f>IF(H10&lt;80,0,IF(H10&lt;=84,3,0))</f>
        <v>0</v>
      </c>
      <c r="V10" s="14">
        <v>2.5</v>
      </c>
      <c r="W10" s="14" t="s">
        <v>19</v>
      </c>
      <c r="X10" s="15">
        <f>IF(H10&lt;75,0,IF(H10&lt;=79,2.5,0))</f>
        <v>0</v>
      </c>
      <c r="Y10" s="14">
        <v>2</v>
      </c>
      <c r="Z10" s="14" t="s">
        <v>20</v>
      </c>
      <c r="AA10" s="15">
        <f>IF(H10&lt;65,0,IF(H10&lt;=74,2,0))</f>
        <v>0</v>
      </c>
      <c r="AB10" s="14">
        <v>1.5</v>
      </c>
      <c r="AC10" s="14" t="s">
        <v>21</v>
      </c>
      <c r="AD10" s="15">
        <f>IF(H10&lt;58,0,IF(H10&lt;=64,1.5,0))</f>
        <v>0</v>
      </c>
      <c r="AE10" s="14">
        <v>1</v>
      </c>
      <c r="AF10" s="14" t="s">
        <v>22</v>
      </c>
      <c r="AG10" s="15">
        <f>IF(H10&lt;50,0,IF(H10&lt;=57,1,0))</f>
        <v>0</v>
      </c>
      <c r="AH10" s="14">
        <v>0</v>
      </c>
      <c r="AI10" s="14" t="s">
        <v>23</v>
      </c>
      <c r="AJ10" s="15">
        <f>IF(H10&lt;0,0,IF(H10&lt;=49,0,0))</f>
        <v>0</v>
      </c>
      <c r="AK10" s="15">
        <f>SUM(R10,U10,X10,AA10,AD10,AG10,AJ10,M10)</f>
        <v>0</v>
      </c>
      <c r="AL10" s="16" t="str">
        <f>IF(H10=" "," ",IF(AK10&lt;2,"GİREMEZ(AKTS)",IF(N10&lt;89,"GİREMEZ(AKTS)",IF(O10&gt;=AM10,"YETERLİ","GİREMEZ(ORTALAMA)"))))</f>
        <v xml:space="preserve"> </v>
      </c>
      <c r="AM10" s="15">
        <f>IF(LEFT(A10,1)="0",2,2.5)</f>
        <v>2.5</v>
      </c>
      <c r="AN10" s="15"/>
      <c r="AO10" s="17"/>
      <c r="AP10" s="17" t="s">
        <v>24</v>
      </c>
      <c r="AQ10" s="17"/>
      <c r="AR10" s="18"/>
      <c r="AS10" s="18"/>
      <c r="AT10" s="18"/>
      <c r="AU10" s="18"/>
      <c r="AV10" s="18"/>
      <c r="AW10" s="18"/>
      <c r="AX10" s="18"/>
      <c r="AY10" s="1"/>
    </row>
    <row r="11" spans="1:51" ht="15.75" x14ac:dyDescent="0.25">
      <c r="A11" s="37" t="s">
        <v>37</v>
      </c>
      <c r="B11" s="44" t="s">
        <v>36</v>
      </c>
      <c r="C11" s="39">
        <v>75</v>
      </c>
      <c r="D11" s="40" t="str">
        <f t="shared" si="0"/>
        <v xml:space="preserve"> </v>
      </c>
      <c r="E11" s="42">
        <v>178.5</v>
      </c>
      <c r="F11" s="89" t="s">
        <v>30</v>
      </c>
      <c r="G11" s="89"/>
      <c r="H11" s="40" t="s">
        <v>15</v>
      </c>
      <c r="I11" s="9" t="str">
        <f t="shared" ref="I11:I29" si="1">IF(C11=0," ",IF(H11=0," ",IF(H11="GR",AP11,AL11)))</f>
        <v xml:space="preserve"> </v>
      </c>
      <c r="J11" s="10">
        <f t="shared" ref="J11:J29" si="2">IF(C11=0," ",IF(H11=0," ",O11))</f>
        <v>2.38</v>
      </c>
      <c r="K11" s="11"/>
      <c r="L11" s="11" t="s">
        <v>16</v>
      </c>
      <c r="M11" s="12">
        <f t="shared" ref="M11:M29" si="3">IF(H11&lt;90,0,IF(H11&lt;=100,4,0))</f>
        <v>0</v>
      </c>
      <c r="N11" s="13">
        <f t="shared" ref="N11:N29" si="4">IF(H11=" ",C11,(C11+15))</f>
        <v>75</v>
      </c>
      <c r="O11" s="13">
        <f t="shared" ref="O11:O29" si="5">IF(H11="BAŞARILI",(E11/N11),IF(H11&gt;0,(((AK11*15)+E11)/N11),E11))</f>
        <v>2.38</v>
      </c>
      <c r="P11" s="14">
        <v>3.5</v>
      </c>
      <c r="Q11" s="14" t="s">
        <v>17</v>
      </c>
      <c r="R11" s="15">
        <f t="shared" ref="R11:R29" si="6">IF(H11&lt;85,0,IF(H11&lt;=89,3.5,0))</f>
        <v>0</v>
      </c>
      <c r="S11" s="14">
        <v>3</v>
      </c>
      <c r="T11" s="14" t="s">
        <v>18</v>
      </c>
      <c r="U11" s="15">
        <f t="shared" ref="U11:U29" si="7">IF(H11&lt;80,0,IF(H11&lt;=84,3,0))</f>
        <v>0</v>
      </c>
      <c r="V11" s="14">
        <v>2.5</v>
      </c>
      <c r="W11" s="14" t="s">
        <v>19</v>
      </c>
      <c r="X11" s="15">
        <f t="shared" ref="X11:X29" si="8">IF(H11&lt;75,0,IF(H11&lt;=79,2.5,0))</f>
        <v>0</v>
      </c>
      <c r="Y11" s="14">
        <v>2</v>
      </c>
      <c r="Z11" s="14" t="s">
        <v>20</v>
      </c>
      <c r="AA11" s="15">
        <f t="shared" ref="AA11:AA29" si="9">IF(H11&lt;65,0,IF(H11&lt;=74,2,0))</f>
        <v>0</v>
      </c>
      <c r="AB11" s="14">
        <v>1.5</v>
      </c>
      <c r="AC11" s="14" t="s">
        <v>21</v>
      </c>
      <c r="AD11" s="15">
        <f t="shared" ref="AD11:AD29" si="10">IF(H11&lt;58,0,IF(H11&lt;=64,1.5,0))</f>
        <v>0</v>
      </c>
      <c r="AE11" s="14">
        <v>1</v>
      </c>
      <c r="AF11" s="14" t="s">
        <v>22</v>
      </c>
      <c r="AG11" s="15">
        <f t="shared" ref="AG11:AG29" si="11">IF(H11&lt;50,0,IF(H11&lt;=57,1,0))</f>
        <v>0</v>
      </c>
      <c r="AH11" s="14">
        <v>0</v>
      </c>
      <c r="AI11" s="14" t="s">
        <v>23</v>
      </c>
      <c r="AJ11" s="15">
        <f t="shared" ref="AJ11:AJ29" si="12">IF(H11&lt;0,0,IF(H11&lt;=49,0,0))</f>
        <v>0</v>
      </c>
      <c r="AK11" s="15">
        <f t="shared" ref="AK11:AK29" si="13">SUM(R11,U11,X11,AA11,AD11,AG11,AJ11,M11)</f>
        <v>0</v>
      </c>
      <c r="AL11" s="16" t="str">
        <f t="shared" ref="AL11:AL29" si="14">IF(H11=" "," ",IF(AK11&lt;2,"GİREMEZ(AKTS)",IF(N11&lt;89,"GİREMEZ(AKTS)",IF(O11&gt;=AM11,"YETERLİ","GİREMEZ(ORTALAMA)"))))</f>
        <v xml:space="preserve"> </v>
      </c>
      <c r="AM11" s="15">
        <f t="shared" ref="AM11:AM29" si="15">IF(LEFT(A11,1)="0",2,2.5)</f>
        <v>2.5</v>
      </c>
      <c r="AP11" s="17" t="s">
        <v>24</v>
      </c>
    </row>
    <row r="12" spans="1:51" ht="15.75" x14ac:dyDescent="0.25">
      <c r="A12" s="37" t="s">
        <v>39</v>
      </c>
      <c r="B12" s="44" t="s">
        <v>38</v>
      </c>
      <c r="C12" s="39">
        <v>75</v>
      </c>
      <c r="D12" s="40" t="str">
        <f t="shared" si="0"/>
        <v xml:space="preserve"> </v>
      </c>
      <c r="E12" s="42">
        <v>202</v>
      </c>
      <c r="F12" s="89" t="s">
        <v>31</v>
      </c>
      <c r="G12" s="89"/>
      <c r="H12" s="40" t="s">
        <v>15</v>
      </c>
      <c r="I12" s="9" t="str">
        <f t="shared" si="1"/>
        <v xml:space="preserve"> </v>
      </c>
      <c r="J12" s="10">
        <f t="shared" si="2"/>
        <v>2.6933333333333334</v>
      </c>
      <c r="K12" s="11"/>
      <c r="L12" s="11" t="s">
        <v>16</v>
      </c>
      <c r="M12" s="12">
        <f t="shared" si="3"/>
        <v>0</v>
      </c>
      <c r="N12" s="13">
        <f t="shared" si="4"/>
        <v>75</v>
      </c>
      <c r="O12" s="13">
        <f t="shared" si="5"/>
        <v>2.6933333333333334</v>
      </c>
      <c r="P12" s="14">
        <v>3.5</v>
      </c>
      <c r="Q12" s="14" t="s">
        <v>17</v>
      </c>
      <c r="R12" s="15">
        <f t="shared" si="6"/>
        <v>0</v>
      </c>
      <c r="S12" s="14">
        <v>3</v>
      </c>
      <c r="T12" s="14" t="s">
        <v>18</v>
      </c>
      <c r="U12" s="15">
        <f t="shared" si="7"/>
        <v>0</v>
      </c>
      <c r="V12" s="14">
        <v>2.5</v>
      </c>
      <c r="W12" s="14" t="s">
        <v>19</v>
      </c>
      <c r="X12" s="15">
        <f t="shared" si="8"/>
        <v>0</v>
      </c>
      <c r="Y12" s="14">
        <v>2</v>
      </c>
      <c r="Z12" s="14" t="s">
        <v>20</v>
      </c>
      <c r="AA12" s="15">
        <f t="shared" si="9"/>
        <v>0</v>
      </c>
      <c r="AB12" s="14">
        <v>1.5</v>
      </c>
      <c r="AC12" s="14" t="s">
        <v>21</v>
      </c>
      <c r="AD12" s="15">
        <f t="shared" si="10"/>
        <v>0</v>
      </c>
      <c r="AE12" s="14">
        <v>1</v>
      </c>
      <c r="AF12" s="14" t="s">
        <v>22</v>
      </c>
      <c r="AG12" s="15">
        <f t="shared" si="11"/>
        <v>0</v>
      </c>
      <c r="AH12" s="14">
        <v>0</v>
      </c>
      <c r="AI12" s="14" t="s">
        <v>23</v>
      </c>
      <c r="AJ12" s="15">
        <f t="shared" si="12"/>
        <v>0</v>
      </c>
      <c r="AK12" s="15">
        <f t="shared" si="13"/>
        <v>0</v>
      </c>
      <c r="AL12" s="16" t="str">
        <f t="shared" si="14"/>
        <v xml:space="preserve"> </v>
      </c>
      <c r="AM12" s="15">
        <f t="shared" si="15"/>
        <v>2.5</v>
      </c>
      <c r="AP12" s="17" t="s">
        <v>24</v>
      </c>
    </row>
    <row r="13" spans="1:51" ht="15.75" x14ac:dyDescent="0.25">
      <c r="A13" s="37" t="s">
        <v>41</v>
      </c>
      <c r="B13" s="44" t="s">
        <v>40</v>
      </c>
      <c r="C13" s="39">
        <v>75</v>
      </c>
      <c r="D13" s="40" t="str">
        <f t="shared" si="0"/>
        <v xml:space="preserve"> </v>
      </c>
      <c r="E13" s="42">
        <v>190</v>
      </c>
      <c r="F13" s="89" t="s">
        <v>31</v>
      </c>
      <c r="G13" s="89"/>
      <c r="H13" s="40" t="s">
        <v>15</v>
      </c>
      <c r="I13" s="9" t="str">
        <f t="shared" si="1"/>
        <v xml:space="preserve"> </v>
      </c>
      <c r="J13" s="10">
        <f t="shared" si="2"/>
        <v>2.5333333333333332</v>
      </c>
      <c r="K13" s="11"/>
      <c r="L13" s="11" t="s">
        <v>16</v>
      </c>
      <c r="M13" s="12">
        <f t="shared" si="3"/>
        <v>0</v>
      </c>
      <c r="N13" s="13">
        <f t="shared" si="4"/>
        <v>75</v>
      </c>
      <c r="O13" s="13">
        <f t="shared" si="5"/>
        <v>2.5333333333333332</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7" t="s">
        <v>43</v>
      </c>
      <c r="B14" s="44" t="s">
        <v>42</v>
      </c>
      <c r="C14" s="39">
        <v>75</v>
      </c>
      <c r="D14" s="40" t="str">
        <f t="shared" si="0"/>
        <v xml:space="preserve"> </v>
      </c>
      <c r="E14" s="42">
        <v>178</v>
      </c>
      <c r="F14" s="89" t="s">
        <v>33</v>
      </c>
      <c r="G14" s="89"/>
      <c r="H14" s="40" t="s">
        <v>15</v>
      </c>
      <c r="I14" s="9" t="str">
        <f t="shared" si="1"/>
        <v xml:space="preserve"> </v>
      </c>
      <c r="J14" s="10">
        <f t="shared" si="2"/>
        <v>2.3733333333333335</v>
      </c>
      <c r="K14" s="11"/>
      <c r="L14" s="11" t="s">
        <v>16</v>
      </c>
      <c r="M14" s="12">
        <f t="shared" si="3"/>
        <v>0</v>
      </c>
      <c r="N14" s="13">
        <f t="shared" si="4"/>
        <v>75</v>
      </c>
      <c r="O14" s="13">
        <f t="shared" si="5"/>
        <v>2.3733333333333335</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7" t="s">
        <v>15</v>
      </c>
      <c r="B15" s="44" t="s">
        <v>15</v>
      </c>
      <c r="C15" s="39"/>
      <c r="D15" s="40" t="str">
        <f t="shared" si="0"/>
        <v xml:space="preserve"> </v>
      </c>
      <c r="E15" s="42"/>
      <c r="F15" s="68"/>
      <c r="G15" s="68"/>
      <c r="H15" s="40" t="s">
        <v>15</v>
      </c>
      <c r="I15" s="9" t="str">
        <f t="shared" si="1"/>
        <v xml:space="preserve"> </v>
      </c>
      <c r="J15" s="1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7" t="s">
        <v>15</v>
      </c>
      <c r="B16" s="38" t="s">
        <v>15</v>
      </c>
      <c r="C16" s="39"/>
      <c r="D16" s="40" t="str">
        <f t="shared" si="0"/>
        <v xml:space="preserve"> </v>
      </c>
      <c r="E16" s="42"/>
      <c r="F16" s="68"/>
      <c r="G16" s="68"/>
      <c r="H16" s="40" t="s">
        <v>15</v>
      </c>
      <c r="I16" s="9" t="str">
        <f t="shared" si="1"/>
        <v xml:space="preserve"> </v>
      </c>
      <c r="J16" s="1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7" t="s">
        <v>15</v>
      </c>
      <c r="B17" s="38" t="s">
        <v>15</v>
      </c>
      <c r="C17" s="39"/>
      <c r="D17" s="40" t="str">
        <f t="shared" si="0"/>
        <v xml:space="preserve"> </v>
      </c>
      <c r="E17" s="42"/>
      <c r="F17" s="68"/>
      <c r="G17" s="68"/>
      <c r="H17" s="40" t="s">
        <v>15</v>
      </c>
      <c r="I17" s="9" t="str">
        <f t="shared" si="1"/>
        <v xml:space="preserve"> </v>
      </c>
      <c r="J17" s="1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7" t="s">
        <v>15</v>
      </c>
      <c r="B18" s="38" t="s">
        <v>15</v>
      </c>
      <c r="C18" s="39"/>
      <c r="D18" s="40" t="str">
        <f t="shared" si="0"/>
        <v xml:space="preserve"> </v>
      </c>
      <c r="E18" s="42"/>
      <c r="F18" s="68"/>
      <c r="G18" s="68"/>
      <c r="H18" s="40" t="s">
        <v>15</v>
      </c>
      <c r="I18" s="9" t="str">
        <f t="shared" si="1"/>
        <v xml:space="preserve"> </v>
      </c>
      <c r="J18" s="1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7" t="s">
        <v>15</v>
      </c>
      <c r="B19" s="38" t="s">
        <v>15</v>
      </c>
      <c r="C19" s="39"/>
      <c r="D19" s="40" t="str">
        <f t="shared" si="0"/>
        <v xml:space="preserve"> </v>
      </c>
      <c r="E19" s="42"/>
      <c r="F19" s="68"/>
      <c r="G19" s="68"/>
      <c r="H19" s="40" t="s">
        <v>15</v>
      </c>
      <c r="I19" s="9" t="str">
        <f t="shared" si="1"/>
        <v xml:space="preserve"> </v>
      </c>
      <c r="J19" s="1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7" t="s">
        <v>15</v>
      </c>
      <c r="B20" s="38" t="s">
        <v>15</v>
      </c>
      <c r="C20" s="7"/>
      <c r="D20" s="8" t="str">
        <f t="shared" si="0"/>
        <v xml:space="preserve"> </v>
      </c>
      <c r="E20" s="32"/>
      <c r="F20" s="68"/>
      <c r="G20" s="68"/>
      <c r="H20" s="40" t="s">
        <v>15</v>
      </c>
      <c r="I20" s="9" t="str">
        <f t="shared" si="1"/>
        <v xml:space="preserve"> </v>
      </c>
      <c r="J20" s="1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7" t="s">
        <v>15</v>
      </c>
      <c r="B21" s="38" t="s">
        <v>15</v>
      </c>
      <c r="C21" s="7"/>
      <c r="D21" s="8" t="str">
        <f t="shared" si="0"/>
        <v xml:space="preserve"> </v>
      </c>
      <c r="E21" s="32"/>
      <c r="F21" s="68"/>
      <c r="G21" s="68"/>
      <c r="H21" s="40" t="s">
        <v>15</v>
      </c>
      <c r="I21" s="9" t="str">
        <f t="shared" si="1"/>
        <v xml:space="preserve"> </v>
      </c>
      <c r="J21" s="1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7" t="s">
        <v>15</v>
      </c>
      <c r="B22" s="38" t="s">
        <v>15</v>
      </c>
      <c r="C22" s="7"/>
      <c r="D22" s="8" t="str">
        <f t="shared" si="0"/>
        <v xml:space="preserve"> </v>
      </c>
      <c r="E22" s="32"/>
      <c r="F22" s="68"/>
      <c r="G22" s="68"/>
      <c r="H22" s="8" t="s">
        <v>15</v>
      </c>
      <c r="I22" s="9" t="str">
        <f t="shared" si="1"/>
        <v xml:space="preserve"> </v>
      </c>
      <c r="J22" s="1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5" t="s">
        <v>15</v>
      </c>
      <c r="B23" s="6" t="s">
        <v>15</v>
      </c>
      <c r="C23" s="7"/>
      <c r="D23" s="8" t="str">
        <f t="shared" si="0"/>
        <v xml:space="preserve"> </v>
      </c>
      <c r="E23" s="32"/>
      <c r="F23" s="68"/>
      <c r="G23" s="68"/>
      <c r="H23" s="8" t="s">
        <v>15</v>
      </c>
      <c r="I23" s="9" t="str">
        <f t="shared" si="1"/>
        <v xml:space="preserve"> </v>
      </c>
      <c r="J23" s="1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5" t="s">
        <v>15</v>
      </c>
      <c r="B24" s="6" t="s">
        <v>15</v>
      </c>
      <c r="C24" s="7"/>
      <c r="D24" s="8" t="str">
        <f t="shared" si="0"/>
        <v xml:space="preserve"> </v>
      </c>
      <c r="E24" s="32"/>
      <c r="F24" s="68"/>
      <c r="G24" s="68"/>
      <c r="H24" s="8" t="s">
        <v>15</v>
      </c>
      <c r="I24" s="9" t="str">
        <f t="shared" si="1"/>
        <v xml:space="preserve"> </v>
      </c>
      <c r="J24" s="1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5" t="s">
        <v>15</v>
      </c>
      <c r="B25" s="6" t="s">
        <v>15</v>
      </c>
      <c r="C25" s="7"/>
      <c r="D25" s="8" t="str">
        <f t="shared" si="0"/>
        <v xml:space="preserve"> </v>
      </c>
      <c r="E25" s="32"/>
      <c r="F25" s="68"/>
      <c r="G25" s="68"/>
      <c r="H25" s="8" t="s">
        <v>15</v>
      </c>
      <c r="I25" s="9" t="str">
        <f t="shared" si="1"/>
        <v xml:space="preserve"> </v>
      </c>
      <c r="J25" s="10" t="str">
        <f t="shared" si="2"/>
        <v xml:space="preserve"> </v>
      </c>
      <c r="K25" s="11"/>
      <c r="L25" s="11" t="s">
        <v>16</v>
      </c>
      <c r="M25" s="12">
        <f t="shared" si="3"/>
        <v>0</v>
      </c>
      <c r="N25" s="13">
        <v>15</v>
      </c>
      <c r="O25" s="13">
        <f t="shared" si="5"/>
        <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5" t="s">
        <v>15</v>
      </c>
      <c r="B26" s="6" t="s">
        <v>15</v>
      </c>
      <c r="C26" s="7"/>
      <c r="D26" s="8" t="str">
        <f t="shared" si="0"/>
        <v xml:space="preserve"> </v>
      </c>
      <c r="E26" s="32"/>
      <c r="F26" s="68"/>
      <c r="G26" s="68"/>
      <c r="H26" s="8" t="s">
        <v>15</v>
      </c>
      <c r="I26" s="9" t="str">
        <f t="shared" si="1"/>
        <v xml:space="preserve"> </v>
      </c>
      <c r="J26" s="10" t="str">
        <f t="shared" si="2"/>
        <v xml:space="preserve"> </v>
      </c>
      <c r="K26" s="11"/>
      <c r="L26" s="11" t="s">
        <v>16</v>
      </c>
      <c r="M26" s="12">
        <f t="shared" si="3"/>
        <v>0</v>
      </c>
      <c r="N26" s="13">
        <f t="shared" si="4"/>
        <v>0</v>
      </c>
      <c r="O26" s="13" t="e">
        <f t="shared" si="5"/>
        <v>#DIV/0!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5" t="s">
        <v>15</v>
      </c>
      <c r="B27" s="6" t="s">
        <v>15</v>
      </c>
      <c r="C27" s="7"/>
      <c r="D27" s="8" t="str">
        <f t="shared" si="0"/>
        <v xml:space="preserve"> </v>
      </c>
      <c r="E27" s="32"/>
      <c r="F27" s="68"/>
      <c r="G27" s="68"/>
      <c r="H27" s="8" t="s">
        <v>15</v>
      </c>
      <c r="I27" s="9" t="str">
        <f t="shared" si="1"/>
        <v xml:space="preserve"> </v>
      </c>
      <c r="J27" s="1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5" t="s">
        <v>15</v>
      </c>
      <c r="B28" s="6" t="s">
        <v>15</v>
      </c>
      <c r="C28" s="7"/>
      <c r="D28" s="8" t="str">
        <f t="shared" si="0"/>
        <v xml:space="preserve"> </v>
      </c>
      <c r="E28" s="32"/>
      <c r="F28" s="68"/>
      <c r="G28" s="68"/>
      <c r="H28" s="8" t="s">
        <v>15</v>
      </c>
      <c r="I28" s="9" t="str">
        <f t="shared" si="1"/>
        <v xml:space="preserve"> </v>
      </c>
      <c r="J28" s="1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6.5" thickBot="1" x14ac:dyDescent="0.3">
      <c r="A29" s="5" t="s">
        <v>15</v>
      </c>
      <c r="B29" s="6" t="s">
        <v>15</v>
      </c>
      <c r="C29" s="7"/>
      <c r="D29" s="8" t="str">
        <f t="shared" si="0"/>
        <v xml:space="preserve"> </v>
      </c>
      <c r="E29" s="33"/>
      <c r="F29" s="69"/>
      <c r="G29" s="70"/>
      <c r="H29" s="34" t="s">
        <v>15</v>
      </c>
      <c r="I29" s="9" t="str">
        <f t="shared" si="1"/>
        <v xml:space="preserve"> </v>
      </c>
      <c r="J29" s="1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x14ac:dyDescent="0.25">
      <c r="A30" s="71" t="s">
        <v>25</v>
      </c>
      <c r="B30" s="62"/>
      <c r="C30" s="19"/>
      <c r="D30" s="62" t="s">
        <v>25</v>
      </c>
      <c r="E30" s="61"/>
      <c r="F30" s="61"/>
      <c r="G30" s="20"/>
      <c r="H30" s="61" t="s">
        <v>25</v>
      </c>
      <c r="I30" s="62"/>
      <c r="J30" s="63"/>
    </row>
    <row r="31" spans="1:42" x14ac:dyDescent="0.25">
      <c r="A31" s="64" t="s">
        <v>30</v>
      </c>
      <c r="B31" s="64"/>
      <c r="C31" s="21"/>
      <c r="D31" s="53" t="s">
        <v>31</v>
      </c>
      <c r="E31" s="53"/>
      <c r="F31" s="53"/>
      <c r="G31" s="22"/>
      <c r="H31" s="53" t="s">
        <v>33</v>
      </c>
      <c r="I31" s="53"/>
      <c r="J31" s="65"/>
    </row>
    <row r="32" spans="1:42" x14ac:dyDescent="0.25">
      <c r="A32" s="23"/>
      <c r="B32" s="21"/>
      <c r="C32" s="21"/>
      <c r="D32" s="24"/>
      <c r="E32" s="24"/>
      <c r="F32" s="24"/>
      <c r="G32" s="21"/>
      <c r="H32" s="21"/>
      <c r="I32" s="21"/>
      <c r="J32" s="25"/>
    </row>
    <row r="33" spans="1:10" x14ac:dyDescent="0.25">
      <c r="A33" s="23"/>
      <c r="B33" s="21"/>
      <c r="C33" s="21"/>
      <c r="D33" s="24"/>
      <c r="E33" s="24"/>
      <c r="F33" s="24"/>
      <c r="G33" s="21"/>
      <c r="H33" s="21"/>
      <c r="I33" s="21"/>
      <c r="J33" s="25"/>
    </row>
    <row r="34" spans="1:10" x14ac:dyDescent="0.25">
      <c r="A34" s="23"/>
      <c r="B34" s="21"/>
      <c r="C34" s="21"/>
      <c r="D34" s="24"/>
      <c r="E34" s="24"/>
      <c r="F34" s="24"/>
      <c r="G34" s="21"/>
      <c r="H34" s="21"/>
      <c r="I34" s="21"/>
      <c r="J34" s="25"/>
    </row>
    <row r="35" spans="1:10" x14ac:dyDescent="0.25">
      <c r="A35" s="52"/>
      <c r="B35" s="52"/>
      <c r="C35" s="21"/>
      <c r="D35" s="61" t="s">
        <v>26</v>
      </c>
      <c r="E35" s="61"/>
      <c r="F35" s="61"/>
      <c r="G35" s="21"/>
      <c r="H35" s="66"/>
      <c r="I35" s="66"/>
      <c r="J35" s="67"/>
    </row>
    <row r="36" spans="1:10" x14ac:dyDescent="0.25">
      <c r="A36" s="52"/>
      <c r="B36" s="52"/>
      <c r="C36" s="21"/>
      <c r="D36" s="53" t="s">
        <v>32</v>
      </c>
      <c r="E36" s="53"/>
      <c r="F36" s="53"/>
      <c r="G36" s="21"/>
      <c r="H36" s="52"/>
      <c r="I36" s="52"/>
      <c r="J36" s="54"/>
    </row>
    <row r="37" spans="1:10" x14ac:dyDescent="0.25">
      <c r="A37" s="26"/>
      <c r="B37" s="26"/>
      <c r="C37" s="22"/>
      <c r="D37" s="26"/>
      <c r="E37" s="26"/>
      <c r="F37" s="26"/>
      <c r="G37" s="22"/>
      <c r="H37" s="26"/>
      <c r="I37" s="26"/>
      <c r="J37" s="27"/>
    </row>
    <row r="38" spans="1:10" x14ac:dyDescent="0.25">
      <c r="A38" s="26"/>
      <c r="B38" s="26"/>
      <c r="C38" s="22"/>
      <c r="D38" s="26"/>
      <c r="E38" s="26"/>
      <c r="F38" s="26"/>
      <c r="G38" s="22"/>
      <c r="H38" s="26"/>
      <c r="I38" s="26"/>
      <c r="J38" s="27"/>
    </row>
    <row r="39" spans="1:10" x14ac:dyDescent="0.25">
      <c r="A39" s="26"/>
      <c r="B39" s="26"/>
      <c r="C39" s="22"/>
      <c r="D39" s="26"/>
      <c r="E39" s="26"/>
      <c r="F39" s="26"/>
      <c r="G39" s="22"/>
      <c r="H39" s="26"/>
      <c r="I39" s="26"/>
      <c r="J39" s="27"/>
    </row>
    <row r="40" spans="1:10" ht="23.25" customHeight="1" x14ac:dyDescent="0.25">
      <c r="A40" s="55" t="s">
        <v>27</v>
      </c>
      <c r="B40" s="56"/>
      <c r="C40" s="56"/>
      <c r="D40" s="56"/>
      <c r="E40" s="56"/>
      <c r="F40" s="56"/>
      <c r="G40" s="56"/>
      <c r="H40" s="56"/>
      <c r="I40" s="56"/>
      <c r="J40" s="57"/>
    </row>
    <row r="41" spans="1:10" ht="78" customHeight="1" thickBot="1" x14ac:dyDescent="0.3">
      <c r="A41" s="58" t="s">
        <v>28</v>
      </c>
      <c r="B41" s="59"/>
      <c r="C41" s="59"/>
      <c r="D41" s="59"/>
      <c r="E41" s="59"/>
      <c r="F41" s="59"/>
      <c r="G41" s="59"/>
      <c r="H41" s="59"/>
      <c r="I41" s="59"/>
      <c r="J41" s="60"/>
    </row>
  </sheetData>
  <mergeCells count="43">
    <mergeCell ref="F12:G12"/>
    <mergeCell ref="A1:J1"/>
    <mergeCell ref="A2:J2"/>
    <mergeCell ref="A3:J3"/>
    <mergeCell ref="A4:J4"/>
    <mergeCell ref="A5:J5"/>
    <mergeCell ref="A6:J6"/>
    <mergeCell ref="A7:J7"/>
    <mergeCell ref="A8:J8"/>
    <mergeCell ref="F9:G9"/>
    <mergeCell ref="F10:G10"/>
    <mergeCell ref="F11:G11"/>
    <mergeCell ref="F24:G24"/>
    <mergeCell ref="F13:G13"/>
    <mergeCell ref="F14:G14"/>
    <mergeCell ref="F15:G15"/>
    <mergeCell ref="F16:G16"/>
    <mergeCell ref="F17:G17"/>
    <mergeCell ref="F18:G18"/>
    <mergeCell ref="F19:G19"/>
    <mergeCell ref="F20:G20"/>
    <mergeCell ref="F21:G21"/>
    <mergeCell ref="F22:G22"/>
    <mergeCell ref="F23:G23"/>
    <mergeCell ref="F28:G28"/>
    <mergeCell ref="F29:G29"/>
    <mergeCell ref="A30:B30"/>
    <mergeCell ref="D30:F30"/>
    <mergeCell ref="F25:G25"/>
    <mergeCell ref="F26:G26"/>
    <mergeCell ref="F27:G27"/>
    <mergeCell ref="H30:J30"/>
    <mergeCell ref="A31:B31"/>
    <mergeCell ref="D31:F31"/>
    <mergeCell ref="H31:J31"/>
    <mergeCell ref="A35:B35"/>
    <mergeCell ref="D35:F35"/>
    <mergeCell ref="H35:J35"/>
    <mergeCell ref="A36:B36"/>
    <mergeCell ref="D36:F36"/>
    <mergeCell ref="H36:J36"/>
    <mergeCell ref="A40:J40"/>
    <mergeCell ref="A41:J41"/>
  </mergeCell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workbookViewId="0">
      <selection sqref="A1:J1"/>
    </sheetView>
  </sheetViews>
  <sheetFormatPr defaultRowHeight="15" x14ac:dyDescent="0.25"/>
  <cols>
    <col min="1" max="1" width="12.85546875" customWidth="1"/>
    <col min="2" max="2" width="20.42578125" customWidth="1"/>
    <col min="3" max="3" width="9" customWidth="1"/>
    <col min="4" max="4" width="10" customWidth="1"/>
    <col min="5" max="5" width="11.140625" customWidth="1"/>
    <col min="6" max="6" width="33" bestFit="1" customWidth="1"/>
    <col min="7" max="7" width="0.85546875" customWidth="1"/>
    <col min="8" max="8" width="11.85546875" customWidth="1"/>
    <col min="9" max="9" width="25.425781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73" t="s">
        <v>0</v>
      </c>
      <c r="B1" s="74"/>
      <c r="C1" s="74"/>
      <c r="D1" s="74"/>
      <c r="E1" s="74"/>
      <c r="F1" s="74"/>
      <c r="G1" s="74"/>
      <c r="H1" s="74"/>
      <c r="I1" s="74"/>
      <c r="J1" s="7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6" t="s">
        <v>1</v>
      </c>
      <c r="B2" s="77"/>
      <c r="C2" s="77"/>
      <c r="D2" s="77"/>
      <c r="E2" s="77"/>
      <c r="F2" s="77"/>
      <c r="G2" s="77"/>
      <c r="H2" s="77"/>
      <c r="I2" s="77"/>
      <c r="J2" s="7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6" t="s">
        <v>2</v>
      </c>
      <c r="B3" s="77"/>
      <c r="C3" s="77"/>
      <c r="D3" s="77"/>
      <c r="E3" s="77"/>
      <c r="F3" s="77"/>
      <c r="G3" s="77"/>
      <c r="H3" s="77"/>
      <c r="I3" s="77"/>
      <c r="J3" s="7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6" t="s">
        <v>44</v>
      </c>
      <c r="B4" s="77"/>
      <c r="C4" s="77"/>
      <c r="D4" s="77"/>
      <c r="E4" s="77"/>
      <c r="F4" s="77"/>
      <c r="G4" s="77"/>
      <c r="H4" s="77"/>
      <c r="I4" s="77"/>
      <c r="J4" s="7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9" t="s">
        <v>29</v>
      </c>
      <c r="B5" s="80"/>
      <c r="C5" s="80"/>
      <c r="D5" s="80"/>
      <c r="E5" s="80"/>
      <c r="F5" s="80"/>
      <c r="G5" s="80"/>
      <c r="H5" s="80"/>
      <c r="I5" s="80"/>
      <c r="J5" s="8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9" t="s">
        <v>3</v>
      </c>
      <c r="B6" s="80"/>
      <c r="C6" s="80"/>
      <c r="D6" s="80"/>
      <c r="E6" s="80"/>
      <c r="F6" s="80"/>
      <c r="G6" s="80"/>
      <c r="H6" s="80"/>
      <c r="I6" s="80"/>
      <c r="J6" s="8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2">
        <v>42035</v>
      </c>
      <c r="B7" s="83"/>
      <c r="C7" s="83"/>
      <c r="D7" s="83"/>
      <c r="E7" s="83"/>
      <c r="F7" s="83"/>
      <c r="G7" s="83"/>
      <c r="H7" s="83"/>
      <c r="I7" s="83"/>
      <c r="J7" s="8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79" t="s">
        <v>45</v>
      </c>
      <c r="B8" s="80"/>
      <c r="C8" s="80"/>
      <c r="D8" s="80"/>
      <c r="E8" s="80"/>
      <c r="F8" s="80"/>
      <c r="G8" s="80"/>
      <c r="H8" s="80"/>
      <c r="I8" s="80"/>
      <c r="J8" s="8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35" t="s">
        <v>5</v>
      </c>
      <c r="B9" s="35" t="s">
        <v>6</v>
      </c>
      <c r="C9" s="35" t="s">
        <v>7</v>
      </c>
      <c r="D9" s="35" t="s">
        <v>8</v>
      </c>
      <c r="E9" s="35" t="s">
        <v>9</v>
      </c>
      <c r="F9" s="85" t="s">
        <v>10</v>
      </c>
      <c r="G9" s="86"/>
      <c r="H9" s="35" t="s">
        <v>11</v>
      </c>
      <c r="I9" s="35" t="s">
        <v>12</v>
      </c>
      <c r="J9" s="36" t="s">
        <v>13</v>
      </c>
      <c r="K9" s="4"/>
      <c r="L9" s="4"/>
      <c r="M9" s="4"/>
      <c r="N9" s="4"/>
      <c r="O9" s="4"/>
      <c r="P9" s="4"/>
      <c r="Q9" s="4"/>
      <c r="R9" s="4"/>
      <c r="S9" s="4"/>
      <c r="T9" s="4"/>
      <c r="U9" s="4"/>
      <c r="V9" s="4"/>
      <c r="W9" s="4"/>
      <c r="X9" s="4"/>
      <c r="Y9" s="4"/>
      <c r="Z9" s="4"/>
      <c r="AA9" s="4"/>
      <c r="AB9" s="4"/>
      <c r="AC9" s="4"/>
      <c r="AD9" s="4"/>
      <c r="AE9" s="4"/>
      <c r="AF9" s="4"/>
      <c r="AG9" s="4"/>
      <c r="AH9" s="4"/>
      <c r="AI9" s="4"/>
      <c r="AJ9" s="4"/>
      <c r="AK9" s="4" t="s">
        <v>14</v>
      </c>
      <c r="AL9" s="4"/>
      <c r="AM9" s="4"/>
      <c r="AN9" s="4"/>
      <c r="AO9" s="3"/>
      <c r="AP9" s="3"/>
      <c r="AQ9" s="3"/>
      <c r="AR9" s="1"/>
      <c r="AS9" s="1"/>
      <c r="AT9" s="1"/>
      <c r="AU9" s="1"/>
      <c r="AV9" s="1"/>
      <c r="AW9" s="1"/>
      <c r="AX9" s="1"/>
      <c r="AY9" s="1"/>
    </row>
    <row r="10" spans="1:51" s="2" customFormat="1" ht="18" customHeight="1" x14ac:dyDescent="0.25">
      <c r="A10" s="37" t="s">
        <v>47</v>
      </c>
      <c r="B10" s="44" t="s">
        <v>46</v>
      </c>
      <c r="C10" s="39">
        <v>75</v>
      </c>
      <c r="D10" s="40" t="str">
        <f t="shared" ref="D10:D29" si="0">IF(H10=" "," ",N10)</f>
        <v xml:space="preserve"> </v>
      </c>
      <c r="E10" s="41">
        <v>187.5</v>
      </c>
      <c r="F10" s="87" t="s">
        <v>48</v>
      </c>
      <c r="G10" s="88"/>
      <c r="H10" s="43" t="s">
        <v>15</v>
      </c>
      <c r="I10" s="9" t="str">
        <f>IF(C10=0," ",IF(H10=0," ",IF(H10="GR",AP10,AL10)))</f>
        <v xml:space="preserve"> </v>
      </c>
      <c r="J10" s="10">
        <f>IF(C10=0," ",IF(H10=0," ",O10))</f>
        <v>2.5</v>
      </c>
      <c r="K10" s="11"/>
      <c r="L10" s="11" t="s">
        <v>16</v>
      </c>
      <c r="M10" s="12">
        <f>IF(H10&lt;90,0,IF(H10&lt;=100,4,0))</f>
        <v>0</v>
      </c>
      <c r="N10" s="13">
        <f>IF(H10=" ",C10,(C10+15))</f>
        <v>75</v>
      </c>
      <c r="O10" s="13">
        <f>IF(H10="BAŞARILI",(E10/N10),IF(H10&gt;0,(((AK10*15)+E10)/N10),E10))</f>
        <v>2.5</v>
      </c>
      <c r="P10" s="14">
        <v>3.5</v>
      </c>
      <c r="Q10" s="14" t="s">
        <v>17</v>
      </c>
      <c r="R10" s="15">
        <f>IF(H10&lt;85,0,IF(H10&lt;=89,3.5,0))</f>
        <v>0</v>
      </c>
      <c r="S10" s="14">
        <v>3</v>
      </c>
      <c r="T10" s="14" t="s">
        <v>18</v>
      </c>
      <c r="U10" s="15">
        <f>IF(H10&lt;80,0,IF(H10&lt;=84,3,0))</f>
        <v>0</v>
      </c>
      <c r="V10" s="14">
        <v>2.5</v>
      </c>
      <c r="W10" s="14" t="s">
        <v>19</v>
      </c>
      <c r="X10" s="15">
        <f>IF(H10&lt;75,0,IF(H10&lt;=79,2.5,0))</f>
        <v>0</v>
      </c>
      <c r="Y10" s="14">
        <v>2</v>
      </c>
      <c r="Z10" s="14" t="s">
        <v>20</v>
      </c>
      <c r="AA10" s="15">
        <f>IF(H10&lt;65,0,IF(H10&lt;=74,2,0))</f>
        <v>0</v>
      </c>
      <c r="AB10" s="14">
        <v>1.5</v>
      </c>
      <c r="AC10" s="14" t="s">
        <v>21</v>
      </c>
      <c r="AD10" s="15">
        <f>IF(H10&lt;58,0,IF(H10&lt;=64,1.5,0))</f>
        <v>0</v>
      </c>
      <c r="AE10" s="14">
        <v>1</v>
      </c>
      <c r="AF10" s="14" t="s">
        <v>22</v>
      </c>
      <c r="AG10" s="15">
        <f>IF(H10&lt;50,0,IF(H10&lt;=57,1,0))</f>
        <v>0</v>
      </c>
      <c r="AH10" s="14">
        <v>0</v>
      </c>
      <c r="AI10" s="14" t="s">
        <v>23</v>
      </c>
      <c r="AJ10" s="15">
        <f>IF(H10&lt;0,0,IF(H10&lt;=49,0,0))</f>
        <v>0</v>
      </c>
      <c r="AK10" s="15">
        <f>SUM(R10,U10,X10,AA10,AD10,AG10,AJ10,M10)</f>
        <v>0</v>
      </c>
      <c r="AL10" s="16" t="str">
        <f>IF(H10=" "," ",IF(AK10&lt;2,"GİREMEZ(AKTS)",IF(N10&lt;89,"GİREMEZ(AKTS)",IF(O10&gt;=AM10,"YETERLİ","GİREMEZ(ORTALAMA)"))))</f>
        <v xml:space="preserve"> </v>
      </c>
      <c r="AM10" s="15">
        <f>IF(LEFT(A10,1)="0",2,2.5)</f>
        <v>2.5</v>
      </c>
      <c r="AN10" s="15"/>
      <c r="AO10" s="17"/>
      <c r="AP10" s="17" t="s">
        <v>24</v>
      </c>
      <c r="AQ10" s="17"/>
      <c r="AR10" s="18"/>
      <c r="AS10" s="18"/>
      <c r="AT10" s="18"/>
      <c r="AU10" s="18"/>
      <c r="AV10" s="18"/>
      <c r="AW10" s="18"/>
      <c r="AX10" s="18"/>
      <c r="AY10" s="1"/>
    </row>
    <row r="11" spans="1:51" ht="15.75" x14ac:dyDescent="0.25">
      <c r="A11" s="37" t="s">
        <v>50</v>
      </c>
      <c r="B11" s="44" t="s">
        <v>49</v>
      </c>
      <c r="C11" s="39">
        <v>75</v>
      </c>
      <c r="D11" s="40" t="str">
        <f t="shared" si="0"/>
        <v xml:space="preserve"> </v>
      </c>
      <c r="E11" s="42">
        <v>185.5</v>
      </c>
      <c r="F11" s="89" t="s">
        <v>48</v>
      </c>
      <c r="G11" s="89"/>
      <c r="H11" s="40" t="s">
        <v>15</v>
      </c>
      <c r="I11" s="9" t="str">
        <f t="shared" ref="I11:I29" si="1">IF(C11=0," ",IF(H11=0," ",IF(H11="GR",AP11,AL11)))</f>
        <v xml:space="preserve"> </v>
      </c>
      <c r="J11" s="10">
        <f t="shared" ref="J11:J29" si="2">IF(C11=0," ",IF(H11=0," ",O11))</f>
        <v>2.4733333333333332</v>
      </c>
      <c r="K11" s="11"/>
      <c r="L11" s="11" t="s">
        <v>16</v>
      </c>
      <c r="M11" s="12">
        <f t="shared" ref="M11:M29" si="3">IF(H11&lt;90,0,IF(H11&lt;=100,4,0))</f>
        <v>0</v>
      </c>
      <c r="N11" s="13">
        <f t="shared" ref="N11:N29" si="4">IF(H11=" ",C11,(C11+15))</f>
        <v>75</v>
      </c>
      <c r="O11" s="13">
        <f t="shared" ref="O11:O29" si="5">IF(H11="BAŞARILI",(E11/N11),IF(H11&gt;0,(((AK11*15)+E11)/N11),E11))</f>
        <v>2.4733333333333332</v>
      </c>
      <c r="P11" s="14">
        <v>3.5</v>
      </c>
      <c r="Q11" s="14" t="s">
        <v>17</v>
      </c>
      <c r="R11" s="15">
        <f t="shared" ref="R11:R29" si="6">IF(H11&lt;85,0,IF(H11&lt;=89,3.5,0))</f>
        <v>0</v>
      </c>
      <c r="S11" s="14">
        <v>3</v>
      </c>
      <c r="T11" s="14" t="s">
        <v>18</v>
      </c>
      <c r="U11" s="15">
        <f t="shared" ref="U11:U29" si="7">IF(H11&lt;80,0,IF(H11&lt;=84,3,0))</f>
        <v>0</v>
      </c>
      <c r="V11" s="14">
        <v>2.5</v>
      </c>
      <c r="W11" s="14" t="s">
        <v>19</v>
      </c>
      <c r="X11" s="15">
        <f t="shared" ref="X11:X29" si="8">IF(H11&lt;75,0,IF(H11&lt;=79,2.5,0))</f>
        <v>0</v>
      </c>
      <c r="Y11" s="14">
        <v>2</v>
      </c>
      <c r="Z11" s="14" t="s">
        <v>20</v>
      </c>
      <c r="AA11" s="15">
        <f t="shared" ref="AA11:AA29" si="9">IF(H11&lt;65,0,IF(H11&lt;=74,2,0))</f>
        <v>0</v>
      </c>
      <c r="AB11" s="14">
        <v>1.5</v>
      </c>
      <c r="AC11" s="14" t="s">
        <v>21</v>
      </c>
      <c r="AD11" s="15">
        <f t="shared" ref="AD11:AD29" si="10">IF(H11&lt;58,0,IF(H11&lt;=64,1.5,0))</f>
        <v>0</v>
      </c>
      <c r="AE11" s="14">
        <v>1</v>
      </c>
      <c r="AF11" s="14" t="s">
        <v>22</v>
      </c>
      <c r="AG11" s="15">
        <f t="shared" ref="AG11:AG29" si="11">IF(H11&lt;50,0,IF(H11&lt;=57,1,0))</f>
        <v>0</v>
      </c>
      <c r="AH11" s="14">
        <v>0</v>
      </c>
      <c r="AI11" s="14" t="s">
        <v>23</v>
      </c>
      <c r="AJ11" s="15">
        <f t="shared" ref="AJ11:AJ29" si="12">IF(H11&lt;0,0,IF(H11&lt;=49,0,0))</f>
        <v>0</v>
      </c>
      <c r="AK11" s="15">
        <f t="shared" ref="AK11:AK29" si="13">SUM(R11,U11,X11,AA11,AD11,AG11,AJ11,M11)</f>
        <v>0</v>
      </c>
      <c r="AL11" s="16" t="str">
        <f t="shared" ref="AL11:AL29" si="14">IF(H11=" "," ",IF(AK11&lt;2,"GİREMEZ(AKTS)",IF(N11&lt;89,"GİREMEZ(AKTS)",IF(O11&gt;=AM11,"YETERLİ","GİREMEZ(ORTALAMA)"))))</f>
        <v xml:space="preserve"> </v>
      </c>
      <c r="AM11" s="15">
        <f t="shared" ref="AM11:AM29" si="15">IF(LEFT(A11,1)="0",2,2.5)</f>
        <v>2.5</v>
      </c>
      <c r="AP11" s="17" t="s">
        <v>24</v>
      </c>
    </row>
    <row r="12" spans="1:51" ht="15.75" x14ac:dyDescent="0.25">
      <c r="A12" s="37" t="s">
        <v>54</v>
      </c>
      <c r="B12" s="44" t="s">
        <v>53</v>
      </c>
      <c r="C12" s="39">
        <v>75</v>
      </c>
      <c r="D12" s="40" t="str">
        <f t="shared" si="0"/>
        <v xml:space="preserve"> </v>
      </c>
      <c r="E12" s="42">
        <v>201.5</v>
      </c>
      <c r="F12" s="89" t="s">
        <v>51</v>
      </c>
      <c r="G12" s="89"/>
      <c r="H12" s="40" t="s">
        <v>15</v>
      </c>
      <c r="I12" s="9" t="str">
        <f t="shared" si="1"/>
        <v xml:space="preserve"> </v>
      </c>
      <c r="J12" s="10">
        <f t="shared" si="2"/>
        <v>2.6866666666666665</v>
      </c>
      <c r="K12" s="11"/>
      <c r="L12" s="11" t="s">
        <v>16</v>
      </c>
      <c r="M12" s="12">
        <f t="shared" si="3"/>
        <v>0</v>
      </c>
      <c r="N12" s="13">
        <f t="shared" si="4"/>
        <v>75</v>
      </c>
      <c r="O12" s="13">
        <f t="shared" si="5"/>
        <v>2.6866666666666665</v>
      </c>
      <c r="P12" s="14">
        <v>3.5</v>
      </c>
      <c r="Q12" s="14" t="s">
        <v>17</v>
      </c>
      <c r="R12" s="15">
        <f t="shared" si="6"/>
        <v>0</v>
      </c>
      <c r="S12" s="14">
        <v>3</v>
      </c>
      <c r="T12" s="14" t="s">
        <v>18</v>
      </c>
      <c r="U12" s="15">
        <f t="shared" si="7"/>
        <v>0</v>
      </c>
      <c r="V12" s="14">
        <v>2.5</v>
      </c>
      <c r="W12" s="14" t="s">
        <v>19</v>
      </c>
      <c r="X12" s="15">
        <f t="shared" si="8"/>
        <v>0</v>
      </c>
      <c r="Y12" s="14">
        <v>2</v>
      </c>
      <c r="Z12" s="14" t="s">
        <v>20</v>
      </c>
      <c r="AA12" s="15">
        <f t="shared" si="9"/>
        <v>0</v>
      </c>
      <c r="AB12" s="14">
        <v>1.5</v>
      </c>
      <c r="AC12" s="14" t="s">
        <v>21</v>
      </c>
      <c r="AD12" s="15">
        <f t="shared" si="10"/>
        <v>0</v>
      </c>
      <c r="AE12" s="14">
        <v>1</v>
      </c>
      <c r="AF12" s="14" t="s">
        <v>22</v>
      </c>
      <c r="AG12" s="15">
        <f t="shared" si="11"/>
        <v>0</v>
      </c>
      <c r="AH12" s="14">
        <v>0</v>
      </c>
      <c r="AI12" s="14" t="s">
        <v>23</v>
      </c>
      <c r="AJ12" s="15">
        <f t="shared" si="12"/>
        <v>0</v>
      </c>
      <c r="AK12" s="15">
        <f t="shared" si="13"/>
        <v>0</v>
      </c>
      <c r="AL12" s="16" t="str">
        <f t="shared" si="14"/>
        <v xml:space="preserve"> </v>
      </c>
      <c r="AM12" s="15">
        <f t="shared" si="15"/>
        <v>2.5</v>
      </c>
      <c r="AP12" s="17" t="s">
        <v>24</v>
      </c>
    </row>
    <row r="13" spans="1:51" ht="15.75" x14ac:dyDescent="0.25">
      <c r="A13" s="37" t="s">
        <v>56</v>
      </c>
      <c r="B13" s="44" t="s">
        <v>55</v>
      </c>
      <c r="C13" s="39">
        <v>75</v>
      </c>
      <c r="D13" s="40" t="str">
        <f t="shared" si="0"/>
        <v xml:space="preserve"> </v>
      </c>
      <c r="E13" s="42">
        <v>197.5</v>
      </c>
      <c r="F13" s="89" t="s">
        <v>52</v>
      </c>
      <c r="G13" s="89"/>
      <c r="H13" s="40" t="s">
        <v>15</v>
      </c>
      <c r="I13" s="9" t="str">
        <f t="shared" si="1"/>
        <v xml:space="preserve"> </v>
      </c>
      <c r="J13" s="10">
        <f t="shared" si="2"/>
        <v>2.6333333333333333</v>
      </c>
      <c r="K13" s="11"/>
      <c r="L13" s="11" t="s">
        <v>16</v>
      </c>
      <c r="M13" s="12">
        <f t="shared" si="3"/>
        <v>0</v>
      </c>
      <c r="N13" s="13">
        <f t="shared" si="4"/>
        <v>75</v>
      </c>
      <c r="O13" s="13">
        <f t="shared" si="5"/>
        <v>2.6333333333333333</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7"/>
      <c r="B14" s="44"/>
      <c r="C14" s="39"/>
      <c r="D14" s="40" t="str">
        <f t="shared" si="0"/>
        <v xml:space="preserve"> </v>
      </c>
      <c r="E14" s="42"/>
      <c r="F14" s="72"/>
      <c r="G14" s="72"/>
      <c r="H14" s="40" t="s">
        <v>15</v>
      </c>
      <c r="I14" s="9" t="str">
        <f t="shared" si="1"/>
        <v xml:space="preserve"> </v>
      </c>
      <c r="J14" s="10" t="str">
        <f t="shared" si="2"/>
        <v xml:space="preserve"> </v>
      </c>
      <c r="K14" s="11"/>
      <c r="L14" s="11" t="s">
        <v>16</v>
      </c>
      <c r="M14" s="12">
        <f t="shared" si="3"/>
        <v>0</v>
      </c>
      <c r="N14" s="13">
        <f t="shared" si="4"/>
        <v>0</v>
      </c>
      <c r="O14" s="13" t="e">
        <f t="shared" si="5"/>
        <v>#DIV/0!</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7" t="s">
        <v>15</v>
      </c>
      <c r="B15" s="44" t="s">
        <v>15</v>
      </c>
      <c r="C15" s="39"/>
      <c r="D15" s="40" t="str">
        <f t="shared" si="0"/>
        <v xml:space="preserve"> </v>
      </c>
      <c r="E15" s="42"/>
      <c r="F15" s="68"/>
      <c r="G15" s="68"/>
      <c r="H15" s="40" t="s">
        <v>15</v>
      </c>
      <c r="I15" s="9" t="str">
        <f t="shared" si="1"/>
        <v xml:space="preserve"> </v>
      </c>
      <c r="J15" s="1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7" t="s">
        <v>15</v>
      </c>
      <c r="B16" s="38" t="s">
        <v>15</v>
      </c>
      <c r="C16" s="39"/>
      <c r="D16" s="40" t="str">
        <f t="shared" si="0"/>
        <v xml:space="preserve"> </v>
      </c>
      <c r="E16" s="42"/>
      <c r="F16" s="68"/>
      <c r="G16" s="68"/>
      <c r="H16" s="40" t="s">
        <v>15</v>
      </c>
      <c r="I16" s="9" t="str">
        <f t="shared" si="1"/>
        <v xml:space="preserve"> </v>
      </c>
      <c r="J16" s="1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7" t="s">
        <v>15</v>
      </c>
      <c r="B17" s="38" t="s">
        <v>15</v>
      </c>
      <c r="C17" s="39"/>
      <c r="D17" s="40" t="str">
        <f t="shared" si="0"/>
        <v xml:space="preserve"> </v>
      </c>
      <c r="E17" s="42"/>
      <c r="F17" s="68"/>
      <c r="G17" s="68"/>
      <c r="H17" s="40" t="s">
        <v>15</v>
      </c>
      <c r="I17" s="9" t="str">
        <f t="shared" si="1"/>
        <v xml:space="preserve"> </v>
      </c>
      <c r="J17" s="1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7" t="s">
        <v>15</v>
      </c>
      <c r="B18" s="38" t="s">
        <v>15</v>
      </c>
      <c r="C18" s="39"/>
      <c r="D18" s="40" t="str">
        <f t="shared" si="0"/>
        <v xml:space="preserve"> </v>
      </c>
      <c r="E18" s="42"/>
      <c r="F18" s="68"/>
      <c r="G18" s="68"/>
      <c r="H18" s="40" t="s">
        <v>15</v>
      </c>
      <c r="I18" s="9" t="str">
        <f t="shared" si="1"/>
        <v xml:space="preserve"> </v>
      </c>
      <c r="J18" s="1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7" t="s">
        <v>15</v>
      </c>
      <c r="B19" s="38" t="s">
        <v>15</v>
      </c>
      <c r="C19" s="39"/>
      <c r="D19" s="40" t="str">
        <f t="shared" si="0"/>
        <v xml:space="preserve"> </v>
      </c>
      <c r="E19" s="42"/>
      <c r="F19" s="68"/>
      <c r="G19" s="68"/>
      <c r="H19" s="40" t="s">
        <v>15</v>
      </c>
      <c r="I19" s="9" t="str">
        <f t="shared" si="1"/>
        <v xml:space="preserve"> </v>
      </c>
      <c r="J19" s="1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7" t="s">
        <v>15</v>
      </c>
      <c r="B20" s="38" t="s">
        <v>15</v>
      </c>
      <c r="C20" s="7"/>
      <c r="D20" s="8" t="str">
        <f t="shared" si="0"/>
        <v xml:space="preserve"> </v>
      </c>
      <c r="E20" s="32"/>
      <c r="F20" s="68"/>
      <c r="G20" s="68"/>
      <c r="H20" s="40" t="s">
        <v>15</v>
      </c>
      <c r="I20" s="9" t="str">
        <f t="shared" si="1"/>
        <v xml:space="preserve"> </v>
      </c>
      <c r="J20" s="1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7" t="s">
        <v>15</v>
      </c>
      <c r="B21" s="38" t="s">
        <v>15</v>
      </c>
      <c r="C21" s="7"/>
      <c r="D21" s="8" t="str">
        <f t="shared" si="0"/>
        <v xml:space="preserve"> </v>
      </c>
      <c r="E21" s="32"/>
      <c r="F21" s="68"/>
      <c r="G21" s="68"/>
      <c r="H21" s="40" t="s">
        <v>15</v>
      </c>
      <c r="I21" s="9" t="str">
        <f t="shared" si="1"/>
        <v xml:space="preserve"> </v>
      </c>
      <c r="J21" s="1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7" t="s">
        <v>15</v>
      </c>
      <c r="B22" s="38" t="s">
        <v>15</v>
      </c>
      <c r="C22" s="7"/>
      <c r="D22" s="8" t="str">
        <f t="shared" si="0"/>
        <v xml:space="preserve"> </v>
      </c>
      <c r="E22" s="32"/>
      <c r="F22" s="68"/>
      <c r="G22" s="68"/>
      <c r="H22" s="8" t="s">
        <v>15</v>
      </c>
      <c r="I22" s="9" t="str">
        <f t="shared" si="1"/>
        <v xml:space="preserve"> </v>
      </c>
      <c r="J22" s="1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5" t="s">
        <v>15</v>
      </c>
      <c r="B23" s="6" t="s">
        <v>15</v>
      </c>
      <c r="C23" s="7"/>
      <c r="D23" s="8" t="str">
        <f t="shared" si="0"/>
        <v xml:space="preserve"> </v>
      </c>
      <c r="E23" s="32"/>
      <c r="F23" s="68"/>
      <c r="G23" s="68"/>
      <c r="H23" s="8" t="s">
        <v>15</v>
      </c>
      <c r="I23" s="9" t="str">
        <f t="shared" si="1"/>
        <v xml:space="preserve"> </v>
      </c>
      <c r="J23" s="1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5" t="s">
        <v>15</v>
      </c>
      <c r="B24" s="6" t="s">
        <v>15</v>
      </c>
      <c r="C24" s="7"/>
      <c r="D24" s="8" t="str">
        <f t="shared" si="0"/>
        <v xml:space="preserve"> </v>
      </c>
      <c r="E24" s="32"/>
      <c r="F24" s="68"/>
      <c r="G24" s="68"/>
      <c r="H24" s="8" t="s">
        <v>15</v>
      </c>
      <c r="I24" s="9" t="str">
        <f t="shared" si="1"/>
        <v xml:space="preserve"> </v>
      </c>
      <c r="J24" s="1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5" t="s">
        <v>15</v>
      </c>
      <c r="B25" s="6" t="s">
        <v>15</v>
      </c>
      <c r="C25" s="7"/>
      <c r="D25" s="8" t="str">
        <f t="shared" si="0"/>
        <v xml:space="preserve"> </v>
      </c>
      <c r="E25" s="32"/>
      <c r="F25" s="68"/>
      <c r="G25" s="68"/>
      <c r="H25" s="8" t="s">
        <v>15</v>
      </c>
      <c r="I25" s="9" t="str">
        <f t="shared" si="1"/>
        <v xml:space="preserve"> </v>
      </c>
      <c r="J25" s="10" t="str">
        <f t="shared" si="2"/>
        <v xml:space="preserve"> </v>
      </c>
      <c r="K25" s="11"/>
      <c r="L25" s="11" t="s">
        <v>16</v>
      </c>
      <c r="M25" s="12">
        <f t="shared" si="3"/>
        <v>0</v>
      </c>
      <c r="N25" s="13">
        <v>15</v>
      </c>
      <c r="O25" s="13">
        <f t="shared" si="5"/>
        <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5" t="s">
        <v>15</v>
      </c>
      <c r="B26" s="6" t="s">
        <v>15</v>
      </c>
      <c r="C26" s="7"/>
      <c r="D26" s="8" t="str">
        <f t="shared" si="0"/>
        <v xml:space="preserve"> </v>
      </c>
      <c r="E26" s="32"/>
      <c r="F26" s="68"/>
      <c r="G26" s="68"/>
      <c r="H26" s="8" t="s">
        <v>15</v>
      </c>
      <c r="I26" s="9" t="str">
        <f t="shared" si="1"/>
        <v xml:space="preserve"> </v>
      </c>
      <c r="J26" s="10" t="str">
        <f t="shared" si="2"/>
        <v xml:space="preserve"> </v>
      </c>
      <c r="K26" s="11"/>
      <c r="L26" s="11" t="s">
        <v>16</v>
      </c>
      <c r="M26" s="12">
        <f t="shared" si="3"/>
        <v>0</v>
      </c>
      <c r="N26" s="13">
        <f t="shared" si="4"/>
        <v>0</v>
      </c>
      <c r="O26" s="13" t="e">
        <f t="shared" si="5"/>
        <v>#DIV/0!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5" t="s">
        <v>15</v>
      </c>
      <c r="B27" s="6" t="s">
        <v>15</v>
      </c>
      <c r="C27" s="7"/>
      <c r="D27" s="8" t="str">
        <f t="shared" si="0"/>
        <v xml:space="preserve"> </v>
      </c>
      <c r="E27" s="32"/>
      <c r="F27" s="68"/>
      <c r="G27" s="68"/>
      <c r="H27" s="8" t="s">
        <v>15</v>
      </c>
      <c r="I27" s="9" t="str">
        <f t="shared" si="1"/>
        <v xml:space="preserve"> </v>
      </c>
      <c r="J27" s="1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5" t="s">
        <v>15</v>
      </c>
      <c r="B28" s="6" t="s">
        <v>15</v>
      </c>
      <c r="C28" s="7"/>
      <c r="D28" s="8" t="str">
        <f t="shared" si="0"/>
        <v xml:space="preserve"> </v>
      </c>
      <c r="E28" s="32"/>
      <c r="F28" s="68"/>
      <c r="G28" s="68"/>
      <c r="H28" s="8" t="s">
        <v>15</v>
      </c>
      <c r="I28" s="9" t="str">
        <f t="shared" si="1"/>
        <v xml:space="preserve"> </v>
      </c>
      <c r="J28" s="1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6.5" thickBot="1" x14ac:dyDescent="0.3">
      <c r="A29" s="5" t="s">
        <v>15</v>
      </c>
      <c r="B29" s="6" t="s">
        <v>15</v>
      </c>
      <c r="C29" s="7"/>
      <c r="D29" s="8" t="str">
        <f t="shared" si="0"/>
        <v xml:space="preserve"> </v>
      </c>
      <c r="E29" s="33"/>
      <c r="F29" s="69"/>
      <c r="G29" s="70"/>
      <c r="H29" s="34" t="s">
        <v>15</v>
      </c>
      <c r="I29" s="9" t="str">
        <f t="shared" si="1"/>
        <v xml:space="preserve"> </v>
      </c>
      <c r="J29" s="1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x14ac:dyDescent="0.25">
      <c r="A30" s="71" t="s">
        <v>25</v>
      </c>
      <c r="B30" s="62"/>
      <c r="C30" s="19"/>
      <c r="D30" s="62" t="s">
        <v>25</v>
      </c>
      <c r="E30" s="61"/>
      <c r="F30" s="61"/>
      <c r="G30" s="20"/>
      <c r="H30" s="61" t="s">
        <v>25</v>
      </c>
      <c r="I30" s="62"/>
      <c r="J30" s="63"/>
    </row>
    <row r="31" spans="1:42" x14ac:dyDescent="0.25">
      <c r="A31" s="64" t="s">
        <v>48</v>
      </c>
      <c r="B31" s="64"/>
      <c r="C31" s="30"/>
      <c r="D31" s="53" t="s">
        <v>51</v>
      </c>
      <c r="E31" s="53"/>
      <c r="F31" s="53"/>
      <c r="G31" s="22"/>
      <c r="H31" s="53" t="s">
        <v>52</v>
      </c>
      <c r="I31" s="53"/>
      <c r="J31" s="65"/>
    </row>
    <row r="32" spans="1:42" x14ac:dyDescent="0.25">
      <c r="A32" s="23"/>
      <c r="B32" s="30"/>
      <c r="C32" s="30"/>
      <c r="D32" s="24"/>
      <c r="E32" s="24"/>
      <c r="F32" s="24"/>
      <c r="G32" s="30"/>
      <c r="H32" s="30"/>
      <c r="I32" s="30"/>
      <c r="J32" s="31"/>
    </row>
    <row r="33" spans="1:10" x14ac:dyDescent="0.25">
      <c r="A33" s="23"/>
      <c r="B33" s="30"/>
      <c r="C33" s="30"/>
      <c r="D33" s="24"/>
      <c r="E33" s="24"/>
      <c r="F33" s="24"/>
      <c r="G33" s="30"/>
      <c r="H33" s="30"/>
      <c r="I33" s="30"/>
      <c r="J33" s="31"/>
    </row>
    <row r="34" spans="1:10" x14ac:dyDescent="0.25">
      <c r="A34" s="23"/>
      <c r="B34" s="30"/>
      <c r="C34" s="30"/>
      <c r="D34" s="24"/>
      <c r="E34" s="24"/>
      <c r="F34" s="24"/>
      <c r="G34" s="30"/>
      <c r="H34" s="30"/>
      <c r="I34" s="30"/>
      <c r="J34" s="31"/>
    </row>
    <row r="35" spans="1:10" x14ac:dyDescent="0.25">
      <c r="A35" s="52"/>
      <c r="B35" s="52"/>
      <c r="C35" s="30"/>
      <c r="D35" s="61" t="s">
        <v>26</v>
      </c>
      <c r="E35" s="61"/>
      <c r="F35" s="61"/>
      <c r="G35" s="30"/>
      <c r="H35" s="66"/>
      <c r="I35" s="66"/>
      <c r="J35" s="67"/>
    </row>
    <row r="36" spans="1:10" x14ac:dyDescent="0.25">
      <c r="A36" s="52"/>
      <c r="B36" s="52"/>
      <c r="C36" s="30"/>
      <c r="D36" s="53" t="s">
        <v>32</v>
      </c>
      <c r="E36" s="53"/>
      <c r="F36" s="53"/>
      <c r="G36" s="30"/>
      <c r="H36" s="52"/>
      <c r="I36" s="52"/>
      <c r="J36" s="54"/>
    </row>
    <row r="37" spans="1:10" x14ac:dyDescent="0.25">
      <c r="A37" s="28"/>
      <c r="B37" s="28"/>
      <c r="C37" s="22"/>
      <c r="D37" s="28"/>
      <c r="E37" s="28"/>
      <c r="F37" s="28"/>
      <c r="G37" s="22"/>
      <c r="H37" s="28"/>
      <c r="I37" s="28"/>
      <c r="J37" s="29"/>
    </row>
    <row r="38" spans="1:10" x14ac:dyDescent="0.25">
      <c r="A38" s="28"/>
      <c r="B38" s="28"/>
      <c r="C38" s="22"/>
      <c r="D38" s="28"/>
      <c r="E38" s="28"/>
      <c r="F38" s="28"/>
      <c r="G38" s="22"/>
      <c r="H38" s="28"/>
      <c r="I38" s="28"/>
      <c r="J38" s="29"/>
    </row>
    <row r="39" spans="1:10" x14ac:dyDescent="0.25">
      <c r="A39" s="28"/>
      <c r="B39" s="28"/>
      <c r="C39" s="22"/>
      <c r="D39" s="28"/>
      <c r="E39" s="28"/>
      <c r="F39" s="28"/>
      <c r="G39" s="22"/>
      <c r="H39" s="28"/>
      <c r="I39" s="28"/>
      <c r="J39" s="29"/>
    </row>
    <row r="40" spans="1:10" ht="23.25" customHeight="1" x14ac:dyDescent="0.25">
      <c r="A40" s="55" t="s">
        <v>27</v>
      </c>
      <c r="B40" s="56"/>
      <c r="C40" s="56"/>
      <c r="D40" s="56"/>
      <c r="E40" s="56"/>
      <c r="F40" s="56"/>
      <c r="G40" s="56"/>
      <c r="H40" s="56"/>
      <c r="I40" s="56"/>
      <c r="J40" s="57"/>
    </row>
    <row r="41" spans="1:10" ht="78" customHeight="1" thickBot="1" x14ac:dyDescent="0.3">
      <c r="A41" s="58" t="s">
        <v>28</v>
      </c>
      <c r="B41" s="59"/>
      <c r="C41" s="59"/>
      <c r="D41" s="59"/>
      <c r="E41" s="59"/>
      <c r="F41" s="59"/>
      <c r="G41" s="59"/>
      <c r="H41" s="59"/>
      <c r="I41" s="59"/>
      <c r="J41" s="60"/>
    </row>
  </sheetData>
  <mergeCells count="43">
    <mergeCell ref="F13:G13"/>
    <mergeCell ref="A1:J1"/>
    <mergeCell ref="A2:J2"/>
    <mergeCell ref="A3:J3"/>
    <mergeCell ref="A4:J4"/>
    <mergeCell ref="A5:J5"/>
    <mergeCell ref="A6:J6"/>
    <mergeCell ref="A7:J7"/>
    <mergeCell ref="A8:J8"/>
    <mergeCell ref="F10:G10"/>
    <mergeCell ref="F11:G11"/>
    <mergeCell ref="F12:G12"/>
    <mergeCell ref="F9:G9"/>
    <mergeCell ref="F25:G25"/>
    <mergeCell ref="F14:G14"/>
    <mergeCell ref="F15:G15"/>
    <mergeCell ref="F16:G16"/>
    <mergeCell ref="F17:G17"/>
    <mergeCell ref="F18:G18"/>
    <mergeCell ref="F19:G19"/>
    <mergeCell ref="F20:G20"/>
    <mergeCell ref="F21:G21"/>
    <mergeCell ref="F22:G22"/>
    <mergeCell ref="F23:G23"/>
    <mergeCell ref="F24:G24"/>
    <mergeCell ref="A40:J40"/>
    <mergeCell ref="A41:J41"/>
    <mergeCell ref="F26:G26"/>
    <mergeCell ref="F27:G27"/>
    <mergeCell ref="F28:G28"/>
    <mergeCell ref="F29:G29"/>
    <mergeCell ref="A30:B30"/>
    <mergeCell ref="D30:F30"/>
    <mergeCell ref="H30:J30"/>
    <mergeCell ref="A31:B31"/>
    <mergeCell ref="D31:F31"/>
    <mergeCell ref="H31:J31"/>
    <mergeCell ref="A35:B35"/>
    <mergeCell ref="D35:F35"/>
    <mergeCell ref="H35:J35"/>
    <mergeCell ref="A36:B36"/>
    <mergeCell ref="D36:F36"/>
    <mergeCell ref="H36:J36"/>
  </mergeCells>
  <pageMargins left="0.7" right="0.7" top="0.75" bottom="0.75" header="0.3" footer="0.3"/>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workbookViewId="0">
      <selection sqref="A1:J1"/>
    </sheetView>
  </sheetViews>
  <sheetFormatPr defaultRowHeight="15" x14ac:dyDescent="0.25"/>
  <cols>
    <col min="1" max="1" width="12.85546875" customWidth="1"/>
    <col min="2" max="2" width="21.28515625" customWidth="1"/>
    <col min="3" max="3" width="9" customWidth="1"/>
    <col min="4" max="4" width="10" customWidth="1"/>
    <col min="5" max="5" width="11.140625" customWidth="1"/>
    <col min="6" max="6" width="33" bestFit="1" customWidth="1"/>
    <col min="7" max="7" width="0.85546875" customWidth="1"/>
    <col min="8" max="8" width="11.85546875" customWidth="1"/>
    <col min="9" max="9" width="25.425781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73" t="s">
        <v>0</v>
      </c>
      <c r="B1" s="74"/>
      <c r="C1" s="74"/>
      <c r="D1" s="74"/>
      <c r="E1" s="74"/>
      <c r="F1" s="74"/>
      <c r="G1" s="74"/>
      <c r="H1" s="74"/>
      <c r="I1" s="74"/>
      <c r="J1" s="7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6" t="s">
        <v>1</v>
      </c>
      <c r="B2" s="77"/>
      <c r="C2" s="77"/>
      <c r="D2" s="77"/>
      <c r="E2" s="77"/>
      <c r="F2" s="77"/>
      <c r="G2" s="77"/>
      <c r="H2" s="77"/>
      <c r="I2" s="77"/>
      <c r="J2" s="7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6" t="s">
        <v>2</v>
      </c>
      <c r="B3" s="77"/>
      <c r="C3" s="77"/>
      <c r="D3" s="77"/>
      <c r="E3" s="77"/>
      <c r="F3" s="77"/>
      <c r="G3" s="77"/>
      <c r="H3" s="77"/>
      <c r="I3" s="77"/>
      <c r="J3" s="7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6" t="s">
        <v>44</v>
      </c>
      <c r="B4" s="77"/>
      <c r="C4" s="77"/>
      <c r="D4" s="77"/>
      <c r="E4" s="77"/>
      <c r="F4" s="77"/>
      <c r="G4" s="77"/>
      <c r="H4" s="77"/>
      <c r="I4" s="77"/>
      <c r="J4" s="7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9" t="s">
        <v>29</v>
      </c>
      <c r="B5" s="80"/>
      <c r="C5" s="80"/>
      <c r="D5" s="80"/>
      <c r="E5" s="80"/>
      <c r="F5" s="80"/>
      <c r="G5" s="80"/>
      <c r="H5" s="80"/>
      <c r="I5" s="80"/>
      <c r="J5" s="8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9" t="s">
        <v>3</v>
      </c>
      <c r="B6" s="80"/>
      <c r="C6" s="80"/>
      <c r="D6" s="80"/>
      <c r="E6" s="80"/>
      <c r="F6" s="80"/>
      <c r="G6" s="80"/>
      <c r="H6" s="80"/>
      <c r="I6" s="80"/>
      <c r="J6" s="8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2">
        <v>42035</v>
      </c>
      <c r="B7" s="83"/>
      <c r="C7" s="83"/>
      <c r="D7" s="83"/>
      <c r="E7" s="83"/>
      <c r="F7" s="83"/>
      <c r="G7" s="83"/>
      <c r="H7" s="83"/>
      <c r="I7" s="83"/>
      <c r="J7" s="8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79" t="s">
        <v>57</v>
      </c>
      <c r="B8" s="80"/>
      <c r="C8" s="80"/>
      <c r="D8" s="80"/>
      <c r="E8" s="80"/>
      <c r="F8" s="80"/>
      <c r="G8" s="80"/>
      <c r="H8" s="80"/>
      <c r="I8" s="80"/>
      <c r="J8" s="8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35" t="s">
        <v>5</v>
      </c>
      <c r="B9" s="35" t="s">
        <v>6</v>
      </c>
      <c r="C9" s="35" t="s">
        <v>7</v>
      </c>
      <c r="D9" s="35" t="s">
        <v>8</v>
      </c>
      <c r="E9" s="35" t="s">
        <v>9</v>
      </c>
      <c r="F9" s="85" t="s">
        <v>10</v>
      </c>
      <c r="G9" s="86"/>
      <c r="H9" s="35" t="s">
        <v>11</v>
      </c>
      <c r="I9" s="35" t="s">
        <v>12</v>
      </c>
      <c r="J9" s="36" t="s">
        <v>13</v>
      </c>
      <c r="K9" s="4"/>
      <c r="L9" s="4"/>
      <c r="M9" s="4"/>
      <c r="N9" s="4"/>
      <c r="O9" s="4"/>
      <c r="P9" s="4"/>
      <c r="Q9" s="4"/>
      <c r="R9" s="4"/>
      <c r="S9" s="4"/>
      <c r="T9" s="4"/>
      <c r="U9" s="4"/>
      <c r="V9" s="4"/>
      <c r="W9" s="4"/>
      <c r="X9" s="4"/>
      <c r="Y9" s="4"/>
      <c r="Z9" s="4"/>
      <c r="AA9" s="4"/>
      <c r="AB9" s="4"/>
      <c r="AC9" s="4"/>
      <c r="AD9" s="4"/>
      <c r="AE9" s="4"/>
      <c r="AF9" s="4"/>
      <c r="AG9" s="4"/>
      <c r="AH9" s="4"/>
      <c r="AI9" s="4"/>
      <c r="AJ9" s="4"/>
      <c r="AK9" s="4" t="s">
        <v>14</v>
      </c>
      <c r="AL9" s="4"/>
      <c r="AM9" s="4"/>
      <c r="AN9" s="4"/>
      <c r="AO9" s="3"/>
      <c r="AP9" s="3"/>
      <c r="AQ9" s="3"/>
      <c r="AR9" s="1"/>
      <c r="AS9" s="1"/>
      <c r="AT9" s="1"/>
      <c r="AU9" s="1"/>
      <c r="AV9" s="1"/>
      <c r="AW9" s="1"/>
      <c r="AX9" s="1"/>
      <c r="AY9" s="1"/>
    </row>
    <row r="10" spans="1:51" s="2" customFormat="1" ht="18" customHeight="1" x14ac:dyDescent="0.25">
      <c r="A10" s="37" t="s">
        <v>60</v>
      </c>
      <c r="B10" s="44" t="s">
        <v>59</v>
      </c>
      <c r="C10" s="39">
        <v>75</v>
      </c>
      <c r="D10" s="40" t="str">
        <f t="shared" ref="D10:D29" si="0">IF(H10=" "," ",N10)</f>
        <v xml:space="preserve"> </v>
      </c>
      <c r="E10" s="41">
        <v>186.5</v>
      </c>
      <c r="F10" s="87" t="s">
        <v>58</v>
      </c>
      <c r="G10" s="88"/>
      <c r="H10" s="43" t="s">
        <v>15</v>
      </c>
      <c r="I10" s="9" t="str">
        <f>IF(C10=0," ",IF(H10=0," ",IF(H10="GR",AP10,AL10)))</f>
        <v xml:space="preserve"> </v>
      </c>
      <c r="J10" s="10">
        <f>IF(C10=0," ",IF(H10=0," ",O10))</f>
        <v>2.4866666666666668</v>
      </c>
      <c r="K10" s="11"/>
      <c r="L10" s="11" t="s">
        <v>16</v>
      </c>
      <c r="M10" s="12">
        <f>IF(H10&lt;90,0,IF(H10&lt;=100,4,0))</f>
        <v>0</v>
      </c>
      <c r="N10" s="13">
        <f>IF(H10=" ",C10,(C10+15))</f>
        <v>75</v>
      </c>
      <c r="O10" s="13">
        <f>IF(H10="BAŞARILI",(E10/N10),IF(H10&gt;0,(((AK10*15)+E10)/N10),E10))</f>
        <v>2.4866666666666668</v>
      </c>
      <c r="P10" s="14">
        <v>3.5</v>
      </c>
      <c r="Q10" s="14" t="s">
        <v>17</v>
      </c>
      <c r="R10" s="15">
        <f>IF(H10&lt;85,0,IF(H10&lt;=89,3.5,0))</f>
        <v>0</v>
      </c>
      <c r="S10" s="14">
        <v>3</v>
      </c>
      <c r="T10" s="14" t="s">
        <v>18</v>
      </c>
      <c r="U10" s="15">
        <f>IF(H10&lt;80,0,IF(H10&lt;=84,3,0))</f>
        <v>0</v>
      </c>
      <c r="V10" s="14">
        <v>2.5</v>
      </c>
      <c r="W10" s="14" t="s">
        <v>19</v>
      </c>
      <c r="X10" s="15">
        <f>IF(H10&lt;75,0,IF(H10&lt;=79,2.5,0))</f>
        <v>0</v>
      </c>
      <c r="Y10" s="14">
        <v>2</v>
      </c>
      <c r="Z10" s="14" t="s">
        <v>20</v>
      </c>
      <c r="AA10" s="15">
        <f>IF(H10&lt;65,0,IF(H10&lt;=74,2,0))</f>
        <v>0</v>
      </c>
      <c r="AB10" s="14">
        <v>1.5</v>
      </c>
      <c r="AC10" s="14" t="s">
        <v>21</v>
      </c>
      <c r="AD10" s="15">
        <f>IF(H10&lt;58,0,IF(H10&lt;=64,1.5,0))</f>
        <v>0</v>
      </c>
      <c r="AE10" s="14">
        <v>1</v>
      </c>
      <c r="AF10" s="14" t="s">
        <v>22</v>
      </c>
      <c r="AG10" s="15">
        <f>IF(H10&lt;50,0,IF(H10&lt;=57,1,0))</f>
        <v>0</v>
      </c>
      <c r="AH10" s="14">
        <v>0</v>
      </c>
      <c r="AI10" s="14" t="s">
        <v>23</v>
      </c>
      <c r="AJ10" s="15">
        <f>IF(H10&lt;0,0,IF(H10&lt;=49,0,0))</f>
        <v>0</v>
      </c>
      <c r="AK10" s="15">
        <f>SUM(R10,U10,X10,AA10,AD10,AG10,AJ10,M10)</f>
        <v>0</v>
      </c>
      <c r="AL10" s="16" t="str">
        <f>IF(H10=" "," ",IF(AK10&lt;2,"GİREMEZ(AKTS)",IF(N10&lt;89,"GİREMEZ(AKTS)",IF(O10&gt;=AM10,"YETERLİ","GİREMEZ(ORTALAMA)"))))</f>
        <v xml:space="preserve"> </v>
      </c>
      <c r="AM10" s="15">
        <f>IF(LEFT(A10,1)="0",2,2.5)</f>
        <v>2.5</v>
      </c>
      <c r="AN10" s="15"/>
      <c r="AO10" s="17"/>
      <c r="AP10" s="17" t="s">
        <v>24</v>
      </c>
      <c r="AQ10" s="17"/>
      <c r="AR10" s="18"/>
      <c r="AS10" s="18"/>
      <c r="AT10" s="18"/>
      <c r="AU10" s="18"/>
      <c r="AV10" s="18"/>
      <c r="AW10" s="18"/>
      <c r="AX10" s="18"/>
      <c r="AY10" s="1"/>
    </row>
    <row r="11" spans="1:51" ht="15.75" x14ac:dyDescent="0.25">
      <c r="A11" s="37" t="s">
        <v>62</v>
      </c>
      <c r="B11" s="44" t="s">
        <v>61</v>
      </c>
      <c r="C11" s="39">
        <v>75</v>
      </c>
      <c r="D11" s="40" t="str">
        <f t="shared" si="0"/>
        <v xml:space="preserve"> </v>
      </c>
      <c r="E11" s="42">
        <v>216.5</v>
      </c>
      <c r="F11" s="89" t="s">
        <v>63</v>
      </c>
      <c r="G11" s="89"/>
      <c r="H11" s="40" t="s">
        <v>15</v>
      </c>
      <c r="I11" s="9" t="str">
        <f t="shared" ref="I11:I29" si="1">IF(C11=0," ",IF(H11=0," ",IF(H11="GR",AP11,AL11)))</f>
        <v xml:space="preserve"> </v>
      </c>
      <c r="J11" s="10">
        <f t="shared" ref="J11:J29" si="2">IF(C11=0," ",IF(H11=0," ",O11))</f>
        <v>2.8866666666666667</v>
      </c>
      <c r="K11" s="11"/>
      <c r="L11" s="11" t="s">
        <v>16</v>
      </c>
      <c r="M11" s="12">
        <f t="shared" ref="M11:M29" si="3">IF(H11&lt;90,0,IF(H11&lt;=100,4,0))</f>
        <v>0</v>
      </c>
      <c r="N11" s="13">
        <f t="shared" ref="N11:N29" si="4">IF(H11=" ",C11,(C11+15))</f>
        <v>75</v>
      </c>
      <c r="O11" s="13">
        <f t="shared" ref="O11:O29" si="5">IF(H11="BAŞARILI",(E11/N11),IF(H11&gt;0,(((AK11*15)+E11)/N11),E11))</f>
        <v>2.8866666666666667</v>
      </c>
      <c r="P11" s="14">
        <v>3.5</v>
      </c>
      <c r="Q11" s="14" t="s">
        <v>17</v>
      </c>
      <c r="R11" s="15">
        <f t="shared" ref="R11:R29" si="6">IF(H11&lt;85,0,IF(H11&lt;=89,3.5,0))</f>
        <v>0</v>
      </c>
      <c r="S11" s="14">
        <v>3</v>
      </c>
      <c r="T11" s="14" t="s">
        <v>18</v>
      </c>
      <c r="U11" s="15">
        <f t="shared" ref="U11:U29" si="7">IF(H11&lt;80,0,IF(H11&lt;=84,3,0))</f>
        <v>0</v>
      </c>
      <c r="V11" s="14">
        <v>2.5</v>
      </c>
      <c r="W11" s="14" t="s">
        <v>19</v>
      </c>
      <c r="X11" s="15">
        <f t="shared" ref="X11:X29" si="8">IF(H11&lt;75,0,IF(H11&lt;=79,2.5,0))</f>
        <v>0</v>
      </c>
      <c r="Y11" s="14">
        <v>2</v>
      </c>
      <c r="Z11" s="14" t="s">
        <v>20</v>
      </c>
      <c r="AA11" s="15">
        <f t="shared" ref="AA11:AA29" si="9">IF(H11&lt;65,0,IF(H11&lt;=74,2,0))</f>
        <v>0</v>
      </c>
      <c r="AB11" s="14">
        <v>1.5</v>
      </c>
      <c r="AC11" s="14" t="s">
        <v>21</v>
      </c>
      <c r="AD11" s="15">
        <f t="shared" ref="AD11:AD29" si="10">IF(H11&lt;58,0,IF(H11&lt;=64,1.5,0))</f>
        <v>0</v>
      </c>
      <c r="AE11" s="14">
        <v>1</v>
      </c>
      <c r="AF11" s="14" t="s">
        <v>22</v>
      </c>
      <c r="AG11" s="15">
        <f t="shared" ref="AG11:AG29" si="11">IF(H11&lt;50,0,IF(H11&lt;=57,1,0))</f>
        <v>0</v>
      </c>
      <c r="AH11" s="14">
        <v>0</v>
      </c>
      <c r="AI11" s="14" t="s">
        <v>23</v>
      </c>
      <c r="AJ11" s="15">
        <f t="shared" ref="AJ11:AJ29" si="12">IF(H11&lt;0,0,IF(H11&lt;=49,0,0))</f>
        <v>0</v>
      </c>
      <c r="AK11" s="15">
        <f t="shared" ref="AK11:AK29" si="13">SUM(R11,U11,X11,AA11,AD11,AG11,AJ11,M11)</f>
        <v>0</v>
      </c>
      <c r="AL11" s="16" t="str">
        <f t="shared" ref="AL11:AL29" si="14">IF(H11=" "," ",IF(AK11&lt;2,"GİREMEZ(AKTS)",IF(N11&lt;89,"GİREMEZ(AKTS)",IF(O11&gt;=AM11,"YETERLİ","GİREMEZ(ORTALAMA)"))))</f>
        <v xml:space="preserve"> </v>
      </c>
      <c r="AM11" s="15">
        <f t="shared" ref="AM11:AM29" si="15">IF(LEFT(A11,1)="0",2,2.5)</f>
        <v>2.5</v>
      </c>
      <c r="AP11" s="17" t="s">
        <v>24</v>
      </c>
    </row>
    <row r="12" spans="1:51" ht="15.75" x14ac:dyDescent="0.25">
      <c r="A12" s="45" t="s">
        <v>66</v>
      </c>
      <c r="B12" s="46" t="s">
        <v>65</v>
      </c>
      <c r="C12" s="47">
        <v>68</v>
      </c>
      <c r="D12" s="48" t="str">
        <f t="shared" si="0"/>
        <v xml:space="preserve"> </v>
      </c>
      <c r="E12" s="49">
        <v>184</v>
      </c>
      <c r="F12" s="90" t="s">
        <v>64</v>
      </c>
      <c r="G12" s="90"/>
      <c r="H12" s="48" t="s">
        <v>15</v>
      </c>
      <c r="I12" s="50" t="s">
        <v>67</v>
      </c>
      <c r="J12" s="51">
        <f t="shared" si="2"/>
        <v>2.7058823529411766</v>
      </c>
      <c r="K12" s="11"/>
      <c r="L12" s="11" t="s">
        <v>16</v>
      </c>
      <c r="M12" s="12">
        <f t="shared" si="3"/>
        <v>0</v>
      </c>
      <c r="N12" s="13">
        <f t="shared" si="4"/>
        <v>68</v>
      </c>
      <c r="O12" s="13">
        <f t="shared" si="5"/>
        <v>2.7058823529411766</v>
      </c>
      <c r="P12" s="14">
        <v>3.5</v>
      </c>
      <c r="Q12" s="14" t="s">
        <v>17</v>
      </c>
      <c r="R12" s="15">
        <f t="shared" si="6"/>
        <v>0</v>
      </c>
      <c r="S12" s="14">
        <v>3</v>
      </c>
      <c r="T12" s="14" t="s">
        <v>18</v>
      </c>
      <c r="U12" s="15">
        <f t="shared" si="7"/>
        <v>0</v>
      </c>
      <c r="V12" s="14">
        <v>2.5</v>
      </c>
      <c r="W12" s="14" t="s">
        <v>19</v>
      </c>
      <c r="X12" s="15">
        <f t="shared" si="8"/>
        <v>0</v>
      </c>
      <c r="Y12" s="14">
        <v>2</v>
      </c>
      <c r="Z12" s="14" t="s">
        <v>20</v>
      </c>
      <c r="AA12" s="15">
        <f t="shared" si="9"/>
        <v>0</v>
      </c>
      <c r="AB12" s="14">
        <v>1.5</v>
      </c>
      <c r="AC12" s="14" t="s">
        <v>21</v>
      </c>
      <c r="AD12" s="15">
        <f t="shared" si="10"/>
        <v>0</v>
      </c>
      <c r="AE12" s="14">
        <v>1</v>
      </c>
      <c r="AF12" s="14" t="s">
        <v>22</v>
      </c>
      <c r="AG12" s="15">
        <f t="shared" si="11"/>
        <v>0</v>
      </c>
      <c r="AH12" s="14">
        <v>0</v>
      </c>
      <c r="AI12" s="14" t="s">
        <v>23</v>
      </c>
      <c r="AJ12" s="15">
        <f t="shared" si="12"/>
        <v>0</v>
      </c>
      <c r="AK12" s="15">
        <f t="shared" si="13"/>
        <v>0</v>
      </c>
      <c r="AL12" s="16" t="str">
        <f t="shared" si="14"/>
        <v xml:space="preserve"> </v>
      </c>
      <c r="AM12" s="15">
        <f t="shared" si="15"/>
        <v>2.5</v>
      </c>
      <c r="AP12" s="17" t="s">
        <v>24</v>
      </c>
    </row>
    <row r="13" spans="1:51" ht="15.75" x14ac:dyDescent="0.25">
      <c r="A13" s="37"/>
      <c r="B13" s="44"/>
      <c r="C13" s="39"/>
      <c r="D13" s="40" t="str">
        <f t="shared" si="0"/>
        <v xml:space="preserve"> </v>
      </c>
      <c r="E13" s="42"/>
      <c r="F13" s="72"/>
      <c r="G13" s="72"/>
      <c r="H13" s="40" t="s">
        <v>15</v>
      </c>
      <c r="I13" s="9" t="str">
        <f t="shared" si="1"/>
        <v xml:space="preserve"> </v>
      </c>
      <c r="J13" s="10" t="str">
        <f t="shared" si="2"/>
        <v xml:space="preserve"> </v>
      </c>
      <c r="K13" s="11"/>
      <c r="L13" s="11" t="s">
        <v>16</v>
      </c>
      <c r="M13" s="12">
        <f t="shared" si="3"/>
        <v>0</v>
      </c>
      <c r="N13" s="13">
        <f t="shared" si="4"/>
        <v>0</v>
      </c>
      <c r="O13" s="13" t="e">
        <f t="shared" si="5"/>
        <v>#DIV/0!</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7"/>
      <c r="B14" s="44"/>
      <c r="C14" s="39"/>
      <c r="D14" s="40" t="str">
        <f t="shared" si="0"/>
        <v xml:space="preserve"> </v>
      </c>
      <c r="E14" s="42"/>
      <c r="F14" s="72"/>
      <c r="G14" s="72"/>
      <c r="H14" s="40" t="s">
        <v>15</v>
      </c>
      <c r="I14" s="9" t="str">
        <f t="shared" si="1"/>
        <v xml:space="preserve"> </v>
      </c>
      <c r="J14" s="10" t="str">
        <f t="shared" si="2"/>
        <v xml:space="preserve"> </v>
      </c>
      <c r="K14" s="11"/>
      <c r="L14" s="11" t="s">
        <v>16</v>
      </c>
      <c r="M14" s="12">
        <f t="shared" si="3"/>
        <v>0</v>
      </c>
      <c r="N14" s="13">
        <f t="shared" si="4"/>
        <v>0</v>
      </c>
      <c r="O14" s="13" t="e">
        <f t="shared" si="5"/>
        <v>#DIV/0!</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7" t="s">
        <v>15</v>
      </c>
      <c r="B15" s="44" t="s">
        <v>15</v>
      </c>
      <c r="C15" s="39"/>
      <c r="D15" s="40" t="str">
        <f t="shared" si="0"/>
        <v xml:space="preserve"> </v>
      </c>
      <c r="E15" s="42"/>
      <c r="F15" s="68"/>
      <c r="G15" s="68"/>
      <c r="H15" s="40" t="s">
        <v>15</v>
      </c>
      <c r="I15" s="9" t="str">
        <f t="shared" si="1"/>
        <v xml:space="preserve"> </v>
      </c>
      <c r="J15" s="1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7" t="s">
        <v>15</v>
      </c>
      <c r="B16" s="38" t="s">
        <v>15</v>
      </c>
      <c r="C16" s="39"/>
      <c r="D16" s="40" t="str">
        <f t="shared" si="0"/>
        <v xml:space="preserve"> </v>
      </c>
      <c r="E16" s="42"/>
      <c r="F16" s="68"/>
      <c r="G16" s="68"/>
      <c r="H16" s="40" t="s">
        <v>15</v>
      </c>
      <c r="I16" s="9" t="str">
        <f t="shared" si="1"/>
        <v xml:space="preserve"> </v>
      </c>
      <c r="J16" s="1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7" t="s">
        <v>15</v>
      </c>
      <c r="B17" s="38" t="s">
        <v>15</v>
      </c>
      <c r="C17" s="39"/>
      <c r="D17" s="40" t="str">
        <f t="shared" si="0"/>
        <v xml:space="preserve"> </v>
      </c>
      <c r="E17" s="42"/>
      <c r="F17" s="68"/>
      <c r="G17" s="68"/>
      <c r="H17" s="40" t="s">
        <v>15</v>
      </c>
      <c r="I17" s="9" t="str">
        <f t="shared" si="1"/>
        <v xml:space="preserve"> </v>
      </c>
      <c r="J17" s="1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7" t="s">
        <v>15</v>
      </c>
      <c r="B18" s="38" t="s">
        <v>15</v>
      </c>
      <c r="C18" s="39"/>
      <c r="D18" s="40" t="str">
        <f t="shared" si="0"/>
        <v xml:space="preserve"> </v>
      </c>
      <c r="E18" s="42"/>
      <c r="F18" s="68"/>
      <c r="G18" s="68"/>
      <c r="H18" s="40" t="s">
        <v>15</v>
      </c>
      <c r="I18" s="9" t="str">
        <f t="shared" si="1"/>
        <v xml:space="preserve"> </v>
      </c>
      <c r="J18" s="1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7" t="s">
        <v>15</v>
      </c>
      <c r="B19" s="38" t="s">
        <v>15</v>
      </c>
      <c r="C19" s="39"/>
      <c r="D19" s="40" t="str">
        <f t="shared" si="0"/>
        <v xml:space="preserve"> </v>
      </c>
      <c r="E19" s="42"/>
      <c r="F19" s="68"/>
      <c r="G19" s="68"/>
      <c r="H19" s="40" t="s">
        <v>15</v>
      </c>
      <c r="I19" s="9" t="str">
        <f t="shared" si="1"/>
        <v xml:space="preserve"> </v>
      </c>
      <c r="J19" s="1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7" t="s">
        <v>15</v>
      </c>
      <c r="B20" s="38" t="s">
        <v>15</v>
      </c>
      <c r="C20" s="7"/>
      <c r="D20" s="8" t="str">
        <f t="shared" si="0"/>
        <v xml:space="preserve"> </v>
      </c>
      <c r="E20" s="32"/>
      <c r="F20" s="68"/>
      <c r="G20" s="68"/>
      <c r="H20" s="40" t="s">
        <v>15</v>
      </c>
      <c r="I20" s="9" t="str">
        <f t="shared" si="1"/>
        <v xml:space="preserve"> </v>
      </c>
      <c r="J20" s="1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7" t="s">
        <v>15</v>
      </c>
      <c r="B21" s="38" t="s">
        <v>15</v>
      </c>
      <c r="C21" s="7"/>
      <c r="D21" s="8" t="str">
        <f t="shared" si="0"/>
        <v xml:space="preserve"> </v>
      </c>
      <c r="E21" s="32"/>
      <c r="F21" s="68"/>
      <c r="G21" s="68"/>
      <c r="H21" s="40" t="s">
        <v>15</v>
      </c>
      <c r="I21" s="9" t="str">
        <f t="shared" si="1"/>
        <v xml:space="preserve"> </v>
      </c>
      <c r="J21" s="1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7" t="s">
        <v>15</v>
      </c>
      <c r="B22" s="38" t="s">
        <v>15</v>
      </c>
      <c r="C22" s="7"/>
      <c r="D22" s="8" t="str">
        <f t="shared" si="0"/>
        <v xml:space="preserve"> </v>
      </c>
      <c r="E22" s="32"/>
      <c r="F22" s="68"/>
      <c r="G22" s="68"/>
      <c r="H22" s="8" t="s">
        <v>15</v>
      </c>
      <c r="I22" s="9" t="str">
        <f t="shared" si="1"/>
        <v xml:space="preserve"> </v>
      </c>
      <c r="J22" s="1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5" t="s">
        <v>15</v>
      </c>
      <c r="B23" s="6" t="s">
        <v>15</v>
      </c>
      <c r="C23" s="7"/>
      <c r="D23" s="8" t="str">
        <f t="shared" si="0"/>
        <v xml:space="preserve"> </v>
      </c>
      <c r="E23" s="32"/>
      <c r="F23" s="68"/>
      <c r="G23" s="68"/>
      <c r="H23" s="8" t="s">
        <v>15</v>
      </c>
      <c r="I23" s="9" t="str">
        <f t="shared" si="1"/>
        <v xml:space="preserve"> </v>
      </c>
      <c r="J23" s="1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5" t="s">
        <v>15</v>
      </c>
      <c r="B24" s="6" t="s">
        <v>15</v>
      </c>
      <c r="C24" s="7"/>
      <c r="D24" s="8" t="str">
        <f t="shared" si="0"/>
        <v xml:space="preserve"> </v>
      </c>
      <c r="E24" s="32"/>
      <c r="F24" s="68"/>
      <c r="G24" s="68"/>
      <c r="H24" s="8" t="s">
        <v>15</v>
      </c>
      <c r="I24" s="9" t="str">
        <f t="shared" si="1"/>
        <v xml:space="preserve"> </v>
      </c>
      <c r="J24" s="1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5" t="s">
        <v>15</v>
      </c>
      <c r="B25" s="6" t="s">
        <v>15</v>
      </c>
      <c r="C25" s="7"/>
      <c r="D25" s="8" t="str">
        <f t="shared" si="0"/>
        <v xml:space="preserve"> </v>
      </c>
      <c r="E25" s="32"/>
      <c r="F25" s="68"/>
      <c r="G25" s="68"/>
      <c r="H25" s="8" t="s">
        <v>15</v>
      </c>
      <c r="I25" s="9" t="str">
        <f t="shared" si="1"/>
        <v xml:space="preserve"> </v>
      </c>
      <c r="J25" s="10" t="str">
        <f t="shared" si="2"/>
        <v xml:space="preserve"> </v>
      </c>
      <c r="K25" s="11"/>
      <c r="L25" s="11" t="s">
        <v>16</v>
      </c>
      <c r="M25" s="12">
        <f t="shared" si="3"/>
        <v>0</v>
      </c>
      <c r="N25" s="13">
        <v>15</v>
      </c>
      <c r="O25" s="13">
        <f t="shared" si="5"/>
        <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5" t="s">
        <v>15</v>
      </c>
      <c r="B26" s="6" t="s">
        <v>15</v>
      </c>
      <c r="C26" s="7"/>
      <c r="D26" s="8" t="str">
        <f t="shared" si="0"/>
        <v xml:space="preserve"> </v>
      </c>
      <c r="E26" s="32"/>
      <c r="F26" s="68"/>
      <c r="G26" s="68"/>
      <c r="H26" s="8" t="s">
        <v>15</v>
      </c>
      <c r="I26" s="9" t="str">
        <f t="shared" si="1"/>
        <v xml:space="preserve"> </v>
      </c>
      <c r="J26" s="10" t="str">
        <f t="shared" si="2"/>
        <v xml:space="preserve"> </v>
      </c>
      <c r="K26" s="11"/>
      <c r="L26" s="11" t="s">
        <v>16</v>
      </c>
      <c r="M26" s="12">
        <f t="shared" si="3"/>
        <v>0</v>
      </c>
      <c r="N26" s="13">
        <f t="shared" si="4"/>
        <v>0</v>
      </c>
      <c r="O26" s="13" t="e">
        <f t="shared" si="5"/>
        <v>#DIV/0!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5" t="s">
        <v>15</v>
      </c>
      <c r="B27" s="6" t="s">
        <v>15</v>
      </c>
      <c r="C27" s="7"/>
      <c r="D27" s="8" t="str">
        <f t="shared" si="0"/>
        <v xml:space="preserve"> </v>
      </c>
      <c r="E27" s="32"/>
      <c r="F27" s="68"/>
      <c r="G27" s="68"/>
      <c r="H27" s="8" t="s">
        <v>15</v>
      </c>
      <c r="I27" s="9" t="str">
        <f t="shared" si="1"/>
        <v xml:space="preserve"> </v>
      </c>
      <c r="J27" s="1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5" t="s">
        <v>15</v>
      </c>
      <c r="B28" s="6" t="s">
        <v>15</v>
      </c>
      <c r="C28" s="7"/>
      <c r="D28" s="8" t="str">
        <f t="shared" si="0"/>
        <v xml:space="preserve"> </v>
      </c>
      <c r="E28" s="32"/>
      <c r="F28" s="68"/>
      <c r="G28" s="68"/>
      <c r="H28" s="8" t="s">
        <v>15</v>
      </c>
      <c r="I28" s="9" t="str">
        <f t="shared" si="1"/>
        <v xml:space="preserve"> </v>
      </c>
      <c r="J28" s="1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6.5" thickBot="1" x14ac:dyDescent="0.3">
      <c r="A29" s="5" t="s">
        <v>15</v>
      </c>
      <c r="B29" s="6" t="s">
        <v>15</v>
      </c>
      <c r="C29" s="7"/>
      <c r="D29" s="8" t="str">
        <f t="shared" si="0"/>
        <v xml:space="preserve"> </v>
      </c>
      <c r="E29" s="33"/>
      <c r="F29" s="69"/>
      <c r="G29" s="70"/>
      <c r="H29" s="34" t="s">
        <v>15</v>
      </c>
      <c r="I29" s="9" t="str">
        <f t="shared" si="1"/>
        <v xml:space="preserve"> </v>
      </c>
      <c r="J29" s="1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x14ac:dyDescent="0.25">
      <c r="A30" s="71" t="s">
        <v>25</v>
      </c>
      <c r="B30" s="62"/>
      <c r="C30" s="19"/>
      <c r="D30" s="62" t="s">
        <v>25</v>
      </c>
      <c r="E30" s="61"/>
      <c r="F30" s="61"/>
      <c r="G30" s="20"/>
      <c r="H30" s="61" t="s">
        <v>25</v>
      </c>
      <c r="I30" s="62"/>
      <c r="J30" s="63"/>
    </row>
    <row r="31" spans="1:42" x14ac:dyDescent="0.25">
      <c r="A31" s="64" t="s">
        <v>48</v>
      </c>
      <c r="B31" s="64"/>
      <c r="C31" s="30"/>
      <c r="D31" s="53" t="s">
        <v>63</v>
      </c>
      <c r="E31" s="53"/>
      <c r="F31" s="53"/>
      <c r="G31" s="22"/>
      <c r="H31" s="53" t="s">
        <v>64</v>
      </c>
      <c r="I31" s="53"/>
      <c r="J31" s="65"/>
    </row>
    <row r="32" spans="1:42" x14ac:dyDescent="0.25">
      <c r="A32" s="23"/>
      <c r="B32" s="30"/>
      <c r="C32" s="30"/>
      <c r="D32" s="24"/>
      <c r="E32" s="24"/>
      <c r="F32" s="24"/>
      <c r="G32" s="30"/>
      <c r="H32" s="30"/>
      <c r="I32" s="30"/>
      <c r="J32" s="31"/>
    </row>
    <row r="33" spans="1:10" x14ac:dyDescent="0.25">
      <c r="A33" s="23"/>
      <c r="B33" s="30"/>
      <c r="C33" s="30"/>
      <c r="D33" s="24"/>
      <c r="E33" s="24"/>
      <c r="F33" s="24"/>
      <c r="G33" s="30"/>
      <c r="H33" s="30"/>
      <c r="I33" s="30"/>
      <c r="J33" s="31"/>
    </row>
    <row r="34" spans="1:10" x14ac:dyDescent="0.25">
      <c r="A34" s="23"/>
      <c r="B34" s="30"/>
      <c r="C34" s="30"/>
      <c r="D34" s="24"/>
      <c r="E34" s="24"/>
      <c r="F34" s="24"/>
      <c r="G34" s="30"/>
      <c r="H34" s="30"/>
      <c r="I34" s="30"/>
      <c r="J34" s="31"/>
    </row>
    <row r="35" spans="1:10" x14ac:dyDescent="0.25">
      <c r="A35" s="52"/>
      <c r="B35" s="52"/>
      <c r="C35" s="30"/>
      <c r="D35" s="61" t="s">
        <v>26</v>
      </c>
      <c r="E35" s="61"/>
      <c r="F35" s="61"/>
      <c r="G35" s="30"/>
      <c r="H35" s="66"/>
      <c r="I35" s="66"/>
      <c r="J35" s="67"/>
    </row>
    <row r="36" spans="1:10" x14ac:dyDescent="0.25">
      <c r="A36" s="52"/>
      <c r="B36" s="52"/>
      <c r="C36" s="30"/>
      <c r="D36" s="53" t="s">
        <v>32</v>
      </c>
      <c r="E36" s="53"/>
      <c r="F36" s="53"/>
      <c r="G36" s="30"/>
      <c r="H36" s="52"/>
      <c r="I36" s="52"/>
      <c r="J36" s="54"/>
    </row>
    <row r="37" spans="1:10" x14ac:dyDescent="0.25">
      <c r="A37" s="28"/>
      <c r="B37" s="28"/>
      <c r="C37" s="22"/>
      <c r="D37" s="28"/>
      <c r="E37" s="28"/>
      <c r="F37" s="28"/>
      <c r="G37" s="22"/>
      <c r="H37" s="28"/>
      <c r="I37" s="28"/>
      <c r="J37" s="29"/>
    </row>
    <row r="38" spans="1:10" x14ac:dyDescent="0.25">
      <c r="A38" s="28"/>
      <c r="B38" s="28"/>
      <c r="C38" s="22"/>
      <c r="D38" s="28"/>
      <c r="E38" s="28"/>
      <c r="F38" s="28"/>
      <c r="G38" s="22"/>
      <c r="H38" s="28"/>
      <c r="I38" s="28"/>
      <c r="J38" s="29"/>
    </row>
    <row r="39" spans="1:10" x14ac:dyDescent="0.25">
      <c r="A39" s="28"/>
      <c r="B39" s="28"/>
      <c r="C39" s="22"/>
      <c r="D39" s="28"/>
      <c r="E39" s="28"/>
      <c r="F39" s="28"/>
      <c r="G39" s="22"/>
      <c r="H39" s="28"/>
      <c r="I39" s="28"/>
      <c r="J39" s="29"/>
    </row>
    <row r="40" spans="1:10" ht="23.25" customHeight="1" x14ac:dyDescent="0.25">
      <c r="A40" s="55" t="s">
        <v>27</v>
      </c>
      <c r="B40" s="56"/>
      <c r="C40" s="56"/>
      <c r="D40" s="56"/>
      <c r="E40" s="56"/>
      <c r="F40" s="56"/>
      <c r="G40" s="56"/>
      <c r="H40" s="56"/>
      <c r="I40" s="56"/>
      <c r="J40" s="57"/>
    </row>
    <row r="41" spans="1:10" ht="78" customHeight="1" thickBot="1" x14ac:dyDescent="0.3">
      <c r="A41" s="58" t="s">
        <v>28</v>
      </c>
      <c r="B41" s="59"/>
      <c r="C41" s="59"/>
      <c r="D41" s="59"/>
      <c r="E41" s="59"/>
      <c r="F41" s="59"/>
      <c r="G41" s="59"/>
      <c r="H41" s="59"/>
      <c r="I41" s="59"/>
      <c r="J41" s="60"/>
    </row>
  </sheetData>
  <mergeCells count="43">
    <mergeCell ref="F13:G13"/>
    <mergeCell ref="A1:J1"/>
    <mergeCell ref="A2:J2"/>
    <mergeCell ref="A3:J3"/>
    <mergeCell ref="A4:J4"/>
    <mergeCell ref="A5:J5"/>
    <mergeCell ref="A6:J6"/>
    <mergeCell ref="A7:J7"/>
    <mergeCell ref="A8:J8"/>
    <mergeCell ref="F10:G10"/>
    <mergeCell ref="F11:G11"/>
    <mergeCell ref="F12:G12"/>
    <mergeCell ref="F9:G9"/>
    <mergeCell ref="F25:G25"/>
    <mergeCell ref="F14:G14"/>
    <mergeCell ref="F15:G15"/>
    <mergeCell ref="F16:G16"/>
    <mergeCell ref="F17:G17"/>
    <mergeCell ref="F18:G18"/>
    <mergeCell ref="F19:G19"/>
    <mergeCell ref="F20:G20"/>
    <mergeCell ref="F21:G21"/>
    <mergeCell ref="F22:G22"/>
    <mergeCell ref="F23:G23"/>
    <mergeCell ref="F24:G24"/>
    <mergeCell ref="A40:J40"/>
    <mergeCell ref="A41:J41"/>
    <mergeCell ref="F26:G26"/>
    <mergeCell ref="F27:G27"/>
    <mergeCell ref="F28:G28"/>
    <mergeCell ref="F29:G29"/>
    <mergeCell ref="A30:B30"/>
    <mergeCell ref="D30:F30"/>
    <mergeCell ref="H30:J30"/>
    <mergeCell ref="A31:B31"/>
    <mergeCell ref="D31:F31"/>
    <mergeCell ref="H31:J31"/>
    <mergeCell ref="A35:B35"/>
    <mergeCell ref="D35:F35"/>
    <mergeCell ref="H35:J35"/>
    <mergeCell ref="A36:B36"/>
    <mergeCell ref="D36:F36"/>
    <mergeCell ref="H36:J36"/>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FİNANS VE İKTİSAT 1. GRUP</vt:lpstr>
      <vt:lpstr>FİNANS VE İKTİSAT 2. GRUP</vt:lpstr>
      <vt:lpstr>FİNANS VE İKTİSAT 3. GRUP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2015-01-28T11:53:40Z</dcterms:modified>
</cp:coreProperties>
</file>