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8" windowHeight="8016" tabRatio="732" activeTab="4"/>
  </bookViews>
  <sheets>
    <sheet name="Finans ve İktisat U.E. " sheetId="5" r:id="rId1"/>
    <sheet name="İşletme U.E." sheetId="7" r:id="rId2"/>
    <sheet name="Maliye U.E." sheetId="10" r:id="rId3"/>
    <sheet name="Mah. İdr. Şeh. U.E." sheetId="8" r:id="rId4"/>
    <sheet name="Mah. İdr. Şeh. TBB U.E." sheetId="24" r:id="rId5"/>
    <sheet name="Orta Doğu Çalş. U.E." sheetId="11" r:id="rId6"/>
    <sheet name="Siy. Bil. Kam. Yön. U.E." sheetId="13" r:id="rId7"/>
    <sheet name="Top. Yap. Sos. Değş. U.E." sheetId="14" r:id="rId8"/>
    <sheet name="Turizm. İşl. U.E." sheetId="15" r:id="rId9"/>
    <sheet name="T.C. Tarihi U.E." sheetId="17" r:id="rId10"/>
    <sheet name="Uls. İlş. Avr. Birl. U.E." sheetId="22" r:id="rId11"/>
  </sheets>
  <calcPr calcId="145621"/>
</workbook>
</file>

<file path=xl/calcChain.xml><?xml version="1.0" encoding="utf-8"?>
<calcChain xmlns="http://schemas.openxmlformats.org/spreadsheetml/2006/main">
  <c r="H7" i="22" l="1"/>
  <c r="H4" i="22"/>
  <c r="H5" i="22"/>
  <c r="H3" i="22"/>
  <c r="H2" i="22"/>
  <c r="H5" i="17"/>
  <c r="H4" i="17"/>
  <c r="H13" i="17"/>
  <c r="H3" i="15"/>
  <c r="H4" i="15"/>
  <c r="H5" i="15"/>
  <c r="H6" i="15"/>
  <c r="H2" i="15"/>
  <c r="H3" i="11"/>
  <c r="H4" i="11"/>
  <c r="H5" i="11"/>
  <c r="H2" i="11"/>
  <c r="H7" i="10" l="1"/>
  <c r="H8" i="10"/>
  <c r="H6" i="10"/>
  <c r="H3" i="14" l="1"/>
  <c r="H4" i="14"/>
  <c r="H5" i="14"/>
  <c r="H6" i="14"/>
  <c r="H7" i="14"/>
  <c r="H8" i="14"/>
  <c r="H9" i="14"/>
  <c r="H10" i="14"/>
  <c r="H11" i="14"/>
  <c r="H12" i="14"/>
  <c r="H13" i="14"/>
  <c r="H2" i="14"/>
  <c r="H14" i="17"/>
  <c r="H11" i="17"/>
  <c r="H10" i="17"/>
  <c r="H9" i="17"/>
  <c r="H8" i="17"/>
  <c r="H7" i="17"/>
  <c r="H9" i="15"/>
  <c r="H16" i="14"/>
  <c r="H9" i="13"/>
  <c r="H7" i="13"/>
  <c r="H6" i="13"/>
  <c r="H5" i="13"/>
  <c r="H4" i="13"/>
  <c r="H3" i="13"/>
  <c r="H2" i="13"/>
  <c r="H7" i="11"/>
  <c r="H8" i="24"/>
  <c r="H6" i="24"/>
  <c r="H5" i="24"/>
  <c r="H4" i="24"/>
  <c r="H3" i="24"/>
  <c r="H2" i="24"/>
  <c r="H8" i="8"/>
  <c r="H6" i="8"/>
  <c r="H5" i="8"/>
  <c r="H4" i="8"/>
  <c r="H3" i="8"/>
  <c r="H2" i="8"/>
  <c r="H4" i="10"/>
  <c r="H3" i="10"/>
  <c r="H2" i="10"/>
  <c r="H22" i="7"/>
  <c r="H21" i="7"/>
  <c r="H20" i="7"/>
  <c r="H19" i="7"/>
  <c r="H23" i="7"/>
  <c r="H17" i="7"/>
  <c r="H16" i="7"/>
  <c r="H15" i="7"/>
  <c r="H14" i="7"/>
  <c r="H13" i="7"/>
  <c r="H12" i="7"/>
  <c r="H11" i="7"/>
  <c r="H10" i="7"/>
  <c r="H8" i="7"/>
  <c r="H7" i="7"/>
  <c r="H6" i="7"/>
  <c r="H5" i="7"/>
  <c r="H4" i="7"/>
  <c r="H3" i="7"/>
  <c r="H7" i="5"/>
  <c r="H3" i="17" l="1"/>
  <c r="H2" i="17"/>
  <c r="H2" i="7"/>
  <c r="H3" i="5"/>
  <c r="H4" i="5"/>
  <c r="H5" i="5"/>
  <c r="H2" i="5"/>
</calcChain>
</file>

<file path=xl/sharedStrings.xml><?xml version="1.0" encoding="utf-8"?>
<sst xmlns="http://schemas.openxmlformats.org/spreadsheetml/2006/main" count="581" uniqueCount="232">
  <si>
    <t>S</t>
  </si>
  <si>
    <t>Z</t>
  </si>
  <si>
    <t>Ders Kodu</t>
  </si>
  <si>
    <t>Ders Adı</t>
  </si>
  <si>
    <t>Öğretim Elemanı</t>
  </si>
  <si>
    <t>Z/S</t>
  </si>
  <si>
    <t xml:space="preserve"> </t>
  </si>
  <si>
    <t>Yrd.Doç.Dr. ŞÜKRÜ CİCİOĞLU</t>
  </si>
  <si>
    <t>Prof.Dr. FUAT SEKMEN</t>
  </si>
  <si>
    <t>Doç.Dr. MUSTAFA ÇALIŞIR</t>
  </si>
  <si>
    <t>Doç.Dr. MAHMUT BİLEN</t>
  </si>
  <si>
    <t>Prof.Dr. HİLMİ KIRLIOĞLU</t>
  </si>
  <si>
    <t>Prof.Dr. REMZİ ALTUNIŞIK</t>
  </si>
  <si>
    <t>Prof.Dr. ERMAN COŞKUN</t>
  </si>
  <si>
    <t>Doç.Dr. HAYRETTİN ZENGİN</t>
  </si>
  <si>
    <t>Yrd.Doç.Dr. AYHAN SERHATERİ</t>
  </si>
  <si>
    <t>Prof.Dr. RECAİ COŞKUN</t>
  </si>
  <si>
    <t>Prof.Dr. SERKAN BAYRAKTAROĞLU</t>
  </si>
  <si>
    <t>Prof.Dr. RANA KUTANİS</t>
  </si>
  <si>
    <t>Prof.Dr. KADİR ARDIÇ</t>
  </si>
  <si>
    <t>Yrd.Doç.Dr. NEVRAN KARACA</t>
  </si>
  <si>
    <t>Prof.Dr. HASAN TUTAR</t>
  </si>
  <si>
    <t>Yrd.Doç.Dr. FATİH BURAK GÜMÜŞ</t>
  </si>
  <si>
    <t>Doç.Dr. MUSTAFA CAHİD ÜNĞAN</t>
  </si>
  <si>
    <t>Yrd.Doç.Dr. ÖZLEM BALABAN</t>
  </si>
  <si>
    <t>MÜŞTERİ İLİŞKİLERİ YÖNETİMİ</t>
  </si>
  <si>
    <t>Prof.Dr. HALİL İBRAHİM AYDINLI</t>
  </si>
  <si>
    <t>Doç.Dr. BÜNYAMİN BEZCİ</t>
  </si>
  <si>
    <t>Yrd.Doç.Dr. MUSTAFA LÜTFİ ŞEN</t>
  </si>
  <si>
    <t>Prof.Dr. FATİH SAVAŞAN</t>
  </si>
  <si>
    <t>DEVLET BORÇLARININ ANALİZİ</t>
  </si>
  <si>
    <t>Prof.Dr. HABİB YILDIZ</t>
  </si>
  <si>
    <t>Yrd.Doç.Dr. NURULLAH ALTUN</t>
  </si>
  <si>
    <t>Doç.Dr. MEHMET EMİN ALTUNDEMİR</t>
  </si>
  <si>
    <t>Prof.Dr. ERTAN EFEGİL</t>
  </si>
  <si>
    <t>Doç.Dr. TUNCAY KARDAŞ</t>
  </si>
  <si>
    <t>Yrd.Doç.Dr. MURAT YEŞİLTAŞ</t>
  </si>
  <si>
    <t>Yrd.Doç.Dr. LÜTFİ ÖZCAN</t>
  </si>
  <si>
    <t>Yrd.Doç.Dr. HALE BİRİCİKOĞLU</t>
  </si>
  <si>
    <t>Doç.Dr. ZEYNEL ABİDİN KILINÇ</t>
  </si>
  <si>
    <t>Yrd.Doç.Dr. PINAR YAZGAN HEPGÜL</t>
  </si>
  <si>
    <t>Doç.Dr. MUSTAFA KEMAL ŞAN</t>
  </si>
  <si>
    <t>Doç.Dr. ALİ ARSLAN</t>
  </si>
  <si>
    <t>Prof.Dr. ENİS ŞAHİN</t>
  </si>
  <si>
    <t>Yrd.Doç.Dr. MUSTAFA SARI</t>
  </si>
  <si>
    <t>Prof.Dr. HALUK SELVİ</t>
  </si>
  <si>
    <t>Yrd.Doç.Dr. FİKRETTİN YAVUZ</t>
  </si>
  <si>
    <t>Doç.Dr. SAFİYE KIRANLAR</t>
  </si>
  <si>
    <t>Prof.Dr. ORHAN BATMAN</t>
  </si>
  <si>
    <t>Doç.Dr. OĞUZ TÜRKAY</t>
  </si>
  <si>
    <t>Prof.Dr. MEHMET SARIIŞIK</t>
  </si>
  <si>
    <t>Yrd.Doç.Dr. NESRİN KENAR</t>
  </si>
  <si>
    <t>Doç.Dr. GİRAY SAYNUR DERMAN</t>
  </si>
  <si>
    <t>Yrd.Doç.Dr. YILDIRIM TURAN</t>
  </si>
  <si>
    <t>Derse Yazılan
 Öğrenci Sayısı</t>
  </si>
  <si>
    <t>Durumu</t>
  </si>
  <si>
    <t>Limit</t>
  </si>
  <si>
    <t>UFI 591</t>
  </si>
  <si>
    <t>PROJE</t>
  </si>
  <si>
    <t>EIS 501</t>
  </si>
  <si>
    <t>EIS 502</t>
  </si>
  <si>
    <t>İNSAN KAYNAKLARI YÖNETİMİ</t>
  </si>
  <si>
    <t>EIS 503</t>
  </si>
  <si>
    <t>EIS 505</t>
  </si>
  <si>
    <t>PAZARLAMA YÖNETİMİ</t>
  </si>
  <si>
    <t>EIS 506</t>
  </si>
  <si>
    <t>FİNANSAL YÖNETİM</t>
  </si>
  <si>
    <t>EIS 510</t>
  </si>
  <si>
    <t>ÖRGÜT SOSYOLOJİSİ</t>
  </si>
  <si>
    <t>EIS 515</t>
  </si>
  <si>
    <t>EIS 520</t>
  </si>
  <si>
    <t>ARAŞTIRMA YÖNTEMLERİ</t>
  </si>
  <si>
    <t>EIS 523</t>
  </si>
  <si>
    <t>MALİYET ANALİZİ</t>
  </si>
  <si>
    <t>EIS 525</t>
  </si>
  <si>
    <t>LOJİSTİK VE TEDARİK ZİNCİRİ YÖNETİMİ</t>
  </si>
  <si>
    <t>EIS 527</t>
  </si>
  <si>
    <t>ÖRGÜTSEL DAVRANIŞ</t>
  </si>
  <si>
    <t>EIS 538</t>
  </si>
  <si>
    <t>YÖNETİM BİLİŞİM SİSTEMLERİ</t>
  </si>
  <si>
    <t>EIS 539</t>
  </si>
  <si>
    <t>GİRİŞİMCİLİK</t>
  </si>
  <si>
    <t>EIS 540</t>
  </si>
  <si>
    <t>ÜRETİM YÖNETİMİ</t>
  </si>
  <si>
    <t>EIS 541</t>
  </si>
  <si>
    <t>E-TİCARET</t>
  </si>
  <si>
    <t>EIS 542</t>
  </si>
  <si>
    <t>STRATEJİK PAZARLAMA</t>
  </si>
  <si>
    <t>EIS 543</t>
  </si>
  <si>
    <t>YÖNETİM MUHASEBESİ</t>
  </si>
  <si>
    <t>EIS 544</t>
  </si>
  <si>
    <t>EIS 547</t>
  </si>
  <si>
    <t>İŞ VE PERFORMANS DEĞERLEMESİ</t>
  </si>
  <si>
    <t>UMS 523</t>
  </si>
  <si>
    <t>UML 509</t>
  </si>
  <si>
    <t>YEREL YÖNETİMLER MALİYESİ</t>
  </si>
  <si>
    <t>UML 511</t>
  </si>
  <si>
    <t>UML 515</t>
  </si>
  <si>
    <t>KÜRESELLEŞME VE VERGİLEME</t>
  </si>
  <si>
    <t>UML 517</t>
  </si>
  <si>
    <t>DÖNEM PROJESİ</t>
  </si>
  <si>
    <t>UOC 517</t>
  </si>
  <si>
    <t>PROJECT</t>
  </si>
  <si>
    <t>UKY 551</t>
  </si>
  <si>
    <t>UTY 505</t>
  </si>
  <si>
    <t>ÇOKKÜLTÜRLÜ TOPLUMLAR SOSYOLOJİSİ</t>
  </si>
  <si>
    <t>UTY 506</t>
  </si>
  <si>
    <t>SOSYAL SERMAYE TEORİSİ VE TOPLUM</t>
  </si>
  <si>
    <t>UTY 507</t>
  </si>
  <si>
    <t>SOSYOLOJİK DÜŞÜNME YÖNTEM VE TEKNİKLERİ</t>
  </si>
  <si>
    <t>UTY 508</t>
  </si>
  <si>
    <t>SOSYOLOJİK ANALİZ VE TOPLUM</t>
  </si>
  <si>
    <t>UTY 517</t>
  </si>
  <si>
    <t>MEDYA SOSYOLOJİSİ</t>
  </si>
  <si>
    <t>UTY 521</t>
  </si>
  <si>
    <t>UTI 501</t>
  </si>
  <si>
    <t>KONAKLAMA İŞLETMECİLİĞİ</t>
  </si>
  <si>
    <t>UTI 503</t>
  </si>
  <si>
    <t>BİLİMSEL ARAŞTIRMA YÖNTEMLERİ</t>
  </si>
  <si>
    <t>UTI 521</t>
  </si>
  <si>
    <t>STRATEJİK TURİZM EKONOMİSİ</t>
  </si>
  <si>
    <t>UTI 591</t>
  </si>
  <si>
    <t>UTR 501</t>
  </si>
  <si>
    <t>MİLLİ MÜCADELE TARİHİ</t>
  </si>
  <si>
    <t>UTR 502</t>
  </si>
  <si>
    <t>TÜRKİYE CUMHURİYETİ’NİN KÜLTÜR POLİTİKALARI</t>
  </si>
  <si>
    <t>UTR 503</t>
  </si>
  <si>
    <t>TÜRKİYE CUMHURİYETİ SİYASİ TARİHİ</t>
  </si>
  <si>
    <t>UTR 504</t>
  </si>
  <si>
    <t>ATATÜRK İNKILÂPLARININ ANALİZİ</t>
  </si>
  <si>
    <t>UTR 506</t>
  </si>
  <si>
    <t>TÜRKİYE CUMHURİYETİ’NİN SORUNLARI</t>
  </si>
  <si>
    <t>UTR 508</t>
  </si>
  <si>
    <t>MİLLİ MÜCADELE DÖNEMİ SOSYAL TARİHİ</t>
  </si>
  <si>
    <t>UTR 509</t>
  </si>
  <si>
    <t>TÜRKİYE CUMHURİYETİ DIŞ POLİTİKA TARİHİ</t>
  </si>
  <si>
    <t>UTR 511</t>
  </si>
  <si>
    <t>TÜRKİYE CUMHURİYETİ TARİHİ’NİN KAYNAKLARI</t>
  </si>
  <si>
    <t>UTR 521</t>
  </si>
  <si>
    <t>UTR 523</t>
  </si>
  <si>
    <t>TÜRKİYE-RUSYA İLİŞKİLERİ TARİHİ</t>
  </si>
  <si>
    <t>UAB 591</t>
  </si>
  <si>
    <t>I. YY</t>
  </si>
  <si>
    <t>III. YY</t>
  </si>
  <si>
    <t>II. YY</t>
  </si>
  <si>
    <t>UFI 502</t>
  </si>
  <si>
    <t>ULUSLARARASI TİCARET</t>
  </si>
  <si>
    <t>UFI 504</t>
  </si>
  <si>
    <t>ULUSLARARASI PARA TEORİSİ</t>
  </si>
  <si>
    <t>UFI 509</t>
  </si>
  <si>
    <t>BANKACILIK VE SERMAYE PİYASALARI</t>
  </si>
  <si>
    <t>UFI 514</t>
  </si>
  <si>
    <t>ENDÜSTRİYEL ORGANİZASYON</t>
  </si>
  <si>
    <t>YÖNETİM</t>
  </si>
  <si>
    <t>FİNANSAL MUHASEBE ( A)</t>
  </si>
  <si>
    <t>FİNANSAL MUHASEBE ( B)</t>
  </si>
  <si>
    <t>Prof.Dr. AHMET VECDİ CAN</t>
  </si>
  <si>
    <t>UML 510</t>
  </si>
  <si>
    <t>TÜRK VERGİ SİSTEMİ VE GÜNCEL SORUNLAR</t>
  </si>
  <si>
    <t>Prof.Dr. TEMEL GÜRDAL</t>
  </si>
  <si>
    <t>UML 514</t>
  </si>
  <si>
    <t>VERGİ TEORİSİ VE POLİTİKASI</t>
  </si>
  <si>
    <t>UML 516</t>
  </si>
  <si>
    <t>MALİYE POLİTİKASI VE YENİ YAKLAŞIMLAR</t>
  </si>
  <si>
    <t>UMS 502</t>
  </si>
  <si>
    <t>SOSYAL BİLİMLERDE ARAŞTIRMA YÖNTEMLERİ</t>
  </si>
  <si>
    <t>Doç.Dr. ÖZER KÖSEOĞLU</t>
  </si>
  <si>
    <t>UMS 504</t>
  </si>
  <si>
    <t>KARŞILAŞTIRMALI KENT YÖNETİMİ</t>
  </si>
  <si>
    <t>UMS 506</t>
  </si>
  <si>
    <t>KENT VE SİYASET</t>
  </si>
  <si>
    <t>UMS 508</t>
  </si>
  <si>
    <t>BELEDİYELERDE STRATEJİK YÖNETİM</t>
  </si>
  <si>
    <t>UMS 510</t>
  </si>
  <si>
    <t>BELEDİYELERDE HALKLA İLİŞKİLER VE TANITIM</t>
  </si>
  <si>
    <t>UOC 502</t>
  </si>
  <si>
    <t>TURKISH FOREIGN POLICY</t>
  </si>
  <si>
    <t>Doç.Dr. ALİ BALCI</t>
  </si>
  <si>
    <t>UOC 504</t>
  </si>
  <si>
    <t>INTERNATIONAL POLITICS OF IMAGE IN THE MIDDLE EAST</t>
  </si>
  <si>
    <t>UOC 506</t>
  </si>
  <si>
    <t>CRITICAL GEOPOLITICS OF THE MIDDLE EAST</t>
  </si>
  <si>
    <t>UOC 508</t>
  </si>
  <si>
    <t>STATE AND SOCIETY IN THE MIDDLE EAST</t>
  </si>
  <si>
    <t>UKY 502</t>
  </si>
  <si>
    <t>UKY 504</t>
  </si>
  <si>
    <t>TÜRKİYE´DE YEREL YÖNETİMLER</t>
  </si>
  <si>
    <t>UKY 506</t>
  </si>
  <si>
    <t>KAMUDA İNSAN KAYNAKLARI YÖNETİMİ</t>
  </si>
  <si>
    <t>UKY 508</t>
  </si>
  <si>
    <t>ÇAĞDAŞ YÖNETİM ANLAYIŞI</t>
  </si>
  <si>
    <t>UKY 512</t>
  </si>
  <si>
    <t>SİVİL TOPLUM VE DEMOKRASİ</t>
  </si>
  <si>
    <t>Yrd.Doç.Dr. FATMA YURTTAŞ ÖZCAN</t>
  </si>
  <si>
    <t>UKY 514</t>
  </si>
  <si>
    <t>İSLAM´DA SİYASİ DÜŞÜNCE: KLASİK DÖNEM</t>
  </si>
  <si>
    <t>UTY 501</t>
  </si>
  <si>
    <t>TÜRKİYE´DE METROPOLLEŞME</t>
  </si>
  <si>
    <t>Prof.Dr. HACI MUSA TAŞDELEN</t>
  </si>
  <si>
    <t>UTY 503</t>
  </si>
  <si>
    <t>KURUM KÜLTÜRÜ</t>
  </si>
  <si>
    <t>UTY 504</t>
  </si>
  <si>
    <t>ULUSLARARASI İLİŞKİLER SOSYOLOJİSİ</t>
  </si>
  <si>
    <t>UTY 509</t>
  </si>
  <si>
    <t>DEMOKRASİ VE İNSAN HAKLARININ SOSYOLOJİK SÜREÇLERİ</t>
  </si>
  <si>
    <t>Doç.Dr. ABDULLAH TAŞKESEN</t>
  </si>
  <si>
    <t>UTY 513</t>
  </si>
  <si>
    <t>ETNİK SOSYOLOJİ</t>
  </si>
  <si>
    <t>UTY 515</t>
  </si>
  <si>
    <t>AİLE VE EVLİLİK</t>
  </si>
  <si>
    <t>Yrd.Doç.Dr. SEVİM ATİLA DEMİR</t>
  </si>
  <si>
    <t>UTY 519</t>
  </si>
  <si>
    <t>TEMEL SOSYOLOJİ LİTERATÜRÜ</t>
  </si>
  <si>
    <t>Doç.Dr. İSMAİL HİRA</t>
  </si>
  <si>
    <t>UTI 502</t>
  </si>
  <si>
    <t>STRATEJİK TURİZM PAZARLAMASI</t>
  </si>
  <si>
    <t>Doç.Dr. BURHANETTİN ZENGİN</t>
  </si>
  <si>
    <t>UTI 504</t>
  </si>
  <si>
    <t>TURİZM İŞLETMELERİNDE İNSAN KAYNAKLARI YÖNETİMİ</t>
  </si>
  <si>
    <t>UTR 510</t>
  </si>
  <si>
    <t>MODERN DÜNYA TARİHİ</t>
  </si>
  <si>
    <t>UAB 502</t>
  </si>
  <si>
    <t>TÜRK DIŞ POLİTİKASI VE AVRUPA</t>
  </si>
  <si>
    <t>UAB 504</t>
  </si>
  <si>
    <t>DIŞ POLİTİKA YAPIMI VE ANALİZİ</t>
  </si>
  <si>
    <t>UAB 510</t>
  </si>
  <si>
    <t>RUSYA-AB İLİŞKİLERİ</t>
  </si>
  <si>
    <t>UAB 512</t>
  </si>
  <si>
    <t>AB’NİN BALKANLAR POLİTİKASI</t>
  </si>
  <si>
    <t>Enstitü Yönetim Kurulu Kararı ile</t>
  </si>
  <si>
    <t>AÇILDI</t>
  </si>
  <si>
    <t>Enstitü Yönetim Kurulu Kararı İle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</si>
</sst>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333333"/>
      <name val="Segoe U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333333"/>
      <name val="Segoe UI"/>
      <family val="2"/>
      <charset val="162"/>
    </font>
    <font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5" xfId="0" applyBorder="1"/>
    <xf numFmtId="0" fontId="0" fillId="3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12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4" borderId="5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workbookViewId="0">
      <selection activeCell="D16" sqref="D16"/>
    </sheetView>
  </sheetViews>
  <sheetFormatPr defaultRowHeight="14.4" x14ac:dyDescent="0.3"/>
  <cols>
    <col min="1" max="1" width="8.109375" customWidth="1"/>
    <col min="2" max="2" width="11.88671875" customWidth="1"/>
    <col min="3" max="3" width="32.33203125" bestFit="1" customWidth="1"/>
    <col min="4" max="4" width="32.88671875" bestFit="1" customWidth="1"/>
    <col min="7" max="7" width="14.5546875" customWidth="1"/>
  </cols>
  <sheetData>
    <row r="1" spans="1:8" ht="33.6" x14ac:dyDescent="0.3">
      <c r="A1" s="8"/>
      <c r="B1" s="9" t="s">
        <v>2</v>
      </c>
      <c r="C1" s="10" t="s">
        <v>3</v>
      </c>
      <c r="D1" s="10" t="s">
        <v>4</v>
      </c>
      <c r="E1" s="9" t="s">
        <v>5</v>
      </c>
      <c r="F1" s="9" t="s">
        <v>56</v>
      </c>
      <c r="G1" s="11" t="s">
        <v>54</v>
      </c>
      <c r="H1" s="11" t="s">
        <v>55</v>
      </c>
    </row>
    <row r="2" spans="1:8" x14ac:dyDescent="0.3">
      <c r="A2" s="25" t="s">
        <v>144</v>
      </c>
      <c r="B2" s="1" t="s">
        <v>145</v>
      </c>
      <c r="C2" s="1" t="s">
        <v>146</v>
      </c>
      <c r="D2" s="1" t="s">
        <v>7</v>
      </c>
      <c r="E2" s="2" t="s">
        <v>1</v>
      </c>
      <c r="F2" s="2">
        <v>0</v>
      </c>
      <c r="G2" s="2">
        <v>53</v>
      </c>
      <c r="H2" s="6" t="str">
        <f>IF(G2&gt;=15, "AÇILDI","AÇILMADI")</f>
        <v>AÇILDI</v>
      </c>
    </row>
    <row r="3" spans="1:8" x14ac:dyDescent="0.3">
      <c r="A3" s="26"/>
      <c r="B3" s="1" t="s">
        <v>147</v>
      </c>
      <c r="C3" s="1" t="s">
        <v>148</v>
      </c>
      <c r="D3" s="1" t="s">
        <v>8</v>
      </c>
      <c r="E3" s="2" t="s">
        <v>1</v>
      </c>
      <c r="F3" s="2">
        <v>0</v>
      </c>
      <c r="G3" s="2">
        <v>52</v>
      </c>
      <c r="H3" s="6" t="str">
        <f t="shared" ref="H3:H5" si="0">IF(G3&gt;=15, "AÇILDI","AÇILMADI")</f>
        <v>AÇILDI</v>
      </c>
    </row>
    <row r="4" spans="1:8" x14ac:dyDescent="0.3">
      <c r="A4" s="26"/>
      <c r="B4" s="1" t="s">
        <v>149</v>
      </c>
      <c r="C4" s="1" t="s">
        <v>150</v>
      </c>
      <c r="D4" s="1" t="s">
        <v>9</v>
      </c>
      <c r="E4" s="2" t="s">
        <v>0</v>
      </c>
      <c r="F4" s="2">
        <v>0</v>
      </c>
      <c r="G4" s="2">
        <v>42</v>
      </c>
      <c r="H4" s="6" t="str">
        <f t="shared" si="0"/>
        <v>AÇILDI</v>
      </c>
    </row>
    <row r="5" spans="1:8" x14ac:dyDescent="0.3">
      <c r="A5" s="27"/>
      <c r="B5" s="1" t="s">
        <v>151</v>
      </c>
      <c r="C5" s="1" t="s">
        <v>152</v>
      </c>
      <c r="D5" s="1" t="s">
        <v>10</v>
      </c>
      <c r="E5" s="2" t="s">
        <v>0</v>
      </c>
      <c r="F5" s="2">
        <v>0</v>
      </c>
      <c r="G5" s="2">
        <v>46</v>
      </c>
      <c r="H5" s="6" t="str">
        <f t="shared" si="0"/>
        <v>AÇILDI</v>
      </c>
    </row>
    <row r="6" spans="1:8" ht="33.6" x14ac:dyDescent="0.3">
      <c r="A6" s="8"/>
      <c r="B6" s="9" t="s">
        <v>2</v>
      </c>
      <c r="C6" s="10" t="s">
        <v>3</v>
      </c>
      <c r="D6" s="10" t="s">
        <v>4</v>
      </c>
      <c r="E6" s="9" t="s">
        <v>5</v>
      </c>
      <c r="F6" s="9" t="s">
        <v>56</v>
      </c>
      <c r="G6" s="11" t="s">
        <v>54</v>
      </c>
      <c r="H6" s="11" t="s">
        <v>55</v>
      </c>
    </row>
    <row r="7" spans="1:8" x14ac:dyDescent="0.3">
      <c r="A7" s="13" t="s">
        <v>143</v>
      </c>
      <c r="B7" s="1" t="s">
        <v>57</v>
      </c>
      <c r="C7" s="1" t="s">
        <v>58</v>
      </c>
      <c r="D7" s="1"/>
      <c r="E7" s="2" t="s">
        <v>1</v>
      </c>
      <c r="F7" s="2">
        <v>0</v>
      </c>
      <c r="G7" s="2">
        <v>8</v>
      </c>
      <c r="H7" s="6" t="str">
        <f>IF(G7&gt;=1, "AÇILDI","AÇILMADI")</f>
        <v>AÇILDI</v>
      </c>
    </row>
  </sheetData>
  <mergeCells count="1">
    <mergeCell ref="A2:A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>
      <selection activeCell="G3" sqref="G3"/>
    </sheetView>
  </sheetViews>
  <sheetFormatPr defaultRowHeight="14.4" x14ac:dyDescent="0.3"/>
  <cols>
    <col min="1" max="1" width="8" customWidth="1"/>
    <col min="2" max="2" width="13" customWidth="1"/>
    <col min="3" max="3" width="39.5546875" customWidth="1"/>
    <col min="4" max="4" width="29.6640625" bestFit="1" customWidth="1"/>
    <col min="5" max="5" width="6.5546875" customWidth="1"/>
    <col min="6" max="6" width="5.33203125" bestFit="1" customWidth="1"/>
    <col min="7" max="7" width="14.33203125" customWidth="1"/>
    <col min="8" max="8" width="14.109375" customWidth="1"/>
  </cols>
  <sheetData>
    <row r="1" spans="1:8" ht="34.200000000000003" thickBot="1" x14ac:dyDescent="0.35">
      <c r="A1" s="8"/>
      <c r="B1" s="9" t="s">
        <v>2</v>
      </c>
      <c r="C1" s="10" t="s">
        <v>3</v>
      </c>
      <c r="D1" s="10" t="s">
        <v>4</v>
      </c>
      <c r="E1" s="9" t="s">
        <v>5</v>
      </c>
      <c r="F1" s="9" t="s">
        <v>56</v>
      </c>
      <c r="G1" s="11" t="s">
        <v>54</v>
      </c>
      <c r="H1" s="9" t="s">
        <v>55</v>
      </c>
    </row>
    <row r="2" spans="1:8" ht="16.95" customHeight="1" x14ac:dyDescent="0.3">
      <c r="A2" s="28" t="s">
        <v>142</v>
      </c>
      <c r="B2" s="7" t="s">
        <v>59</v>
      </c>
      <c r="C2" s="1" t="s">
        <v>153</v>
      </c>
      <c r="D2" s="1" t="s">
        <v>16</v>
      </c>
      <c r="E2" s="2" t="s">
        <v>1</v>
      </c>
      <c r="F2" s="2">
        <v>0</v>
      </c>
      <c r="G2" s="2">
        <v>42</v>
      </c>
      <c r="H2" s="6" t="str">
        <f t="shared" ref="H2:H22" si="0">IF(G2&gt;=15, "AÇILDI","AÇILMADI")</f>
        <v>AÇILDI</v>
      </c>
    </row>
    <row r="3" spans="1:8" ht="16.95" customHeight="1" x14ac:dyDescent="0.3">
      <c r="A3" s="29"/>
      <c r="B3" s="7" t="s">
        <v>62</v>
      </c>
      <c r="C3" s="1" t="s">
        <v>154</v>
      </c>
      <c r="D3" s="1" t="s">
        <v>20</v>
      </c>
      <c r="E3" s="2" t="s">
        <v>1</v>
      </c>
      <c r="F3" s="2">
        <v>0</v>
      </c>
      <c r="G3" s="2">
        <v>24</v>
      </c>
      <c r="H3" s="6" t="str">
        <f t="shared" si="0"/>
        <v>AÇILDI</v>
      </c>
    </row>
    <row r="4" spans="1:8" ht="16.95" customHeight="1" x14ac:dyDescent="0.3">
      <c r="A4" s="29"/>
      <c r="B4" s="18" t="s">
        <v>62</v>
      </c>
      <c r="C4" s="19" t="s">
        <v>155</v>
      </c>
      <c r="D4" s="19" t="s">
        <v>11</v>
      </c>
      <c r="E4" s="20" t="s">
        <v>1</v>
      </c>
      <c r="F4" s="20">
        <v>0</v>
      </c>
      <c r="G4" s="20">
        <v>0</v>
      </c>
      <c r="H4" s="21" t="str">
        <f t="shared" si="0"/>
        <v>AÇILMADI</v>
      </c>
    </row>
    <row r="5" spans="1:8" ht="16.95" customHeight="1" x14ac:dyDescent="0.3">
      <c r="A5" s="29"/>
      <c r="B5" s="7" t="s">
        <v>63</v>
      </c>
      <c r="C5" s="1" t="s">
        <v>64</v>
      </c>
      <c r="D5" s="1" t="s">
        <v>12</v>
      </c>
      <c r="E5" s="2" t="s">
        <v>1</v>
      </c>
      <c r="F5" s="2">
        <v>0</v>
      </c>
      <c r="G5" s="2">
        <v>31</v>
      </c>
      <c r="H5" s="6" t="str">
        <f t="shared" si="0"/>
        <v>AÇILDI</v>
      </c>
    </row>
    <row r="6" spans="1:8" ht="16.95" customHeight="1" x14ac:dyDescent="0.3">
      <c r="A6" s="29"/>
      <c r="B6" s="18" t="s">
        <v>76</v>
      </c>
      <c r="C6" s="19" t="s">
        <v>77</v>
      </c>
      <c r="D6" s="19" t="s">
        <v>18</v>
      </c>
      <c r="E6" s="20" t="s">
        <v>0</v>
      </c>
      <c r="F6" s="20">
        <v>0</v>
      </c>
      <c r="G6" s="20">
        <v>4</v>
      </c>
      <c r="H6" s="21" t="str">
        <f t="shared" si="0"/>
        <v>AÇILMADI</v>
      </c>
    </row>
    <row r="7" spans="1:8" ht="16.95" customHeight="1" x14ac:dyDescent="0.3">
      <c r="A7" s="29"/>
      <c r="B7" s="7" t="s">
        <v>80</v>
      </c>
      <c r="C7" s="1" t="s">
        <v>81</v>
      </c>
      <c r="D7" s="1" t="s">
        <v>17</v>
      </c>
      <c r="E7" s="2" t="s">
        <v>0</v>
      </c>
      <c r="F7" s="2">
        <v>0</v>
      </c>
      <c r="G7" s="2">
        <v>16</v>
      </c>
      <c r="H7" s="6" t="str">
        <f t="shared" si="0"/>
        <v>AÇILDI</v>
      </c>
    </row>
    <row r="8" spans="1:8" ht="16.95" customHeight="1" thickBot="1" x14ac:dyDescent="0.35">
      <c r="A8" s="30"/>
      <c r="B8" s="7" t="s">
        <v>84</v>
      </c>
      <c r="C8" s="1" t="s">
        <v>85</v>
      </c>
      <c r="D8" s="1" t="s">
        <v>15</v>
      </c>
      <c r="E8" s="2" t="s">
        <v>0</v>
      </c>
      <c r="F8" s="2">
        <v>0</v>
      </c>
      <c r="G8" s="2">
        <v>26</v>
      </c>
      <c r="H8" s="6" t="str">
        <f t="shared" si="0"/>
        <v>AÇILDI</v>
      </c>
    </row>
    <row r="9" spans="1:8" ht="38.4" customHeight="1" thickBot="1" x14ac:dyDescent="0.35">
      <c r="A9" s="8"/>
      <c r="B9" s="9" t="s">
        <v>2</v>
      </c>
      <c r="C9" s="10" t="s">
        <v>3</v>
      </c>
      <c r="D9" s="10" t="s">
        <v>4</v>
      </c>
      <c r="E9" s="9" t="s">
        <v>5</v>
      </c>
      <c r="F9" s="9" t="s">
        <v>56</v>
      </c>
      <c r="G9" s="11" t="s">
        <v>54</v>
      </c>
      <c r="H9" s="9" t="s">
        <v>55</v>
      </c>
    </row>
    <row r="10" spans="1:8" ht="17.399999999999999" customHeight="1" x14ac:dyDescent="0.3">
      <c r="A10" s="28" t="s">
        <v>144</v>
      </c>
      <c r="B10" s="7" t="s">
        <v>60</v>
      </c>
      <c r="C10" s="1" t="s">
        <v>61</v>
      </c>
      <c r="D10" s="1" t="s">
        <v>19</v>
      </c>
      <c r="E10" s="2" t="s">
        <v>1</v>
      </c>
      <c r="F10" s="2">
        <v>0</v>
      </c>
      <c r="G10" s="2">
        <v>71</v>
      </c>
      <c r="H10" s="6" t="str">
        <f t="shared" si="0"/>
        <v>AÇILDI</v>
      </c>
    </row>
    <row r="11" spans="1:8" x14ac:dyDescent="0.3">
      <c r="A11" s="29"/>
      <c r="B11" s="7" t="s">
        <v>65</v>
      </c>
      <c r="C11" s="1" t="s">
        <v>66</v>
      </c>
      <c r="D11" s="1" t="s">
        <v>22</v>
      </c>
      <c r="E11" s="2" t="s">
        <v>1</v>
      </c>
      <c r="F11" s="2">
        <v>0</v>
      </c>
      <c r="G11" s="2">
        <v>73</v>
      </c>
      <c r="H11" s="6" t="str">
        <f t="shared" si="0"/>
        <v>AÇILDI</v>
      </c>
    </row>
    <row r="12" spans="1:8" x14ac:dyDescent="0.3">
      <c r="A12" s="29"/>
      <c r="B12" s="18" t="s">
        <v>67</v>
      </c>
      <c r="C12" s="19" t="s">
        <v>68</v>
      </c>
      <c r="D12" s="19" t="s">
        <v>21</v>
      </c>
      <c r="E12" s="20" t="s">
        <v>0</v>
      </c>
      <c r="F12" s="20">
        <v>0</v>
      </c>
      <c r="G12" s="20">
        <v>9</v>
      </c>
      <c r="H12" s="21" t="str">
        <f t="shared" si="0"/>
        <v>AÇILMADI</v>
      </c>
    </row>
    <row r="13" spans="1:8" x14ac:dyDescent="0.3">
      <c r="A13" s="29"/>
      <c r="B13" s="18" t="s">
        <v>70</v>
      </c>
      <c r="C13" s="19" t="s">
        <v>71</v>
      </c>
      <c r="D13" s="19" t="s">
        <v>16</v>
      </c>
      <c r="E13" s="20" t="s">
        <v>0</v>
      </c>
      <c r="F13" s="20">
        <v>0</v>
      </c>
      <c r="G13" s="20">
        <v>6</v>
      </c>
      <c r="H13" s="21" t="str">
        <f t="shared" si="0"/>
        <v>AÇILMADI</v>
      </c>
    </row>
    <row r="14" spans="1:8" x14ac:dyDescent="0.3">
      <c r="A14" s="29"/>
      <c r="B14" s="7" t="s">
        <v>78</v>
      </c>
      <c r="C14" s="1" t="s">
        <v>79</v>
      </c>
      <c r="D14" s="1" t="s">
        <v>13</v>
      </c>
      <c r="E14" s="2" t="s">
        <v>0</v>
      </c>
      <c r="F14" s="2">
        <v>0</v>
      </c>
      <c r="G14" s="2">
        <v>22</v>
      </c>
      <c r="H14" s="12" t="str">
        <f t="shared" si="0"/>
        <v>AÇILDI</v>
      </c>
    </row>
    <row r="15" spans="1:8" x14ac:dyDescent="0.3">
      <c r="A15" s="29"/>
      <c r="B15" s="7" t="s">
        <v>82</v>
      </c>
      <c r="C15" s="1" t="s">
        <v>83</v>
      </c>
      <c r="D15" s="1" t="s">
        <v>23</v>
      </c>
      <c r="E15" s="2" t="s">
        <v>1</v>
      </c>
      <c r="F15" s="2">
        <v>0</v>
      </c>
      <c r="G15" s="2">
        <v>68</v>
      </c>
      <c r="H15" s="6" t="str">
        <f t="shared" si="0"/>
        <v>AÇILDI</v>
      </c>
    </row>
    <row r="16" spans="1:8" x14ac:dyDescent="0.3">
      <c r="A16" s="29"/>
      <c r="B16" s="7" t="s">
        <v>86</v>
      </c>
      <c r="C16" s="1" t="s">
        <v>87</v>
      </c>
      <c r="D16" s="1" t="s">
        <v>12</v>
      </c>
      <c r="E16" s="2" t="s">
        <v>0</v>
      </c>
      <c r="F16" s="2">
        <v>0</v>
      </c>
      <c r="G16" s="2">
        <v>30</v>
      </c>
      <c r="H16" s="6" t="str">
        <f t="shared" si="0"/>
        <v>AÇILDI</v>
      </c>
    </row>
    <row r="17" spans="1:8" ht="15" thickBot="1" x14ac:dyDescent="0.35">
      <c r="A17" s="30"/>
      <c r="B17" s="7" t="s">
        <v>90</v>
      </c>
      <c r="C17" s="1" t="s">
        <v>25</v>
      </c>
      <c r="D17" s="1" t="s">
        <v>14</v>
      </c>
      <c r="E17" s="2" t="s">
        <v>0</v>
      </c>
      <c r="F17" s="2">
        <v>0</v>
      </c>
      <c r="G17" s="2">
        <v>27</v>
      </c>
      <c r="H17" s="6" t="str">
        <f t="shared" si="0"/>
        <v>AÇILDI</v>
      </c>
    </row>
    <row r="18" spans="1:8" ht="34.200000000000003" thickBot="1" x14ac:dyDescent="0.35">
      <c r="A18" s="8"/>
      <c r="B18" s="9" t="s">
        <v>2</v>
      </c>
      <c r="C18" s="10" t="s">
        <v>3</v>
      </c>
      <c r="D18" s="10" t="s">
        <v>4</v>
      </c>
      <c r="E18" s="9" t="s">
        <v>5</v>
      </c>
      <c r="F18" s="9" t="s">
        <v>56</v>
      </c>
      <c r="G18" s="11" t="s">
        <v>54</v>
      </c>
      <c r="H18" s="9" t="s">
        <v>55</v>
      </c>
    </row>
    <row r="19" spans="1:8" ht="15" thickTop="1" x14ac:dyDescent="0.3">
      <c r="A19" s="31" t="s">
        <v>143</v>
      </c>
      <c r="B19" s="18" t="s">
        <v>72</v>
      </c>
      <c r="C19" s="19" t="s">
        <v>73</v>
      </c>
      <c r="D19" s="19" t="s">
        <v>156</v>
      </c>
      <c r="E19" s="20" t="s">
        <v>0</v>
      </c>
      <c r="F19" s="20">
        <v>0</v>
      </c>
      <c r="G19" s="20">
        <v>3</v>
      </c>
      <c r="H19" s="21" t="str">
        <f t="shared" si="0"/>
        <v>AÇILMADI</v>
      </c>
    </row>
    <row r="20" spans="1:8" x14ac:dyDescent="0.3">
      <c r="A20" s="32"/>
      <c r="B20" s="18" t="s">
        <v>74</v>
      </c>
      <c r="C20" s="19" t="s">
        <v>75</v>
      </c>
      <c r="D20" s="19" t="s">
        <v>13</v>
      </c>
      <c r="E20" s="20" t="s">
        <v>0</v>
      </c>
      <c r="F20" s="20">
        <v>0</v>
      </c>
      <c r="G20" s="20">
        <v>8</v>
      </c>
      <c r="H20" s="21" t="str">
        <f t="shared" si="0"/>
        <v>AÇILMADI</v>
      </c>
    </row>
    <row r="21" spans="1:8" x14ac:dyDescent="0.3">
      <c r="A21" s="32"/>
      <c r="B21" s="7" t="s">
        <v>88</v>
      </c>
      <c r="C21" s="1" t="s">
        <v>89</v>
      </c>
      <c r="D21" s="1" t="s">
        <v>11</v>
      </c>
      <c r="E21" s="2" t="s">
        <v>1</v>
      </c>
      <c r="F21" s="2">
        <v>0</v>
      </c>
      <c r="G21" s="2">
        <v>24</v>
      </c>
      <c r="H21" s="6" t="str">
        <f t="shared" si="0"/>
        <v>AÇILDI</v>
      </c>
    </row>
    <row r="22" spans="1:8" x14ac:dyDescent="0.3">
      <c r="A22" s="32"/>
      <c r="B22" s="18" t="s">
        <v>91</v>
      </c>
      <c r="C22" s="19" t="s">
        <v>92</v>
      </c>
      <c r="D22" s="19" t="s">
        <v>24</v>
      </c>
      <c r="E22" s="20" t="s">
        <v>0</v>
      </c>
      <c r="F22" s="20">
        <v>0</v>
      </c>
      <c r="G22" s="20">
        <v>8</v>
      </c>
      <c r="H22" s="21" t="str">
        <f t="shared" si="0"/>
        <v>AÇILMADI</v>
      </c>
    </row>
    <row r="23" spans="1:8" ht="15" thickBot="1" x14ac:dyDescent="0.35">
      <c r="A23" s="33"/>
      <c r="B23" s="7" t="s">
        <v>69</v>
      </c>
      <c r="C23" s="1" t="s">
        <v>58</v>
      </c>
      <c r="D23" s="1"/>
      <c r="E23" s="2" t="s">
        <v>1</v>
      </c>
      <c r="F23" s="2">
        <v>0</v>
      </c>
      <c r="G23" s="2">
        <v>19</v>
      </c>
      <c r="H23" s="6" t="str">
        <f>IF(G23&gt;=15, "AÇILDI","AÇILMADI")</f>
        <v>AÇILDI</v>
      </c>
    </row>
    <row r="24" spans="1:8" ht="15" thickTop="1" x14ac:dyDescent="0.3"/>
    <row r="46" spans="9:9" x14ac:dyDescent="0.3">
      <c r="I46" t="s">
        <v>6</v>
      </c>
    </row>
    <row r="47" spans="9:9" x14ac:dyDescent="0.3">
      <c r="I47" t="s">
        <v>6</v>
      </c>
    </row>
  </sheetData>
  <mergeCells count="3">
    <mergeCell ref="A2:A8"/>
    <mergeCell ref="A10:A17"/>
    <mergeCell ref="A19:A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workbookViewId="0">
      <selection activeCell="C28" sqref="C28"/>
    </sheetView>
  </sheetViews>
  <sheetFormatPr defaultRowHeight="14.4" x14ac:dyDescent="0.3"/>
  <cols>
    <col min="1" max="1" width="5.33203125" customWidth="1"/>
    <col min="2" max="2" width="11.33203125" customWidth="1"/>
    <col min="3" max="3" width="43.88671875" bestFit="1" customWidth="1"/>
    <col min="4" max="4" width="39.109375" bestFit="1" customWidth="1"/>
    <col min="5" max="6" width="9.109375" style="4"/>
    <col min="7" max="7" width="15.6640625" style="4" customWidth="1"/>
    <col min="8" max="8" width="20.44140625" style="4" bestFit="1" customWidth="1"/>
    <col min="9" max="9" width="26.88671875" style="4" bestFit="1" customWidth="1"/>
  </cols>
  <sheetData>
    <row r="1" spans="1:10" ht="34.200000000000003" thickBot="1" x14ac:dyDescent="0.35">
      <c r="A1" s="8" t="s">
        <v>6</v>
      </c>
      <c r="B1" s="9" t="s">
        <v>2</v>
      </c>
      <c r="C1" s="10" t="s">
        <v>3</v>
      </c>
      <c r="D1" s="10" t="s">
        <v>4</v>
      </c>
      <c r="E1" s="9" t="s">
        <v>5</v>
      </c>
      <c r="F1" s="9" t="s">
        <v>56</v>
      </c>
      <c r="G1" s="11" t="s">
        <v>54</v>
      </c>
      <c r="H1" s="9" t="s">
        <v>55</v>
      </c>
    </row>
    <row r="2" spans="1:10" ht="15" thickTop="1" x14ac:dyDescent="0.3">
      <c r="A2" s="34" t="s">
        <v>144</v>
      </c>
      <c r="B2" s="7" t="s">
        <v>157</v>
      </c>
      <c r="C2" s="1" t="s">
        <v>158</v>
      </c>
      <c r="D2" s="1" t="s">
        <v>159</v>
      </c>
      <c r="E2" s="5" t="s">
        <v>1</v>
      </c>
      <c r="F2" s="5">
        <v>0</v>
      </c>
      <c r="G2" s="5">
        <v>44</v>
      </c>
      <c r="H2" s="6" t="str">
        <f t="shared" ref="H2:H4" si="0">IF(G2&gt;=15, "AÇILDI","AÇILMADI")</f>
        <v>AÇILDI</v>
      </c>
    </row>
    <row r="3" spans="1:10" x14ac:dyDescent="0.3">
      <c r="A3" s="35"/>
      <c r="B3" s="7" t="s">
        <v>160</v>
      </c>
      <c r="C3" s="1" t="s">
        <v>161</v>
      </c>
      <c r="D3" s="1" t="s">
        <v>29</v>
      </c>
      <c r="E3" s="5" t="s">
        <v>0</v>
      </c>
      <c r="F3" s="5">
        <v>0</v>
      </c>
      <c r="G3" s="5">
        <v>40</v>
      </c>
      <c r="H3" s="6" t="str">
        <f t="shared" si="0"/>
        <v>AÇILDI</v>
      </c>
    </row>
    <row r="4" spans="1:10" x14ac:dyDescent="0.3">
      <c r="A4" s="35"/>
      <c r="B4" s="7" t="s">
        <v>162</v>
      </c>
      <c r="C4" s="1" t="s">
        <v>163</v>
      </c>
      <c r="D4" s="1" t="s">
        <v>31</v>
      </c>
      <c r="E4" s="5" t="s">
        <v>1</v>
      </c>
      <c r="F4" s="5">
        <v>0</v>
      </c>
      <c r="G4" s="5">
        <v>42</v>
      </c>
      <c r="H4" s="6" t="str">
        <f t="shared" si="0"/>
        <v>AÇILDI</v>
      </c>
    </row>
    <row r="5" spans="1:10" ht="34.200000000000003" thickBot="1" x14ac:dyDescent="0.35">
      <c r="A5" s="8" t="s">
        <v>6</v>
      </c>
      <c r="B5" s="9" t="s">
        <v>2</v>
      </c>
      <c r="C5" s="10" t="s">
        <v>3</v>
      </c>
      <c r="D5" s="10" t="s">
        <v>4</v>
      </c>
      <c r="E5" s="9" t="s">
        <v>5</v>
      </c>
      <c r="F5" s="9" t="s">
        <v>56</v>
      </c>
      <c r="G5" s="11" t="s">
        <v>54</v>
      </c>
      <c r="H5" s="9" t="s">
        <v>55</v>
      </c>
    </row>
    <row r="6" spans="1:10" ht="15" thickTop="1" x14ac:dyDescent="0.3">
      <c r="A6" s="34" t="s">
        <v>143</v>
      </c>
      <c r="B6" s="7" t="s">
        <v>94</v>
      </c>
      <c r="C6" s="1" t="s">
        <v>95</v>
      </c>
      <c r="D6" s="1" t="s">
        <v>32</v>
      </c>
      <c r="E6" s="5" t="s">
        <v>1</v>
      </c>
      <c r="F6" s="5">
        <v>0</v>
      </c>
      <c r="G6" s="5">
        <v>9</v>
      </c>
      <c r="H6" s="17" t="str">
        <f>IF(G6&gt;=8, "AÇILDI","AÇILMADI")</f>
        <v>AÇILDI</v>
      </c>
      <c r="I6" s="4" t="s">
        <v>229</v>
      </c>
    </row>
    <row r="7" spans="1:10" x14ac:dyDescent="0.3">
      <c r="A7" s="36"/>
      <c r="B7" s="7" t="s">
        <v>96</v>
      </c>
      <c r="C7" s="1" t="s">
        <v>30</v>
      </c>
      <c r="D7" s="1" t="s">
        <v>33</v>
      </c>
      <c r="E7" s="5" t="s">
        <v>0</v>
      </c>
      <c r="F7" s="5">
        <v>0</v>
      </c>
      <c r="G7" s="5">
        <v>10</v>
      </c>
      <c r="H7" s="17" t="str">
        <f t="shared" ref="H7:H8" si="1">IF(G7&gt;=8, "AÇILDI","AÇILMADI")</f>
        <v>AÇILDI</v>
      </c>
      <c r="I7" s="4" t="s">
        <v>229</v>
      </c>
    </row>
    <row r="8" spans="1:10" x14ac:dyDescent="0.3">
      <c r="A8" s="36"/>
      <c r="B8" s="7" t="s">
        <v>97</v>
      </c>
      <c r="C8" s="1" t="s">
        <v>98</v>
      </c>
      <c r="D8" s="1" t="s">
        <v>31</v>
      </c>
      <c r="E8" s="5" t="s">
        <v>0</v>
      </c>
      <c r="F8" s="5">
        <v>0</v>
      </c>
      <c r="G8" s="5">
        <v>8</v>
      </c>
      <c r="H8" s="17" t="str">
        <f t="shared" si="1"/>
        <v>AÇILDI</v>
      </c>
      <c r="I8" s="4" t="s">
        <v>229</v>
      </c>
    </row>
    <row r="9" spans="1:10" ht="15" thickBot="1" x14ac:dyDescent="0.35">
      <c r="A9" s="37"/>
      <c r="B9" s="22" t="s">
        <v>99</v>
      </c>
      <c r="C9" s="23" t="s">
        <v>100</v>
      </c>
      <c r="D9" s="23"/>
      <c r="E9" s="24" t="s">
        <v>1</v>
      </c>
      <c r="F9" s="24">
        <v>0</v>
      </c>
      <c r="G9" s="24">
        <v>5</v>
      </c>
      <c r="H9" s="17" t="s">
        <v>230</v>
      </c>
    </row>
    <row r="10" spans="1:10" ht="15" thickTop="1" x14ac:dyDescent="0.3"/>
    <row r="16" spans="1:10" x14ac:dyDescent="0.3">
      <c r="J16" t="s">
        <v>6</v>
      </c>
    </row>
    <row r="17" spans="10:10" x14ac:dyDescent="0.3">
      <c r="J17" t="s">
        <v>6</v>
      </c>
    </row>
    <row r="18" spans="10:10" x14ac:dyDescent="0.3">
      <c r="J18" t="s">
        <v>6</v>
      </c>
    </row>
  </sheetData>
  <mergeCells count="2">
    <mergeCell ref="A2:A4"/>
    <mergeCell ref="A6:A9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workbookViewId="0">
      <selection activeCell="G6" sqref="G6"/>
    </sheetView>
  </sheetViews>
  <sheetFormatPr defaultRowHeight="14.4" x14ac:dyDescent="0.3"/>
  <cols>
    <col min="1" max="1" width="8.6640625" customWidth="1"/>
    <col min="3" max="3" width="31.88671875" customWidth="1"/>
    <col min="4" max="4" width="37.6640625" customWidth="1"/>
    <col min="5" max="5" width="6.44140625" customWidth="1"/>
    <col min="6" max="6" width="5.5546875" customWidth="1"/>
    <col min="7" max="7" width="16.6640625" customWidth="1"/>
    <col min="8" max="8" width="12.5546875" style="4" customWidth="1"/>
  </cols>
  <sheetData>
    <row r="1" spans="1:8" ht="34.200000000000003" thickBot="1" x14ac:dyDescent="0.35">
      <c r="A1" s="8"/>
      <c r="B1" s="9" t="s">
        <v>2</v>
      </c>
      <c r="C1" s="10" t="s">
        <v>3</v>
      </c>
      <c r="D1" s="10" t="s">
        <v>4</v>
      </c>
      <c r="E1" s="9" t="s">
        <v>5</v>
      </c>
      <c r="F1" s="9" t="s">
        <v>56</v>
      </c>
      <c r="G1" s="11" t="s">
        <v>54</v>
      </c>
      <c r="H1" s="9" t="s">
        <v>55</v>
      </c>
    </row>
    <row r="2" spans="1:8" ht="16.95" customHeight="1" x14ac:dyDescent="0.3">
      <c r="A2" s="28" t="s">
        <v>144</v>
      </c>
      <c r="B2" s="7" t="s">
        <v>164</v>
      </c>
      <c r="C2" s="1" t="s">
        <v>165</v>
      </c>
      <c r="D2" s="1" t="s">
        <v>166</v>
      </c>
      <c r="E2" s="2" t="s">
        <v>1</v>
      </c>
      <c r="F2" s="5">
        <v>0</v>
      </c>
      <c r="G2" s="2">
        <v>41</v>
      </c>
      <c r="H2" s="6" t="str">
        <f t="shared" ref="H2:H6" si="0">IF(G2&gt;=15, "AÇILDI","AÇILMADI")</f>
        <v>AÇILDI</v>
      </c>
    </row>
    <row r="3" spans="1:8" ht="16.95" customHeight="1" x14ac:dyDescent="0.3">
      <c r="A3" s="38"/>
      <c r="B3" s="7" t="s">
        <v>167</v>
      </c>
      <c r="C3" s="1" t="s">
        <v>168</v>
      </c>
      <c r="D3" s="1" t="s">
        <v>26</v>
      </c>
      <c r="E3" s="2" t="s">
        <v>1</v>
      </c>
      <c r="F3" s="5">
        <v>0</v>
      </c>
      <c r="G3" s="2">
        <v>37</v>
      </c>
      <c r="H3" s="6" t="str">
        <f t="shared" si="0"/>
        <v>AÇILDI</v>
      </c>
    </row>
    <row r="4" spans="1:8" ht="16.95" customHeight="1" x14ac:dyDescent="0.3">
      <c r="A4" s="38"/>
      <c r="B4" s="7" t="s">
        <v>169</v>
      </c>
      <c r="C4" s="1" t="s">
        <v>170</v>
      </c>
      <c r="D4" s="1" t="s">
        <v>27</v>
      </c>
      <c r="E4" s="2" t="s">
        <v>0</v>
      </c>
      <c r="F4" s="5">
        <v>0</v>
      </c>
      <c r="G4" s="2">
        <v>36</v>
      </c>
      <c r="H4" s="6" t="str">
        <f t="shared" si="0"/>
        <v>AÇILDI</v>
      </c>
    </row>
    <row r="5" spans="1:8" ht="16.95" customHeight="1" x14ac:dyDescent="0.3">
      <c r="A5" s="38"/>
      <c r="B5" s="7" t="s">
        <v>171</v>
      </c>
      <c r="C5" s="1" t="s">
        <v>172</v>
      </c>
      <c r="D5" s="1" t="s">
        <v>28</v>
      </c>
      <c r="E5" s="2" t="s">
        <v>0</v>
      </c>
      <c r="F5" s="5">
        <v>0</v>
      </c>
      <c r="G5" s="2">
        <v>34</v>
      </c>
      <c r="H5" s="6" t="str">
        <f t="shared" si="0"/>
        <v>AÇILDI</v>
      </c>
    </row>
    <row r="6" spans="1:8" ht="16.95" customHeight="1" thickBot="1" x14ac:dyDescent="0.35">
      <c r="A6" s="39"/>
      <c r="B6" s="7" t="s">
        <v>173</v>
      </c>
      <c r="C6" s="1" t="s">
        <v>174</v>
      </c>
      <c r="D6" s="1" t="s">
        <v>37</v>
      </c>
      <c r="E6" s="2" t="s">
        <v>0</v>
      </c>
      <c r="F6" s="5">
        <v>0</v>
      </c>
      <c r="G6" s="2">
        <v>36</v>
      </c>
      <c r="H6" s="6" t="str">
        <f t="shared" si="0"/>
        <v>AÇILDI</v>
      </c>
    </row>
    <row r="7" spans="1:8" ht="34.200000000000003" thickBot="1" x14ac:dyDescent="0.35">
      <c r="A7" s="8"/>
      <c r="B7" s="9" t="s">
        <v>2</v>
      </c>
      <c r="C7" s="10" t="s">
        <v>3</v>
      </c>
      <c r="D7" s="10" t="s">
        <v>4</v>
      </c>
      <c r="E7" s="9" t="s">
        <v>5</v>
      </c>
      <c r="F7" s="9" t="s">
        <v>56</v>
      </c>
      <c r="G7" s="11" t="s">
        <v>54</v>
      </c>
      <c r="H7" s="9" t="s">
        <v>55</v>
      </c>
    </row>
    <row r="8" spans="1:8" ht="16.95" customHeight="1" thickTop="1" thickBot="1" x14ac:dyDescent="0.35">
      <c r="A8" s="14" t="s">
        <v>143</v>
      </c>
      <c r="B8" s="7" t="s">
        <v>93</v>
      </c>
      <c r="C8" s="1" t="s">
        <v>58</v>
      </c>
      <c r="D8" s="1"/>
      <c r="E8" s="2" t="s">
        <v>1</v>
      </c>
      <c r="F8" s="5">
        <v>0</v>
      </c>
      <c r="G8" s="2">
        <v>5</v>
      </c>
      <c r="H8" s="6" t="str">
        <f>IF(G8&gt;=1, "AÇILDI","AÇILMADI")</f>
        <v>AÇILDI</v>
      </c>
    </row>
    <row r="9" spans="1:8" ht="15" thickTop="1" x14ac:dyDescent="0.3"/>
  </sheetData>
  <mergeCells count="1">
    <mergeCell ref="A2:A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G4" sqref="G4"/>
    </sheetView>
  </sheetViews>
  <sheetFormatPr defaultRowHeight="14.4" x14ac:dyDescent="0.3"/>
  <cols>
    <col min="1" max="1" width="8.6640625" customWidth="1"/>
    <col min="3" max="3" width="39.6640625" bestFit="1" customWidth="1"/>
    <col min="4" max="4" width="37.6640625" customWidth="1"/>
    <col min="5" max="5" width="6.44140625" customWidth="1"/>
    <col min="6" max="6" width="5.5546875" customWidth="1"/>
    <col min="7" max="7" width="16.6640625" customWidth="1"/>
    <col min="8" max="8" width="12.5546875" style="4" customWidth="1"/>
  </cols>
  <sheetData>
    <row r="1" spans="1:8" ht="34.200000000000003" thickBot="1" x14ac:dyDescent="0.35">
      <c r="A1" s="8"/>
      <c r="B1" s="9" t="s">
        <v>2</v>
      </c>
      <c r="C1" s="10" t="s">
        <v>3</v>
      </c>
      <c r="D1" s="10" t="s">
        <v>4</v>
      </c>
      <c r="E1" s="9" t="s">
        <v>5</v>
      </c>
      <c r="F1" s="9" t="s">
        <v>56</v>
      </c>
      <c r="G1" s="11" t="s">
        <v>54</v>
      </c>
      <c r="H1" s="9" t="s">
        <v>55</v>
      </c>
    </row>
    <row r="2" spans="1:8" ht="16.95" customHeight="1" x14ac:dyDescent="0.3">
      <c r="A2" s="28" t="s">
        <v>144</v>
      </c>
      <c r="B2" s="7" t="s">
        <v>164</v>
      </c>
      <c r="C2" s="1" t="s">
        <v>165</v>
      </c>
      <c r="D2" s="1"/>
      <c r="E2" s="2" t="s">
        <v>1</v>
      </c>
      <c r="F2" s="5">
        <v>0</v>
      </c>
      <c r="G2" s="2">
        <v>42</v>
      </c>
      <c r="H2" s="6" t="str">
        <f t="shared" ref="H2:H6" si="0">IF(G2&gt;=15, "AÇILDI","AÇILMADI")</f>
        <v>AÇILDI</v>
      </c>
    </row>
    <row r="3" spans="1:8" ht="16.95" customHeight="1" x14ac:dyDescent="0.3">
      <c r="A3" s="38"/>
      <c r="B3" s="7" t="s">
        <v>167</v>
      </c>
      <c r="C3" s="1" t="s">
        <v>168</v>
      </c>
      <c r="D3" s="1"/>
      <c r="E3" s="2" t="s">
        <v>1</v>
      </c>
      <c r="F3" s="5">
        <v>0</v>
      </c>
      <c r="G3" s="2">
        <v>40</v>
      </c>
      <c r="H3" s="6" t="str">
        <f t="shared" si="0"/>
        <v>AÇILDI</v>
      </c>
    </row>
    <row r="4" spans="1:8" ht="16.95" customHeight="1" x14ac:dyDescent="0.3">
      <c r="A4" s="38"/>
      <c r="B4" s="7" t="s">
        <v>169</v>
      </c>
      <c r="C4" s="1" t="s">
        <v>170</v>
      </c>
      <c r="D4" s="1"/>
      <c r="E4" s="2" t="s">
        <v>0</v>
      </c>
      <c r="F4" s="5">
        <v>0</v>
      </c>
      <c r="G4" s="2">
        <v>36</v>
      </c>
      <c r="H4" s="6" t="str">
        <f t="shared" si="0"/>
        <v>AÇILDI</v>
      </c>
    </row>
    <row r="5" spans="1:8" ht="16.95" customHeight="1" x14ac:dyDescent="0.3">
      <c r="A5" s="38"/>
      <c r="B5" s="7" t="s">
        <v>171</v>
      </c>
      <c r="C5" s="1" t="s">
        <v>172</v>
      </c>
      <c r="D5" s="1"/>
      <c r="E5" s="2" t="s">
        <v>0</v>
      </c>
      <c r="F5" s="5">
        <v>0</v>
      </c>
      <c r="G5" s="2">
        <v>38</v>
      </c>
      <c r="H5" s="6" t="str">
        <f t="shared" si="0"/>
        <v>AÇILDI</v>
      </c>
    </row>
    <row r="6" spans="1:8" ht="16.95" customHeight="1" thickBot="1" x14ac:dyDescent="0.35">
      <c r="A6" s="39"/>
      <c r="B6" s="7" t="s">
        <v>173</v>
      </c>
      <c r="C6" s="1" t="s">
        <v>174</v>
      </c>
      <c r="D6" s="1"/>
      <c r="E6" s="2" t="s">
        <v>0</v>
      </c>
      <c r="F6" s="5">
        <v>0</v>
      </c>
      <c r="G6" s="2">
        <v>40</v>
      </c>
      <c r="H6" s="6" t="str">
        <f t="shared" si="0"/>
        <v>AÇILDI</v>
      </c>
    </row>
    <row r="7" spans="1:8" ht="34.200000000000003" thickBot="1" x14ac:dyDescent="0.35">
      <c r="A7" s="8"/>
      <c r="B7" s="9" t="s">
        <v>2</v>
      </c>
      <c r="C7" s="10" t="s">
        <v>3</v>
      </c>
      <c r="D7" s="10" t="s">
        <v>4</v>
      </c>
      <c r="E7" s="9" t="s">
        <v>5</v>
      </c>
      <c r="F7" s="9" t="s">
        <v>56</v>
      </c>
      <c r="G7" s="11" t="s">
        <v>54</v>
      </c>
      <c r="H7" s="9" t="s">
        <v>55</v>
      </c>
    </row>
    <row r="8" spans="1:8" ht="16.95" customHeight="1" thickTop="1" thickBot="1" x14ac:dyDescent="0.35">
      <c r="A8" s="14" t="s">
        <v>143</v>
      </c>
      <c r="B8" s="7" t="s">
        <v>93</v>
      </c>
      <c r="C8" s="1" t="s">
        <v>58</v>
      </c>
      <c r="D8" s="1"/>
      <c r="E8" s="2" t="s">
        <v>1</v>
      </c>
      <c r="F8" s="5">
        <v>0</v>
      </c>
      <c r="G8" s="2">
        <v>5</v>
      </c>
      <c r="H8" s="6" t="str">
        <f>IF(G8&gt;=1, "AÇILDI","AÇILMADI")</f>
        <v>AÇILDI</v>
      </c>
    </row>
    <row r="9" spans="1:8" ht="15" thickTop="1" x14ac:dyDescent="0.3"/>
  </sheetData>
  <mergeCells count="1">
    <mergeCell ref="A2:A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selection activeCell="C21" sqref="C21"/>
    </sheetView>
  </sheetViews>
  <sheetFormatPr defaultRowHeight="14.4" x14ac:dyDescent="0.3"/>
  <cols>
    <col min="1" max="1" width="7.33203125" customWidth="1"/>
    <col min="2" max="2" width="12.33203125" customWidth="1"/>
    <col min="3" max="3" width="47.6640625" bestFit="1" customWidth="1"/>
    <col min="4" max="4" width="25.33203125" bestFit="1" customWidth="1"/>
    <col min="5" max="6" width="9.109375" style="4"/>
    <col min="7" max="7" width="15.33203125" style="4" customWidth="1"/>
    <col min="8" max="8" width="9.33203125" bestFit="1" customWidth="1"/>
    <col min="9" max="9" width="27.44140625" bestFit="1" customWidth="1"/>
  </cols>
  <sheetData>
    <row r="1" spans="1:9" ht="34.200000000000003" thickBot="1" x14ac:dyDescent="0.35">
      <c r="A1" s="8"/>
      <c r="B1" s="9" t="s">
        <v>2</v>
      </c>
      <c r="C1" s="10" t="s">
        <v>3</v>
      </c>
      <c r="D1" s="10" t="s">
        <v>4</v>
      </c>
      <c r="E1" s="9" t="s">
        <v>5</v>
      </c>
      <c r="F1" s="9" t="s">
        <v>56</v>
      </c>
      <c r="G1" s="11" t="s">
        <v>54</v>
      </c>
      <c r="H1" s="9" t="s">
        <v>55</v>
      </c>
    </row>
    <row r="2" spans="1:9" ht="15" thickTop="1" x14ac:dyDescent="0.3">
      <c r="A2" s="34" t="s">
        <v>142</v>
      </c>
      <c r="B2" s="7" t="s">
        <v>175</v>
      </c>
      <c r="C2" s="1" t="s">
        <v>176</v>
      </c>
      <c r="D2" s="15" t="s">
        <v>177</v>
      </c>
      <c r="E2" s="5" t="s">
        <v>1</v>
      </c>
      <c r="F2" s="2">
        <v>0</v>
      </c>
      <c r="G2" s="2">
        <v>3</v>
      </c>
      <c r="H2" s="17" t="str">
        <f>IF(G2&gt;=2, "AÇILDI","AÇILMADI")</f>
        <v>AÇILDI</v>
      </c>
      <c r="I2" t="s">
        <v>231</v>
      </c>
    </row>
    <row r="3" spans="1:9" x14ac:dyDescent="0.3">
      <c r="A3" s="36"/>
      <c r="B3" s="7" t="s">
        <v>178</v>
      </c>
      <c r="C3" s="1" t="s">
        <v>179</v>
      </c>
      <c r="D3" s="15" t="s">
        <v>35</v>
      </c>
      <c r="E3" s="5" t="s">
        <v>1</v>
      </c>
      <c r="F3" s="2">
        <v>0</v>
      </c>
      <c r="G3" s="2">
        <v>3</v>
      </c>
      <c r="H3" s="17" t="str">
        <f t="shared" ref="H3:H5" si="0">IF(G3&gt;=2, "AÇILDI","AÇILMADI")</f>
        <v>AÇILDI</v>
      </c>
      <c r="I3" t="s">
        <v>231</v>
      </c>
    </row>
    <row r="4" spans="1:9" x14ac:dyDescent="0.3">
      <c r="A4" s="36"/>
      <c r="B4" s="7" t="s">
        <v>180</v>
      </c>
      <c r="C4" s="1" t="s">
        <v>181</v>
      </c>
      <c r="D4" s="15" t="s">
        <v>36</v>
      </c>
      <c r="E4" s="5" t="s">
        <v>0</v>
      </c>
      <c r="F4" s="2">
        <v>0</v>
      </c>
      <c r="G4" s="2">
        <v>3</v>
      </c>
      <c r="H4" s="17" t="str">
        <f t="shared" si="0"/>
        <v>AÇILDI</v>
      </c>
      <c r="I4" t="s">
        <v>231</v>
      </c>
    </row>
    <row r="5" spans="1:9" ht="15" thickBot="1" x14ac:dyDescent="0.35">
      <c r="A5" s="37"/>
      <c r="B5" s="7" t="s">
        <v>182</v>
      </c>
      <c r="C5" s="1" t="s">
        <v>183</v>
      </c>
      <c r="D5" s="15" t="s">
        <v>177</v>
      </c>
      <c r="E5" s="5" t="s">
        <v>0</v>
      </c>
      <c r="F5" s="2">
        <v>0</v>
      </c>
      <c r="G5" s="2">
        <v>2</v>
      </c>
      <c r="H5" s="17" t="str">
        <f t="shared" si="0"/>
        <v>AÇILDI</v>
      </c>
      <c r="I5" t="s">
        <v>231</v>
      </c>
    </row>
    <row r="6" spans="1:9" ht="34.799999999999997" thickTop="1" thickBot="1" x14ac:dyDescent="0.35">
      <c r="A6" s="8"/>
      <c r="B6" s="9" t="s">
        <v>2</v>
      </c>
      <c r="C6" s="10" t="s">
        <v>3</v>
      </c>
      <c r="D6" s="10" t="s">
        <v>4</v>
      </c>
      <c r="E6" s="9" t="s">
        <v>5</v>
      </c>
      <c r="F6" s="9" t="s">
        <v>56</v>
      </c>
      <c r="G6" s="11" t="s">
        <v>54</v>
      </c>
      <c r="H6" s="9" t="s">
        <v>55</v>
      </c>
    </row>
    <row r="7" spans="1:9" ht="15.6" thickTop="1" thickBot="1" x14ac:dyDescent="0.35">
      <c r="A7" s="16" t="s">
        <v>143</v>
      </c>
      <c r="B7" s="7" t="s">
        <v>101</v>
      </c>
      <c r="C7" s="1" t="s">
        <v>102</v>
      </c>
      <c r="D7" s="15"/>
      <c r="E7" s="5" t="s">
        <v>1</v>
      </c>
      <c r="F7" s="2">
        <v>0</v>
      </c>
      <c r="G7" s="2">
        <v>1</v>
      </c>
      <c r="H7" s="12" t="str">
        <f t="shared" ref="H7" si="1">IF(G7&gt;=1, "AÇILDI","AÇILMADI")</f>
        <v>AÇILDI</v>
      </c>
    </row>
    <row r="8" spans="1:9" ht="15" thickTop="1" x14ac:dyDescent="0.3"/>
  </sheetData>
  <mergeCells count="1">
    <mergeCell ref="A2:A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workbookViewId="0">
      <selection activeCell="C5" sqref="C5"/>
    </sheetView>
  </sheetViews>
  <sheetFormatPr defaultRowHeight="14.4" x14ac:dyDescent="0.3"/>
  <cols>
    <col min="1" max="1" width="7.33203125" customWidth="1"/>
    <col min="2" max="2" width="11.6640625" customWidth="1"/>
    <col min="3" max="3" width="32.33203125" bestFit="1" customWidth="1"/>
    <col min="4" max="4" width="28.6640625" bestFit="1" customWidth="1"/>
    <col min="5" max="6" width="9.109375" style="4"/>
    <col min="7" max="7" width="16.109375" style="4" customWidth="1"/>
    <col min="8" max="8" width="9.109375" style="4"/>
  </cols>
  <sheetData>
    <row r="1" spans="1:8" ht="34.200000000000003" thickBot="1" x14ac:dyDescent="0.35">
      <c r="A1" s="8"/>
      <c r="B1" s="9" t="s">
        <v>2</v>
      </c>
      <c r="C1" s="10" t="s">
        <v>3</v>
      </c>
      <c r="D1" s="10" t="s">
        <v>4</v>
      </c>
      <c r="E1" s="9" t="s">
        <v>5</v>
      </c>
      <c r="F1" s="9"/>
      <c r="G1" s="11" t="s">
        <v>54</v>
      </c>
      <c r="H1" s="9" t="s">
        <v>55</v>
      </c>
    </row>
    <row r="2" spans="1:8" ht="15" thickTop="1" x14ac:dyDescent="0.3">
      <c r="A2" s="34" t="s">
        <v>144</v>
      </c>
      <c r="B2" s="7" t="s">
        <v>184</v>
      </c>
      <c r="C2" s="1" t="s">
        <v>165</v>
      </c>
      <c r="D2" s="15" t="s">
        <v>166</v>
      </c>
      <c r="E2" s="5" t="s">
        <v>1</v>
      </c>
      <c r="F2" s="5">
        <v>0</v>
      </c>
      <c r="G2" s="2">
        <v>68</v>
      </c>
      <c r="H2" s="6" t="str">
        <f t="shared" ref="H2:H7" si="0">IF(G2&gt;=15, "AÇILDI","AÇILMADI")</f>
        <v>AÇILDI</v>
      </c>
    </row>
    <row r="3" spans="1:8" x14ac:dyDescent="0.3">
      <c r="A3" s="36"/>
      <c r="B3" s="7" t="s">
        <v>185</v>
      </c>
      <c r="C3" s="1" t="s">
        <v>186</v>
      </c>
      <c r="D3" s="15"/>
      <c r="E3" s="5" t="s">
        <v>1</v>
      </c>
      <c r="F3" s="5">
        <v>0</v>
      </c>
      <c r="G3" s="2">
        <v>51</v>
      </c>
      <c r="H3" s="6" t="str">
        <f t="shared" si="0"/>
        <v>AÇILDI</v>
      </c>
    </row>
    <row r="4" spans="1:8" x14ac:dyDescent="0.3">
      <c r="A4" s="36"/>
      <c r="B4" s="7" t="s">
        <v>187</v>
      </c>
      <c r="C4" s="1" t="s">
        <v>188</v>
      </c>
      <c r="D4" s="15" t="s">
        <v>28</v>
      </c>
      <c r="E4" s="5" t="s">
        <v>0</v>
      </c>
      <c r="F4" s="5">
        <v>0</v>
      </c>
      <c r="G4" s="2">
        <v>37</v>
      </c>
      <c r="H4" s="6" t="str">
        <f t="shared" si="0"/>
        <v>AÇILDI</v>
      </c>
    </row>
    <row r="5" spans="1:8" x14ac:dyDescent="0.3">
      <c r="A5" s="36"/>
      <c r="B5" s="7" t="s">
        <v>189</v>
      </c>
      <c r="C5" s="1" t="s">
        <v>190</v>
      </c>
      <c r="D5" s="15" t="s">
        <v>38</v>
      </c>
      <c r="E5" s="5" t="s">
        <v>0</v>
      </c>
      <c r="F5" s="5">
        <v>0</v>
      </c>
      <c r="G5" s="2">
        <v>42</v>
      </c>
      <c r="H5" s="6" t="str">
        <f t="shared" si="0"/>
        <v>AÇILDI</v>
      </c>
    </row>
    <row r="6" spans="1:8" x14ac:dyDescent="0.3">
      <c r="A6" s="36"/>
      <c r="B6" s="7" t="s">
        <v>191</v>
      </c>
      <c r="C6" s="1" t="s">
        <v>192</v>
      </c>
      <c r="D6" s="15" t="s">
        <v>193</v>
      </c>
      <c r="E6" s="5" t="s">
        <v>0</v>
      </c>
      <c r="F6" s="5">
        <v>0</v>
      </c>
      <c r="G6" s="2">
        <v>49</v>
      </c>
      <c r="H6" s="6" t="str">
        <f t="shared" si="0"/>
        <v>AÇILDI</v>
      </c>
    </row>
    <row r="7" spans="1:8" ht="15" thickBot="1" x14ac:dyDescent="0.35">
      <c r="A7" s="37"/>
      <c r="B7" s="7" t="s">
        <v>194</v>
      </c>
      <c r="C7" s="1" t="s">
        <v>195</v>
      </c>
      <c r="D7" s="15" t="s">
        <v>39</v>
      </c>
      <c r="E7" s="5" t="s">
        <v>0</v>
      </c>
      <c r="F7" s="5">
        <v>0</v>
      </c>
      <c r="G7" s="2">
        <v>47</v>
      </c>
      <c r="H7" s="6" t="str">
        <f t="shared" si="0"/>
        <v>AÇILDI</v>
      </c>
    </row>
    <row r="8" spans="1:8" ht="34.799999999999997" thickTop="1" thickBot="1" x14ac:dyDescent="0.35">
      <c r="A8" s="8"/>
      <c r="B8" s="9" t="s">
        <v>2</v>
      </c>
      <c r="C8" s="10" t="s">
        <v>3</v>
      </c>
      <c r="D8" s="10" t="s">
        <v>4</v>
      </c>
      <c r="E8" s="9" t="s">
        <v>5</v>
      </c>
      <c r="F8" s="9"/>
      <c r="G8" s="11" t="s">
        <v>54</v>
      </c>
      <c r="H8" s="9" t="s">
        <v>55</v>
      </c>
    </row>
    <row r="9" spans="1:8" ht="15.6" thickTop="1" thickBot="1" x14ac:dyDescent="0.35">
      <c r="A9" s="16" t="s">
        <v>143</v>
      </c>
      <c r="B9" s="7" t="s">
        <v>103</v>
      </c>
      <c r="C9" s="1" t="s">
        <v>58</v>
      </c>
      <c r="D9" s="5"/>
      <c r="E9" s="5" t="s">
        <v>1</v>
      </c>
      <c r="F9" s="5">
        <v>0</v>
      </c>
      <c r="G9" s="2">
        <v>19</v>
      </c>
      <c r="H9" s="6" t="str">
        <f>IF(G9&gt;=1, "AÇILDI","AÇILMADI")</f>
        <v>AÇILDI</v>
      </c>
    </row>
    <row r="10" spans="1:8" ht="15" thickTop="1" x14ac:dyDescent="0.3"/>
  </sheetData>
  <mergeCells count="1">
    <mergeCell ref="A2:A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selection activeCell="D24" sqref="D24"/>
    </sheetView>
  </sheetViews>
  <sheetFormatPr defaultRowHeight="14.4" x14ac:dyDescent="0.3"/>
  <cols>
    <col min="1" max="1" width="6.33203125" customWidth="1"/>
    <col min="2" max="2" width="11.109375" customWidth="1"/>
    <col min="3" max="3" width="37.5546875" bestFit="1" customWidth="1"/>
    <col min="4" max="4" width="33.5546875" bestFit="1" customWidth="1"/>
    <col min="5" max="6" width="9.109375" style="3"/>
    <col min="7" max="7" width="16.5546875" style="3" customWidth="1"/>
    <col min="8" max="8" width="10.88671875" style="3" customWidth="1"/>
    <col min="9" max="9" width="27.44140625" bestFit="1" customWidth="1"/>
  </cols>
  <sheetData>
    <row r="1" spans="1:10" ht="34.200000000000003" thickBot="1" x14ac:dyDescent="0.35">
      <c r="A1" s="8"/>
      <c r="B1" s="9" t="s">
        <v>2</v>
      </c>
      <c r="C1" s="10" t="s">
        <v>3</v>
      </c>
      <c r="D1" s="10" t="s">
        <v>4</v>
      </c>
      <c r="E1" s="9" t="s">
        <v>5</v>
      </c>
      <c r="F1" s="9"/>
      <c r="G1" s="11" t="s">
        <v>54</v>
      </c>
      <c r="H1" s="9" t="s">
        <v>55</v>
      </c>
    </row>
    <row r="2" spans="1:10" ht="15" thickTop="1" x14ac:dyDescent="0.3">
      <c r="A2" s="31" t="s">
        <v>144</v>
      </c>
      <c r="B2" s="7" t="s">
        <v>196</v>
      </c>
      <c r="C2" s="1" t="s">
        <v>197</v>
      </c>
      <c r="D2" s="1" t="s">
        <v>198</v>
      </c>
      <c r="E2" s="2" t="s">
        <v>1</v>
      </c>
      <c r="F2" s="2">
        <v>0</v>
      </c>
      <c r="G2" s="2">
        <v>3</v>
      </c>
      <c r="H2" s="12" t="str">
        <f>IF(G2&gt;=1, "AÇILDI","AÇILMADI")</f>
        <v>AÇILDI</v>
      </c>
      <c r="I2" t="s">
        <v>231</v>
      </c>
    </row>
    <row r="3" spans="1:10" x14ac:dyDescent="0.3">
      <c r="A3" s="32"/>
      <c r="B3" s="7" t="s">
        <v>199</v>
      </c>
      <c r="C3" s="1" t="s">
        <v>200</v>
      </c>
      <c r="D3" s="1"/>
      <c r="E3" s="2" t="s">
        <v>1</v>
      </c>
      <c r="F3" s="2">
        <v>0</v>
      </c>
      <c r="G3" s="2">
        <v>2</v>
      </c>
      <c r="H3" s="12" t="str">
        <f t="shared" ref="H3:H13" si="0">IF(G3&gt;=1, "AÇILDI","AÇILMADI")</f>
        <v>AÇILDI</v>
      </c>
      <c r="I3" t="s">
        <v>231</v>
      </c>
    </row>
    <row r="4" spans="1:10" x14ac:dyDescent="0.3">
      <c r="A4" s="32"/>
      <c r="B4" s="7" t="s">
        <v>201</v>
      </c>
      <c r="C4" s="1" t="s">
        <v>202</v>
      </c>
      <c r="D4" s="1" t="s">
        <v>198</v>
      </c>
      <c r="E4" s="2" t="s">
        <v>1</v>
      </c>
      <c r="F4" s="2">
        <v>0</v>
      </c>
      <c r="G4" s="2">
        <v>4</v>
      </c>
      <c r="H4" s="12" t="str">
        <f t="shared" si="0"/>
        <v>AÇILDI</v>
      </c>
      <c r="I4" t="s">
        <v>231</v>
      </c>
    </row>
    <row r="5" spans="1:10" x14ac:dyDescent="0.3">
      <c r="A5" s="32"/>
      <c r="B5" s="7" t="s">
        <v>104</v>
      </c>
      <c r="C5" s="1" t="s">
        <v>105</v>
      </c>
      <c r="D5" s="1" t="s">
        <v>41</v>
      </c>
      <c r="E5" s="2" t="s">
        <v>1</v>
      </c>
      <c r="F5" s="2">
        <v>0</v>
      </c>
      <c r="G5" s="2">
        <v>3</v>
      </c>
      <c r="H5" s="12" t="str">
        <f t="shared" si="0"/>
        <v>AÇILDI</v>
      </c>
      <c r="I5" t="s">
        <v>231</v>
      </c>
    </row>
    <row r="6" spans="1:10" x14ac:dyDescent="0.3">
      <c r="A6" s="32"/>
      <c r="B6" s="18" t="s">
        <v>106</v>
      </c>
      <c r="C6" s="19" t="s">
        <v>107</v>
      </c>
      <c r="D6" s="19" t="s">
        <v>41</v>
      </c>
      <c r="E6" s="20" t="s">
        <v>0</v>
      </c>
      <c r="F6" s="20">
        <v>0</v>
      </c>
      <c r="G6" s="20">
        <v>0</v>
      </c>
      <c r="H6" s="21" t="str">
        <f t="shared" si="0"/>
        <v>AÇILMADI</v>
      </c>
    </row>
    <row r="7" spans="1:10" x14ac:dyDescent="0.3">
      <c r="A7" s="32"/>
      <c r="B7" s="7" t="s">
        <v>108</v>
      </c>
      <c r="C7" s="1" t="s">
        <v>109</v>
      </c>
      <c r="D7" s="1" t="s">
        <v>42</v>
      </c>
      <c r="E7" s="2" t="s">
        <v>0</v>
      </c>
      <c r="F7" s="2">
        <v>0</v>
      </c>
      <c r="G7" s="2">
        <v>1</v>
      </c>
      <c r="H7" s="12" t="str">
        <f t="shared" si="0"/>
        <v>AÇILDI</v>
      </c>
      <c r="I7" t="s">
        <v>231</v>
      </c>
    </row>
    <row r="8" spans="1:10" x14ac:dyDescent="0.3">
      <c r="A8" s="32"/>
      <c r="B8" s="18" t="s">
        <v>110</v>
      </c>
      <c r="C8" s="19" t="s">
        <v>111</v>
      </c>
      <c r="D8" s="19" t="s">
        <v>42</v>
      </c>
      <c r="E8" s="20" t="s">
        <v>0</v>
      </c>
      <c r="F8" s="20">
        <v>0</v>
      </c>
      <c r="G8" s="20">
        <v>0</v>
      </c>
      <c r="H8" s="21" t="str">
        <f t="shared" si="0"/>
        <v>AÇILMADI</v>
      </c>
    </row>
    <row r="9" spans="1:10" x14ac:dyDescent="0.3">
      <c r="A9" s="32"/>
      <c r="B9" s="7" t="s">
        <v>203</v>
      </c>
      <c r="C9" s="1" t="s">
        <v>204</v>
      </c>
      <c r="D9" s="1" t="s">
        <v>205</v>
      </c>
      <c r="E9" s="2" t="s">
        <v>0</v>
      </c>
      <c r="F9" s="2">
        <v>0</v>
      </c>
      <c r="G9" s="2">
        <v>1</v>
      </c>
      <c r="H9" s="12" t="str">
        <f t="shared" si="0"/>
        <v>AÇILDI</v>
      </c>
      <c r="I9" t="s">
        <v>231</v>
      </c>
    </row>
    <row r="10" spans="1:10" x14ac:dyDescent="0.3">
      <c r="A10" s="32"/>
      <c r="B10" s="7" t="s">
        <v>206</v>
      </c>
      <c r="C10" s="1" t="s">
        <v>207</v>
      </c>
      <c r="D10" s="1" t="s">
        <v>198</v>
      </c>
      <c r="E10" s="2" t="s">
        <v>1</v>
      </c>
      <c r="F10" s="2">
        <v>0</v>
      </c>
      <c r="G10" s="2">
        <v>3</v>
      </c>
      <c r="H10" s="12" t="str">
        <f t="shared" si="0"/>
        <v>AÇILDI</v>
      </c>
      <c r="I10" t="s">
        <v>231</v>
      </c>
    </row>
    <row r="11" spans="1:10" x14ac:dyDescent="0.3">
      <c r="A11" s="32"/>
      <c r="B11" s="7" t="s">
        <v>208</v>
      </c>
      <c r="C11" s="1" t="s">
        <v>209</v>
      </c>
      <c r="D11" s="1" t="s">
        <v>210</v>
      </c>
      <c r="E11" s="2" t="s">
        <v>0</v>
      </c>
      <c r="F11" s="2">
        <v>0</v>
      </c>
      <c r="G11" s="2">
        <v>4</v>
      </c>
      <c r="H11" s="12" t="str">
        <f t="shared" si="0"/>
        <v>AÇILDI</v>
      </c>
      <c r="I11" t="s">
        <v>231</v>
      </c>
    </row>
    <row r="12" spans="1:10" x14ac:dyDescent="0.3">
      <c r="A12" s="32"/>
      <c r="B12" s="7" t="s">
        <v>112</v>
      </c>
      <c r="C12" s="1" t="s">
        <v>113</v>
      </c>
      <c r="D12" s="1" t="s">
        <v>40</v>
      </c>
      <c r="E12" s="2" t="s">
        <v>0</v>
      </c>
      <c r="F12" s="2">
        <v>0</v>
      </c>
      <c r="G12" s="2">
        <v>3</v>
      </c>
      <c r="H12" s="12" t="str">
        <f t="shared" si="0"/>
        <v>AÇILDI</v>
      </c>
      <c r="I12" t="s">
        <v>231</v>
      </c>
    </row>
    <row r="13" spans="1:10" ht="15" thickBot="1" x14ac:dyDescent="0.35">
      <c r="A13" s="33"/>
      <c r="B13" s="18" t="s">
        <v>211</v>
      </c>
      <c r="C13" s="19" t="s">
        <v>212</v>
      </c>
      <c r="D13" s="19" t="s">
        <v>213</v>
      </c>
      <c r="E13" s="20" t="s">
        <v>0</v>
      </c>
      <c r="F13" s="20">
        <v>0</v>
      </c>
      <c r="G13" s="20">
        <v>0</v>
      </c>
      <c r="H13" s="21" t="str">
        <f t="shared" si="0"/>
        <v>AÇILMADI</v>
      </c>
    </row>
    <row r="14" spans="1:10" ht="15" thickTop="1" x14ac:dyDescent="0.3"/>
    <row r="15" spans="1:10" ht="34.200000000000003" thickBot="1" x14ac:dyDescent="0.35">
      <c r="A15" s="8"/>
      <c r="B15" s="9" t="s">
        <v>2</v>
      </c>
      <c r="C15" s="10" t="s">
        <v>3</v>
      </c>
      <c r="D15" s="10" t="s">
        <v>4</v>
      </c>
      <c r="E15" s="9" t="s">
        <v>5</v>
      </c>
      <c r="F15" s="9"/>
      <c r="G15" s="11" t="s">
        <v>54</v>
      </c>
      <c r="H15" s="9" t="s">
        <v>55</v>
      </c>
    </row>
    <row r="16" spans="1:10" ht="25.95" customHeight="1" thickTop="1" thickBot="1" x14ac:dyDescent="0.35">
      <c r="A16" s="16" t="s">
        <v>143</v>
      </c>
      <c r="B16" s="7" t="s">
        <v>114</v>
      </c>
      <c r="C16" s="1" t="s">
        <v>58</v>
      </c>
      <c r="D16" s="1"/>
      <c r="E16" s="2" t="s">
        <v>1</v>
      </c>
      <c r="F16" s="2">
        <v>0</v>
      </c>
      <c r="G16" s="2">
        <v>5</v>
      </c>
      <c r="H16" s="12" t="str">
        <f t="shared" ref="H16" si="1">IF(G16&gt;=4, "AÇILDI","AÇILMADI")</f>
        <v>AÇILDI</v>
      </c>
      <c r="J16" t="s">
        <v>6</v>
      </c>
    </row>
    <row r="17" spans="10:10" ht="15" thickTop="1" x14ac:dyDescent="0.3">
      <c r="J17" t="s">
        <v>6</v>
      </c>
    </row>
    <row r="18" spans="10:10" x14ac:dyDescent="0.3">
      <c r="J18" t="s">
        <v>6</v>
      </c>
    </row>
    <row r="19" spans="10:10" x14ac:dyDescent="0.3">
      <c r="J19" t="s">
        <v>6</v>
      </c>
    </row>
    <row r="20" spans="10:10" x14ac:dyDescent="0.3">
      <c r="J20" t="s">
        <v>6</v>
      </c>
    </row>
    <row r="21" spans="10:10" x14ac:dyDescent="0.3">
      <c r="J21" t="s">
        <v>6</v>
      </c>
    </row>
    <row r="22" spans="10:10" x14ac:dyDescent="0.3">
      <c r="J22" t="s">
        <v>6</v>
      </c>
    </row>
    <row r="23" spans="10:10" x14ac:dyDescent="0.3">
      <c r="J23" t="s">
        <v>6</v>
      </c>
    </row>
  </sheetData>
  <mergeCells count="1">
    <mergeCell ref="A2:A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selection activeCell="B4" sqref="B4"/>
    </sheetView>
  </sheetViews>
  <sheetFormatPr defaultRowHeight="14.4" x14ac:dyDescent="0.3"/>
  <cols>
    <col min="1" max="1" width="12.6640625" customWidth="1"/>
    <col min="2" max="2" width="10.21875" bestFit="1" customWidth="1"/>
    <col min="3" max="3" width="39.88671875" customWidth="1"/>
    <col min="4" max="4" width="32.5546875" customWidth="1"/>
    <col min="7" max="7" width="14.44140625" customWidth="1"/>
    <col min="9" max="9" width="27.44140625" bestFit="1" customWidth="1"/>
  </cols>
  <sheetData>
    <row r="1" spans="1:9" ht="34.200000000000003" thickBot="1" x14ac:dyDescent="0.35">
      <c r="A1" s="8"/>
      <c r="B1" s="9" t="s">
        <v>2</v>
      </c>
      <c r="C1" s="10" t="s">
        <v>3</v>
      </c>
      <c r="D1" s="10" t="s">
        <v>4</v>
      </c>
      <c r="E1" s="9" t="s">
        <v>5</v>
      </c>
      <c r="F1" s="9" t="s">
        <v>56</v>
      </c>
      <c r="G1" s="11" t="s">
        <v>54</v>
      </c>
      <c r="H1" s="9" t="s">
        <v>55</v>
      </c>
    </row>
    <row r="2" spans="1:9" ht="16.95" customHeight="1" thickTop="1" x14ac:dyDescent="0.3">
      <c r="A2" s="40" t="s">
        <v>144</v>
      </c>
      <c r="B2" s="7" t="s">
        <v>115</v>
      </c>
      <c r="C2" s="1" t="s">
        <v>116</v>
      </c>
      <c r="D2" s="1" t="s">
        <v>48</v>
      </c>
      <c r="E2" s="2" t="s">
        <v>1</v>
      </c>
      <c r="F2" s="2">
        <v>0</v>
      </c>
      <c r="G2" s="2">
        <v>6</v>
      </c>
      <c r="H2" s="12" t="str">
        <f>IF(G2&gt;=5, "AÇILDI","AÇILMADI")</f>
        <v>AÇILDI</v>
      </c>
      <c r="I2" t="s">
        <v>231</v>
      </c>
    </row>
    <row r="3" spans="1:9" ht="16.95" customHeight="1" x14ac:dyDescent="0.3">
      <c r="A3" s="41"/>
      <c r="B3" s="7" t="s">
        <v>214</v>
      </c>
      <c r="C3" s="1" t="s">
        <v>215</v>
      </c>
      <c r="D3" s="1" t="s">
        <v>216</v>
      </c>
      <c r="E3" s="2" t="s">
        <v>1</v>
      </c>
      <c r="F3" s="2">
        <v>0</v>
      </c>
      <c r="G3" s="2">
        <v>6</v>
      </c>
      <c r="H3" s="12" t="str">
        <f t="shared" ref="H3:H6" si="0">IF(G3&gt;=5, "AÇILDI","AÇILMADI")</f>
        <v>AÇILDI</v>
      </c>
      <c r="I3" t="s">
        <v>231</v>
      </c>
    </row>
    <row r="4" spans="1:9" ht="16.95" customHeight="1" x14ac:dyDescent="0.3">
      <c r="A4" s="42"/>
      <c r="B4" s="7" t="s">
        <v>117</v>
      </c>
      <c r="C4" s="1" t="s">
        <v>118</v>
      </c>
      <c r="D4" s="1" t="s">
        <v>49</v>
      </c>
      <c r="E4" s="2" t="s">
        <v>1</v>
      </c>
      <c r="F4" s="2">
        <v>0</v>
      </c>
      <c r="G4" s="2">
        <v>6</v>
      </c>
      <c r="H4" s="12" t="str">
        <f t="shared" si="0"/>
        <v>AÇILDI</v>
      </c>
      <c r="I4" t="s">
        <v>231</v>
      </c>
    </row>
    <row r="5" spans="1:9" ht="16.95" customHeight="1" x14ac:dyDescent="0.3">
      <c r="A5" s="42"/>
      <c r="B5" s="7" t="s">
        <v>217</v>
      </c>
      <c r="C5" s="1" t="s">
        <v>218</v>
      </c>
      <c r="D5" s="1" t="s">
        <v>49</v>
      </c>
      <c r="E5" s="2" t="s">
        <v>1</v>
      </c>
      <c r="F5" s="2">
        <v>0</v>
      </c>
      <c r="G5" s="2">
        <v>6</v>
      </c>
      <c r="H5" s="12" t="str">
        <f t="shared" si="0"/>
        <v>AÇILDI</v>
      </c>
      <c r="I5" t="s">
        <v>231</v>
      </c>
    </row>
    <row r="6" spans="1:9" ht="16.95" customHeight="1" thickBot="1" x14ac:dyDescent="0.35">
      <c r="A6" s="43"/>
      <c r="B6" s="7" t="s">
        <v>119</v>
      </c>
      <c r="C6" s="1" t="s">
        <v>120</v>
      </c>
      <c r="D6" s="1" t="s">
        <v>50</v>
      </c>
      <c r="E6" s="2" t="s">
        <v>1</v>
      </c>
      <c r="F6" s="2">
        <v>0</v>
      </c>
      <c r="G6" s="2">
        <v>6</v>
      </c>
      <c r="H6" s="12" t="str">
        <f t="shared" si="0"/>
        <v>AÇILDI</v>
      </c>
      <c r="I6" t="s">
        <v>231</v>
      </c>
    </row>
    <row r="7" spans="1:9" ht="15" thickTop="1" x14ac:dyDescent="0.3"/>
    <row r="8" spans="1:9" ht="34.200000000000003" thickBot="1" x14ac:dyDescent="0.35">
      <c r="A8" s="8"/>
      <c r="B8" s="9" t="s">
        <v>2</v>
      </c>
      <c r="C8" s="10" t="s">
        <v>3</v>
      </c>
      <c r="D8" s="10" t="s">
        <v>4</v>
      </c>
      <c r="E8" s="9" t="s">
        <v>5</v>
      </c>
      <c r="F8" s="9" t="s">
        <v>56</v>
      </c>
      <c r="G8" s="11" t="s">
        <v>54</v>
      </c>
      <c r="H8" s="9" t="s">
        <v>55</v>
      </c>
    </row>
    <row r="9" spans="1:9" ht="15" customHeight="1" thickTop="1" thickBot="1" x14ac:dyDescent="0.35">
      <c r="A9" s="14" t="s">
        <v>144</v>
      </c>
      <c r="B9" s="7" t="s">
        <v>121</v>
      </c>
      <c r="C9" s="1" t="s">
        <v>58</v>
      </c>
      <c r="D9" s="1"/>
      <c r="E9" s="2" t="s">
        <v>1</v>
      </c>
      <c r="F9" s="2">
        <v>0</v>
      </c>
      <c r="G9" s="2">
        <v>4</v>
      </c>
      <c r="H9" s="12" t="str">
        <f>IF(G9&gt;=1, "AÇILDI","AÇILMADI")</f>
        <v>AÇILDI</v>
      </c>
    </row>
    <row r="10" spans="1:9" ht="15" thickTop="1" x14ac:dyDescent="0.3">
      <c r="I10" t="s">
        <v>6</v>
      </c>
    </row>
    <row r="12" spans="1:9" x14ac:dyDescent="0.3">
      <c r="I12" t="s">
        <v>6</v>
      </c>
    </row>
  </sheetData>
  <mergeCells count="1">
    <mergeCell ref="A2:A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selection activeCell="I24" sqref="I24"/>
    </sheetView>
  </sheetViews>
  <sheetFormatPr defaultRowHeight="14.4" x14ac:dyDescent="0.3"/>
  <cols>
    <col min="1" max="1" width="5.5546875" customWidth="1"/>
    <col min="2" max="2" width="10.21875" bestFit="1" customWidth="1"/>
    <col min="3" max="3" width="46.5546875" customWidth="1"/>
    <col min="4" max="4" width="31" customWidth="1"/>
    <col min="5" max="6" width="7" style="4" customWidth="1"/>
    <col min="7" max="7" width="18.44140625" style="4" customWidth="1"/>
    <col min="9" max="9" width="27.44140625" bestFit="1" customWidth="1"/>
  </cols>
  <sheetData>
    <row r="1" spans="1:9" ht="34.200000000000003" thickBot="1" x14ac:dyDescent="0.35">
      <c r="B1" s="9" t="s">
        <v>2</v>
      </c>
      <c r="C1" s="10" t="s">
        <v>3</v>
      </c>
      <c r="D1" s="10" t="s">
        <v>4</v>
      </c>
      <c r="E1" s="9" t="s">
        <v>5</v>
      </c>
      <c r="F1" s="9" t="s">
        <v>56</v>
      </c>
      <c r="G1" s="11" t="s">
        <v>54</v>
      </c>
      <c r="H1" s="9" t="s">
        <v>55</v>
      </c>
    </row>
    <row r="2" spans="1:9" ht="16.95" customHeight="1" thickTop="1" x14ac:dyDescent="0.3">
      <c r="A2" s="40" t="s">
        <v>142</v>
      </c>
      <c r="B2" s="1" t="s">
        <v>122</v>
      </c>
      <c r="C2" s="1" t="s">
        <v>123</v>
      </c>
      <c r="D2" s="1" t="s">
        <v>45</v>
      </c>
      <c r="E2" s="5" t="s">
        <v>1</v>
      </c>
      <c r="F2" s="5">
        <v>0</v>
      </c>
      <c r="G2" s="2">
        <v>23</v>
      </c>
      <c r="H2" s="6" t="str">
        <f t="shared" ref="H2:H11" si="0">IF(G2&gt;=15, "AÇILDI","AÇILMADI")</f>
        <v>AÇILDI</v>
      </c>
    </row>
    <row r="3" spans="1:9" ht="16.95" customHeight="1" x14ac:dyDescent="0.3">
      <c r="A3" s="42"/>
      <c r="B3" s="1" t="s">
        <v>126</v>
      </c>
      <c r="C3" s="1" t="s">
        <v>127</v>
      </c>
      <c r="D3" s="1" t="s">
        <v>43</v>
      </c>
      <c r="E3" s="5" t="s">
        <v>1</v>
      </c>
      <c r="F3" s="5">
        <v>0</v>
      </c>
      <c r="G3" s="2">
        <v>25</v>
      </c>
      <c r="H3" s="6" t="str">
        <f t="shared" si="0"/>
        <v>AÇILDI</v>
      </c>
    </row>
    <row r="4" spans="1:9" ht="16.95" customHeight="1" x14ac:dyDescent="0.3">
      <c r="A4" s="42"/>
      <c r="B4" s="1" t="s">
        <v>134</v>
      </c>
      <c r="C4" s="1" t="s">
        <v>135</v>
      </c>
      <c r="D4" s="1" t="s">
        <v>47</v>
      </c>
      <c r="E4" s="5" t="s">
        <v>0</v>
      </c>
      <c r="F4" s="5">
        <v>0</v>
      </c>
      <c r="G4" s="2">
        <v>11</v>
      </c>
      <c r="H4" s="17" t="str">
        <f>IF(G4&gt;=10, "AÇILDI","AÇILMADI")</f>
        <v>AÇILDI</v>
      </c>
      <c r="I4" t="s">
        <v>231</v>
      </c>
    </row>
    <row r="5" spans="1:9" ht="16.95" customHeight="1" thickBot="1" x14ac:dyDescent="0.35">
      <c r="A5" s="43"/>
      <c r="B5" s="1" t="s">
        <v>139</v>
      </c>
      <c r="C5" s="1" t="s">
        <v>140</v>
      </c>
      <c r="D5" s="1" t="s">
        <v>44</v>
      </c>
      <c r="E5" s="5" t="s">
        <v>0</v>
      </c>
      <c r="F5" s="5">
        <v>0</v>
      </c>
      <c r="G5" s="2">
        <v>10</v>
      </c>
      <c r="H5" s="17" t="str">
        <f>IF(G5&gt;=10, "AÇILDI","AÇILMADI")</f>
        <v>AÇILDI</v>
      </c>
      <c r="I5" t="s">
        <v>231</v>
      </c>
    </row>
    <row r="6" spans="1:9" ht="34.799999999999997" thickTop="1" thickBot="1" x14ac:dyDescent="0.35">
      <c r="A6" s="8"/>
      <c r="B6" s="9" t="s">
        <v>2</v>
      </c>
      <c r="C6" s="10" t="s">
        <v>3</v>
      </c>
      <c r="D6" s="10" t="s">
        <v>4</v>
      </c>
      <c r="E6" s="9" t="s">
        <v>5</v>
      </c>
      <c r="F6" s="9" t="s">
        <v>56</v>
      </c>
      <c r="G6" s="11" t="s">
        <v>54</v>
      </c>
      <c r="H6" s="9" t="s">
        <v>55</v>
      </c>
    </row>
    <row r="7" spans="1:9" ht="15" thickTop="1" x14ac:dyDescent="0.3">
      <c r="A7" s="31" t="s">
        <v>144</v>
      </c>
      <c r="B7" s="1" t="s">
        <v>124</v>
      </c>
      <c r="C7" s="1" t="s">
        <v>125</v>
      </c>
      <c r="D7" s="1" t="s">
        <v>44</v>
      </c>
      <c r="E7" s="5" t="s">
        <v>1</v>
      </c>
      <c r="F7" s="5">
        <v>0</v>
      </c>
      <c r="G7" s="2">
        <v>45</v>
      </c>
      <c r="H7" s="6" t="str">
        <f t="shared" si="0"/>
        <v>AÇILDI</v>
      </c>
    </row>
    <row r="8" spans="1:9" x14ac:dyDescent="0.3">
      <c r="A8" s="44"/>
      <c r="B8" s="1" t="s">
        <v>128</v>
      </c>
      <c r="C8" s="1" t="s">
        <v>129</v>
      </c>
      <c r="D8" s="1" t="s">
        <v>43</v>
      </c>
      <c r="E8" s="5" t="s">
        <v>1</v>
      </c>
      <c r="F8" s="5">
        <v>0</v>
      </c>
      <c r="G8" s="2">
        <v>44</v>
      </c>
      <c r="H8" s="6" t="str">
        <f t="shared" si="0"/>
        <v>AÇILDI</v>
      </c>
    </row>
    <row r="9" spans="1:9" x14ac:dyDescent="0.3">
      <c r="A9" s="44"/>
      <c r="B9" s="1" t="s">
        <v>130</v>
      </c>
      <c r="C9" s="1" t="s">
        <v>131</v>
      </c>
      <c r="D9" s="1" t="s">
        <v>46</v>
      </c>
      <c r="E9" s="5" t="s">
        <v>0</v>
      </c>
      <c r="F9" s="5">
        <v>0</v>
      </c>
      <c r="G9" s="2">
        <v>25</v>
      </c>
      <c r="H9" s="6" t="str">
        <f t="shared" si="0"/>
        <v>AÇILDI</v>
      </c>
    </row>
    <row r="10" spans="1:9" x14ac:dyDescent="0.3">
      <c r="A10" s="44"/>
      <c r="B10" s="1" t="s">
        <v>132</v>
      </c>
      <c r="C10" s="1" t="s">
        <v>133</v>
      </c>
      <c r="D10" s="1" t="s">
        <v>47</v>
      </c>
      <c r="E10" s="5" t="s">
        <v>0</v>
      </c>
      <c r="F10" s="5">
        <v>0</v>
      </c>
      <c r="G10" s="2">
        <v>18</v>
      </c>
      <c r="H10" s="6" t="str">
        <f t="shared" si="0"/>
        <v>AÇILDI</v>
      </c>
    </row>
    <row r="11" spans="1:9" ht="15" thickBot="1" x14ac:dyDescent="0.35">
      <c r="A11" s="45"/>
      <c r="B11" s="1" t="s">
        <v>219</v>
      </c>
      <c r="C11" s="1" t="s">
        <v>220</v>
      </c>
      <c r="D11" s="1" t="s">
        <v>45</v>
      </c>
      <c r="E11" s="5" t="s">
        <v>0</v>
      </c>
      <c r="F11" s="5">
        <v>0</v>
      </c>
      <c r="G11" s="2">
        <v>20</v>
      </c>
      <c r="H11" s="6" t="str">
        <f t="shared" si="0"/>
        <v>AÇILDI</v>
      </c>
    </row>
    <row r="12" spans="1:9" ht="34.799999999999997" thickTop="1" thickBot="1" x14ac:dyDescent="0.35">
      <c r="A12" s="8"/>
      <c r="B12" s="9" t="s">
        <v>2</v>
      </c>
      <c r="C12" s="10" t="s">
        <v>3</v>
      </c>
      <c r="D12" s="10" t="s">
        <v>4</v>
      </c>
      <c r="E12" s="9" t="s">
        <v>5</v>
      </c>
      <c r="F12" s="9" t="s">
        <v>56</v>
      </c>
      <c r="G12" s="11" t="s">
        <v>54</v>
      </c>
      <c r="H12" s="9" t="s">
        <v>55</v>
      </c>
    </row>
    <row r="13" spans="1:9" ht="15" thickTop="1" x14ac:dyDescent="0.3">
      <c r="A13" s="31" t="s">
        <v>143</v>
      </c>
      <c r="B13" s="1" t="s">
        <v>136</v>
      </c>
      <c r="C13" s="1" t="s">
        <v>137</v>
      </c>
      <c r="D13" s="1" t="s">
        <v>46</v>
      </c>
      <c r="E13" s="5" t="s">
        <v>1</v>
      </c>
      <c r="F13" s="5">
        <v>0</v>
      </c>
      <c r="G13" s="2">
        <v>5</v>
      </c>
      <c r="H13" s="17" t="str">
        <f>IF(G13&gt;=5, "AÇILDI","AÇILMADI")</f>
        <v>AÇILDI</v>
      </c>
    </row>
    <row r="14" spans="1:9" ht="15" thickBot="1" x14ac:dyDescent="0.35">
      <c r="A14" s="45"/>
      <c r="B14" s="1" t="s">
        <v>138</v>
      </c>
      <c r="C14" s="1" t="s">
        <v>58</v>
      </c>
      <c r="D14" s="1"/>
      <c r="E14" s="5" t="s">
        <v>1</v>
      </c>
      <c r="F14" s="5">
        <v>0</v>
      </c>
      <c r="G14" s="2">
        <v>6</v>
      </c>
      <c r="H14" s="6" t="str">
        <f>IF(G14&gt;=1, "AÇILDI","AÇILMADI")</f>
        <v>AÇILDI</v>
      </c>
    </row>
    <row r="15" spans="1:9" ht="15" thickTop="1" x14ac:dyDescent="0.3"/>
    <row r="29" spans="10:10" x14ac:dyDescent="0.3">
      <c r="J29" t="s">
        <v>6</v>
      </c>
    </row>
  </sheetData>
  <mergeCells count="3">
    <mergeCell ref="A2:A5"/>
    <mergeCell ref="A7:A11"/>
    <mergeCell ref="A13:A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B10" sqref="B10"/>
    </sheetView>
  </sheetViews>
  <sheetFormatPr defaultRowHeight="14.4" x14ac:dyDescent="0.3"/>
  <cols>
    <col min="1" max="1" width="7.6640625" customWidth="1"/>
    <col min="2" max="2" width="12" customWidth="1"/>
    <col min="3" max="3" width="51.33203125" bestFit="1" customWidth="1"/>
    <col min="4" max="4" width="28.33203125" bestFit="1" customWidth="1"/>
    <col min="5" max="6" width="9.109375" style="3"/>
    <col min="7" max="7" width="14.88671875" customWidth="1"/>
    <col min="9" max="9" width="27.44140625" bestFit="1" customWidth="1"/>
  </cols>
  <sheetData>
    <row r="1" spans="1:9" ht="34.200000000000003" thickBot="1" x14ac:dyDescent="0.35">
      <c r="A1" s="8"/>
      <c r="B1" s="9" t="s">
        <v>2</v>
      </c>
      <c r="C1" s="10" t="s">
        <v>3</v>
      </c>
      <c r="D1" s="10" t="s">
        <v>4</v>
      </c>
      <c r="E1" s="9" t="s">
        <v>5</v>
      </c>
      <c r="F1" s="9" t="s">
        <v>56</v>
      </c>
      <c r="G1" s="11" t="s">
        <v>54</v>
      </c>
      <c r="H1" s="9" t="s">
        <v>55</v>
      </c>
    </row>
    <row r="2" spans="1:9" ht="15" thickTop="1" x14ac:dyDescent="0.3">
      <c r="A2" s="34" t="s">
        <v>144</v>
      </c>
      <c r="B2" s="1" t="s">
        <v>221</v>
      </c>
      <c r="C2" s="1" t="s">
        <v>222</v>
      </c>
      <c r="D2" s="1" t="s">
        <v>53</v>
      </c>
      <c r="E2" s="5" t="s">
        <v>1</v>
      </c>
      <c r="F2" s="5">
        <v>0</v>
      </c>
      <c r="G2" s="2">
        <v>10</v>
      </c>
      <c r="H2" s="6" t="str">
        <f>IF(G2&gt;=10, "AÇILDI","AÇILMADI")</f>
        <v>AÇILDI</v>
      </c>
      <c r="I2" t="s">
        <v>231</v>
      </c>
    </row>
    <row r="3" spans="1:9" x14ac:dyDescent="0.3">
      <c r="A3" s="36"/>
      <c r="B3" s="1" t="s">
        <v>223</v>
      </c>
      <c r="C3" s="1" t="s">
        <v>224</v>
      </c>
      <c r="D3" s="1" t="s">
        <v>34</v>
      </c>
      <c r="E3" s="5" t="s">
        <v>1</v>
      </c>
      <c r="F3" s="5">
        <v>0</v>
      </c>
      <c r="G3" s="2">
        <v>16</v>
      </c>
      <c r="H3" s="6" t="str">
        <f t="shared" ref="H3" si="0">IF(G3&gt;=10, "AÇILDI","AÇILMADI")</f>
        <v>AÇILDI</v>
      </c>
      <c r="I3" t="s">
        <v>231</v>
      </c>
    </row>
    <row r="4" spans="1:9" x14ac:dyDescent="0.3">
      <c r="A4" s="36"/>
      <c r="B4" s="1" t="s">
        <v>225</v>
      </c>
      <c r="C4" s="1" t="s">
        <v>226</v>
      </c>
      <c r="D4" s="1" t="s">
        <v>52</v>
      </c>
      <c r="E4" s="5" t="s">
        <v>0</v>
      </c>
      <c r="F4" s="5">
        <v>0</v>
      </c>
      <c r="G4" s="2">
        <v>9</v>
      </c>
      <c r="H4" s="6" t="str">
        <f>IF(G4&gt;=8, "AÇILDI","AÇILMADI")</f>
        <v>AÇILDI</v>
      </c>
      <c r="I4" t="s">
        <v>231</v>
      </c>
    </row>
    <row r="5" spans="1:9" ht="15" thickBot="1" x14ac:dyDescent="0.35">
      <c r="A5" s="37"/>
      <c r="B5" s="1" t="s">
        <v>227</v>
      </c>
      <c r="C5" s="1" t="s">
        <v>228</v>
      </c>
      <c r="D5" s="1" t="s">
        <v>51</v>
      </c>
      <c r="E5" s="5" t="s">
        <v>0</v>
      </c>
      <c r="F5" s="5">
        <v>0</v>
      </c>
      <c r="G5" s="2">
        <v>8</v>
      </c>
      <c r="H5" s="6" t="str">
        <f>IF(G5&gt;=8, "AÇILDI","AÇILMADI")</f>
        <v>AÇILDI</v>
      </c>
      <c r="I5" t="s">
        <v>231</v>
      </c>
    </row>
    <row r="6" spans="1:9" ht="34.799999999999997" thickTop="1" thickBot="1" x14ac:dyDescent="0.35">
      <c r="A6" s="8"/>
      <c r="B6" s="9" t="s">
        <v>2</v>
      </c>
      <c r="C6" s="10" t="s">
        <v>3</v>
      </c>
      <c r="D6" s="10" t="s">
        <v>4</v>
      </c>
      <c r="E6" s="9" t="s">
        <v>5</v>
      </c>
      <c r="F6" s="9" t="s">
        <v>56</v>
      </c>
      <c r="G6" s="11" t="s">
        <v>54</v>
      </c>
      <c r="H6" s="9" t="s">
        <v>55</v>
      </c>
    </row>
    <row r="7" spans="1:9" ht="15.6" thickTop="1" thickBot="1" x14ac:dyDescent="0.35">
      <c r="A7" s="16" t="s">
        <v>143</v>
      </c>
      <c r="B7" s="1" t="s">
        <v>141</v>
      </c>
      <c r="C7" s="1" t="s">
        <v>58</v>
      </c>
      <c r="D7" s="1"/>
      <c r="E7" s="5" t="s">
        <v>1</v>
      </c>
      <c r="F7" s="5">
        <v>0</v>
      </c>
      <c r="G7" s="2">
        <v>8</v>
      </c>
      <c r="H7" s="6" t="str">
        <f>IF(G7&gt;=8, "AÇILDI","AÇILMADI")</f>
        <v>AÇILDI</v>
      </c>
    </row>
    <row r="8" spans="1:9" ht="15" thickTop="1" x14ac:dyDescent="0.3"/>
    <row r="17" spans="10:10" x14ac:dyDescent="0.3">
      <c r="J17" t="s">
        <v>6</v>
      </c>
    </row>
  </sheetData>
  <mergeCells count="1">
    <mergeCell ref="A2:A5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Finans ve İktisat U.E. </vt:lpstr>
      <vt:lpstr>İşletme U.E.</vt:lpstr>
      <vt:lpstr>Maliye U.E.</vt:lpstr>
      <vt:lpstr>Mah. İdr. Şeh. U.E.</vt:lpstr>
      <vt:lpstr>Mah. İdr. Şeh. TBB U.E.</vt:lpstr>
      <vt:lpstr>Orta Doğu Çalş. U.E.</vt:lpstr>
      <vt:lpstr>Siy. Bil. Kam. Yön. U.E.</vt:lpstr>
      <vt:lpstr>Top. Yap. Sos. Değş. U.E.</vt:lpstr>
      <vt:lpstr>Turizm. İşl. U.E.</vt:lpstr>
      <vt:lpstr>T.C. Tarihi U.E.</vt:lpstr>
      <vt:lpstr>Uls. İlş. Avr. Birl. U.E.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2016-02-17T13:48:43Z</dcterms:modified>
</cp:coreProperties>
</file>