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8" windowHeight="8016"/>
  </bookViews>
  <sheets>
    <sheet name="Halkla İlş. Rekl. II. öğr." sheetId="5" r:id="rId1"/>
    <sheet name="İsl. Eko. Fins. II. öğr." sheetId="7" r:id="rId2"/>
    <sheet name="İşletma MBA" sheetId="8" r:id="rId3"/>
    <sheet name="Kentsel Dönüşüm II. öğr." sheetId="10" r:id="rId4"/>
    <sheet name="Sağlık Yön. II. öğr." sheetId="13" r:id="rId5"/>
    <sheet name="Uluslararası Tic. II. öğr." sheetId="15" r:id="rId6"/>
  </sheets>
  <calcPr calcId="145621"/>
</workbook>
</file>

<file path=xl/calcChain.xml><?xml version="1.0" encoding="utf-8"?>
<calcChain xmlns="http://schemas.openxmlformats.org/spreadsheetml/2006/main">
  <c r="H4" i="10" l="1"/>
  <c r="H8" i="8" l="1"/>
  <c r="H7" i="8"/>
  <c r="H10" i="10" l="1"/>
  <c r="H6" i="10"/>
  <c r="H5" i="10"/>
  <c r="H11" i="10" l="1"/>
  <c r="H8" i="10"/>
  <c r="H3" i="10"/>
  <c r="H2" i="10"/>
  <c r="H3" i="7" l="1"/>
  <c r="H4" i="7"/>
  <c r="H5" i="7"/>
  <c r="H6" i="7"/>
  <c r="H7" i="7"/>
  <c r="H8" i="7"/>
  <c r="H2" i="7"/>
  <c r="H11" i="13" l="1"/>
  <c r="H12" i="13"/>
  <c r="H9" i="13"/>
  <c r="H10" i="13"/>
  <c r="H8" i="13"/>
  <c r="H11" i="8"/>
  <c r="H9" i="8"/>
  <c r="H12" i="5"/>
  <c r="H10" i="5"/>
  <c r="H9" i="5"/>
  <c r="H6" i="5"/>
  <c r="H5" i="5"/>
  <c r="H17" i="8" l="1"/>
  <c r="H14" i="15" l="1"/>
  <c r="H13" i="15"/>
  <c r="H12" i="15"/>
  <c r="H11" i="15"/>
  <c r="H10" i="15"/>
  <c r="H9" i="15"/>
  <c r="H8" i="15"/>
  <c r="H7" i="15"/>
  <c r="H6" i="15"/>
  <c r="H5" i="15"/>
  <c r="H4" i="15"/>
  <c r="H3" i="15"/>
  <c r="H2" i="15"/>
  <c r="H6" i="13"/>
  <c r="H5" i="13"/>
  <c r="H4" i="13"/>
  <c r="H3" i="13"/>
  <c r="H2" i="13"/>
  <c r="H9" i="10"/>
  <c r="H23" i="8"/>
  <c r="H22" i="8"/>
  <c r="H21" i="8"/>
  <c r="H20" i="8"/>
  <c r="H19" i="8"/>
  <c r="H12" i="8"/>
  <c r="H18" i="8"/>
  <c r="H16" i="8"/>
  <c r="H10" i="8"/>
  <c r="H15" i="8"/>
  <c r="H4" i="8"/>
  <c r="H6" i="8"/>
  <c r="H5" i="8"/>
  <c r="H14" i="8"/>
  <c r="H3" i="8"/>
  <c r="H2" i="8"/>
  <c r="H10" i="7"/>
  <c r="H11" i="7"/>
  <c r="H4" i="5"/>
  <c r="H7" i="5"/>
  <c r="H11" i="5"/>
  <c r="H3" i="5"/>
  <c r="H2" i="5"/>
</calcChain>
</file>

<file path=xl/sharedStrings.xml><?xml version="1.0" encoding="utf-8"?>
<sst xmlns="http://schemas.openxmlformats.org/spreadsheetml/2006/main" count="369" uniqueCount="192">
  <si>
    <t>S</t>
  </si>
  <si>
    <t>Z</t>
  </si>
  <si>
    <t>Ders Kodu</t>
  </si>
  <si>
    <t>Ders Adı</t>
  </si>
  <si>
    <t>Öğretim Elemanı</t>
  </si>
  <si>
    <t>Z/S</t>
  </si>
  <si>
    <t xml:space="preserve"> </t>
  </si>
  <si>
    <t>Prof.Dr. HİLMİ KIRLIOĞLU</t>
  </si>
  <si>
    <t>Prof.Dr. REMZİ ALTUNIŞIK</t>
  </si>
  <si>
    <t>Prof.Dr. ERMAN COŞKUN</t>
  </si>
  <si>
    <t>Yrd.Doç.Dr. AYHAN SERHATERİ</t>
  </si>
  <si>
    <t>Yrd.Doç.Dr. RECEP YILMAZ</t>
  </si>
  <si>
    <t>Prof.Dr. SERKAN BAYRAKTAROĞLU</t>
  </si>
  <si>
    <t>Prof.Dr. RANA KUTANİS</t>
  </si>
  <si>
    <t>Doç.Dr. ALİ TAŞ</t>
  </si>
  <si>
    <t>Prof.Dr. HASAN TUTAR</t>
  </si>
  <si>
    <t>Yrd.Doç.Dr. FATİH BURAK GÜMÜŞ</t>
  </si>
  <si>
    <t>Doç.Dr. MUSTAFA CAHİD ÜNĞAN</t>
  </si>
  <si>
    <t>Prof.Dr. HALİL İBRAHİM AYDINLI</t>
  </si>
  <si>
    <t>Prof.Dr. FATİH SAVAŞAN</t>
  </si>
  <si>
    <t>Doç.Dr. FATİH YARDIMCIOĞLU</t>
  </si>
  <si>
    <t>Prof.Dr. HAMZA AL</t>
  </si>
  <si>
    <t>Doç.Dr. ZEYNEL ABİDİN KILINÇ</t>
  </si>
  <si>
    <t>Yrd.Doç.Dr. NESRİN KENAR</t>
  </si>
  <si>
    <t>Derse Yazılan
 Öğrenci Sayısı</t>
  </si>
  <si>
    <t>Durumu</t>
  </si>
  <si>
    <t>Limit</t>
  </si>
  <si>
    <t>PROJE</t>
  </si>
  <si>
    <t>İNSAN KAYNAKLARI YÖNETİMİ</t>
  </si>
  <si>
    <t>PAZARLAMA YÖNETİMİ</t>
  </si>
  <si>
    <t>ARAŞTIRMA YÖNTEMLERİ</t>
  </si>
  <si>
    <t>MALİYET ANALİZİ</t>
  </si>
  <si>
    <t>ÖRGÜTSEL DAVRANIŞ</t>
  </si>
  <si>
    <t>GİRİŞİMCİLİK</t>
  </si>
  <si>
    <t>E-TİCARET</t>
  </si>
  <si>
    <t>YÖNETİM MUHASEBESİ</t>
  </si>
  <si>
    <t>BİLİMSEL ARAŞTIRMA YÖNTEMLERİ</t>
  </si>
  <si>
    <t>Yariyil: 0</t>
  </si>
  <si>
    <t>IHR 501</t>
  </si>
  <si>
    <t>İNSAN İLİŞKİLERİ VE İLETİŞİM</t>
  </si>
  <si>
    <t>Prof.Dr. METİN IŞIK</t>
  </si>
  <si>
    <t>IHR 505</t>
  </si>
  <si>
    <t>HALKLA İLİŞKİLER PLANLAMASI VE İLETİŞİM YÖNETİMİ</t>
  </si>
  <si>
    <t>Doç.Dr. CENGİZ ERDAL</t>
  </si>
  <si>
    <t>IHR 507</t>
  </si>
  <si>
    <t>HALKLA İLİŞKİLER STRATEJİLERİ VE UYGULAMALARI</t>
  </si>
  <si>
    <t>IHR 509</t>
  </si>
  <si>
    <t>SİYASAL İLETİŞİM KAMPANYALARI</t>
  </si>
  <si>
    <t>Doç.Dr. EBRU GÜLBUĞ EROL</t>
  </si>
  <si>
    <t>IHR 512</t>
  </si>
  <si>
    <t>ELEŞTİREL YAKLAŞIMLAR</t>
  </si>
  <si>
    <t>IHR 513</t>
  </si>
  <si>
    <t>HALKLA İLİŞKİLERDE KRİZ YÖNETİMİ VE SORUN ÇÖZME</t>
  </si>
  <si>
    <t>Yrd.Doç.Dr. NURAY YILMAZ SERT</t>
  </si>
  <si>
    <t>IHR 515</t>
  </si>
  <si>
    <t>ETKİNKLİK YÖNETİMİ</t>
  </si>
  <si>
    <t>IHR 519</t>
  </si>
  <si>
    <t>PROTOKOL VE GÖRGÜ KURALLARI</t>
  </si>
  <si>
    <t>IHR 521</t>
  </si>
  <si>
    <t>SOSYAL BİLİMLERDE ARAŞTIRMA YÖNTEMLERİ</t>
  </si>
  <si>
    <t>Prof.Dr. AYTEKİN İŞMAN</t>
  </si>
  <si>
    <t>IHR 523</t>
  </si>
  <si>
    <t>TIE 501</t>
  </si>
  <si>
    <t>İSLAM HUKUKUNUN TEMELLERİ (USUL-U FIKIH)</t>
  </si>
  <si>
    <t>Doç.Dr. SONER DUMAN</t>
  </si>
  <si>
    <t>TIE 503</t>
  </si>
  <si>
    <t>MUAMELAT FIKHI</t>
  </si>
  <si>
    <t>Doç.Dr. OSMAN GÜMAN</t>
  </si>
  <si>
    <t>TIE 505</t>
  </si>
  <si>
    <t>İSLAM EKONOMİSİNİN TEMELLERİ</t>
  </si>
  <si>
    <t>TIE 507</t>
  </si>
  <si>
    <t>EKONOMİNİN TEMELLERİ</t>
  </si>
  <si>
    <t>Doç.Dr. ŞAKİR GÖRMÜŞ</t>
  </si>
  <si>
    <t>TIE 509</t>
  </si>
  <si>
    <t>KARŞILAŞTIRMALI FİNANSAL YÖNETİM</t>
  </si>
  <si>
    <t>TIE 511</t>
  </si>
  <si>
    <t>TIE 513</t>
  </si>
  <si>
    <t>OSMANLI´DAN CUMHURİYET´E TÜRK İKTİSAT DÜŞÜNCESİ´NİN GELİŞİMİ</t>
  </si>
  <si>
    <t>Doç.Dr. ÖMER KARAOĞLU</t>
  </si>
  <si>
    <t>TIE 520</t>
  </si>
  <si>
    <t>İSLAM VE TOPLUM</t>
  </si>
  <si>
    <t>TIE 521</t>
  </si>
  <si>
    <t>MBA 501</t>
  </si>
  <si>
    <t>MBA 503</t>
  </si>
  <si>
    <t>YÖNETİM</t>
  </si>
  <si>
    <t>MBA 505</t>
  </si>
  <si>
    <t>MBA 509</t>
  </si>
  <si>
    <t>MBA 511</t>
  </si>
  <si>
    <t>Yrd.Doç.Dr. UMUT SANEM ÇİTÇİ</t>
  </si>
  <si>
    <t>MBA 513</t>
  </si>
  <si>
    <t>KALİTE YÖNETİMİ</t>
  </si>
  <si>
    <t>MBA 515</t>
  </si>
  <si>
    <t>MBA 516</t>
  </si>
  <si>
    <t>MBA 517</t>
  </si>
  <si>
    <t>FİNANSAL MUHASEBE</t>
  </si>
  <si>
    <t>Prof.Dr. AHMET VECDİ CAN</t>
  </si>
  <si>
    <t>MBA 521</t>
  </si>
  <si>
    <t>KÜRESEL İŞLETMECİLİK</t>
  </si>
  <si>
    <t>MBA 527</t>
  </si>
  <si>
    <t>İNSAN KAYNAKLARI BİLGİ SİSTEMLERİ</t>
  </si>
  <si>
    <t>MBA 529</t>
  </si>
  <si>
    <t>ESNEK İMALAT SİSTEMLERİ</t>
  </si>
  <si>
    <t>Yrd.Doç.Dr. MURAT AYANOĞLU</t>
  </si>
  <si>
    <t>MBA 531</t>
  </si>
  <si>
    <t>MENKUL KIYMETLER VE PORTFÖY YÖNETİMİ</t>
  </si>
  <si>
    <t>Doç.Dr. GÜLFEN TUNA</t>
  </si>
  <si>
    <t>MBA 535</t>
  </si>
  <si>
    <t>TEDARİK ZİNCİRİ YÖNETİMİ</t>
  </si>
  <si>
    <t>Yrd.Doç.Dr. SAMET GÜNER</t>
  </si>
  <si>
    <t>MBA 539</t>
  </si>
  <si>
    <t>ÖRGÜT PSİKOLOJİ</t>
  </si>
  <si>
    <t>MBA 544</t>
  </si>
  <si>
    <t>MBA 545</t>
  </si>
  <si>
    <t>YÖNETİCİLER İÇİN EXCEL İLE KARAR VERME TEKNİKLERİ</t>
  </si>
  <si>
    <t>MBA 547</t>
  </si>
  <si>
    <t>MBA 553</t>
  </si>
  <si>
    <t>PROJE YÖNETİMİ VE UYGULAMALARI</t>
  </si>
  <si>
    <t>Yrd.Doç.Dr. ADEM AKBIYIK</t>
  </si>
  <si>
    <t>MBA 555</t>
  </si>
  <si>
    <t>DAVRANIŞSAL FİNANS</t>
  </si>
  <si>
    <t>KDP 501</t>
  </si>
  <si>
    <t>KENTSEL DÖNÜŞÜMÜN KURAMSAL TEMELLERİ</t>
  </si>
  <si>
    <t>KDP 503</t>
  </si>
  <si>
    <t>COĞRAFİ BİLGİ SİSTEMLERİ</t>
  </si>
  <si>
    <t>Yrd.Doç.Dr. CERCİS İKİEL</t>
  </si>
  <si>
    <t>KDP 505</t>
  </si>
  <si>
    <t>KENTSEL DÖNÜŞÜM VE YEREL YÖNETİMLER</t>
  </si>
  <si>
    <t>KDP 511</t>
  </si>
  <si>
    <t>DOĞAL AFETLER VE ZARAR AZALTMA ÇALIŞMALARI</t>
  </si>
  <si>
    <t>Yrd.Doç.Dr. MEHMET DİNÇER KÖKSAL</t>
  </si>
  <si>
    <t>KDP 513</t>
  </si>
  <si>
    <t>MÜHENDİSLİK JEOLOJİSİNDE PLANLAMA VE PROJELENDİRME</t>
  </si>
  <si>
    <t>KDP 521</t>
  </si>
  <si>
    <t>TÜRKİYE´DE KENTSEL DÖNÜŞÜM UYGULAMALARI</t>
  </si>
  <si>
    <t>KDP 525</t>
  </si>
  <si>
    <t>AFET YÖNETİMİ</t>
  </si>
  <si>
    <t>İSMAİL GÜNDÜZ</t>
  </si>
  <si>
    <t>KDP 527</t>
  </si>
  <si>
    <t>KDP 529</t>
  </si>
  <si>
    <t>TSY 501</t>
  </si>
  <si>
    <t>SAĞLIK KURUMLARINDA YÖNETİM VE ORGANİZASYON</t>
  </si>
  <si>
    <t>Doç.Dr. MAHMUT AKBOLAT</t>
  </si>
  <si>
    <t>TSY 503</t>
  </si>
  <si>
    <t>SAĞLIK KURUMLARINDA ÖRGÜTSEL DAVRANIŞ</t>
  </si>
  <si>
    <t>TSY 505</t>
  </si>
  <si>
    <t>SAĞLIK KURUMLARINDA SÜREÇ VE KALİTE YÖNETİMİ</t>
  </si>
  <si>
    <t>Doç.Dr. SELMA ALTINDİŞ</t>
  </si>
  <si>
    <t>TSY 507</t>
  </si>
  <si>
    <t>SAĞLIK KURUMLARINDA TEMEL MUHASEBE</t>
  </si>
  <si>
    <t>Yrd.Doç.Dr. SEMA ÜLKÜ</t>
  </si>
  <si>
    <t>TSY 509</t>
  </si>
  <si>
    <t>SAĞLIK HİZMETLERİNDE ARAŞTIRMA YÖNTEMLERİ</t>
  </si>
  <si>
    <t>Prof.Dr. TÜRKER BAŞ</t>
  </si>
  <si>
    <t>TSY 513</t>
  </si>
  <si>
    <t>SAĞLIK KURUMLARINDA STRATEJİK YÖNETİM</t>
  </si>
  <si>
    <t>TSY 517</t>
  </si>
  <si>
    <t>SAĞLIK KURUMLARINDA ÖRGÜT GELİŞTİRME</t>
  </si>
  <si>
    <t>TSY 521</t>
  </si>
  <si>
    <t>SAĞLIK KURUMLARINDA PERFORMANS YÖNETİMİ</t>
  </si>
  <si>
    <t>TSY 591</t>
  </si>
  <si>
    <t>UTC 503</t>
  </si>
  <si>
    <t>STRATEGIC MANAGEMENT (İNG)</t>
  </si>
  <si>
    <t>Yrd.Doç.Dr. ESRA DİL</t>
  </si>
  <si>
    <t>UTC 506</t>
  </si>
  <si>
    <t>GLOBAL BANKING (İNG)</t>
  </si>
  <si>
    <t>Doç.Dr. HAKAN TUNAHAN</t>
  </si>
  <si>
    <t>UTC 511</t>
  </si>
  <si>
    <t>ULUSLARARASI TİCARİ SÜREÇLER VE UYGULAMASI</t>
  </si>
  <si>
    <t>UTC 512</t>
  </si>
  <si>
    <t>ULUSLARARASI TİCARETİN FİNANSMANI</t>
  </si>
  <si>
    <t>UTC 513</t>
  </si>
  <si>
    <t>ULUSLARARASI TİCARETTE HUKUKİ ÇERÇEVE</t>
  </si>
  <si>
    <t>Yrd.Doç.Dr. DENİZ DEFNE KIRLI AYDEMİR</t>
  </si>
  <si>
    <t>UTC 515</t>
  </si>
  <si>
    <t>UTC 516</t>
  </si>
  <si>
    <t>ULUSLARARASI FİNANSAL YÖNETİM</t>
  </si>
  <si>
    <t>Yrd.Doç.Dr. SİNAN ESEN</t>
  </si>
  <si>
    <t>UTC 520</t>
  </si>
  <si>
    <t>ULUSLARARASI TEDARİK ZİNCİRİ YÖNETİMİ</t>
  </si>
  <si>
    <t>UTC 521</t>
  </si>
  <si>
    <t>ULUSLAR ARASI TİCARET KURAM VE POLİTİKALARI</t>
  </si>
  <si>
    <t>Yrd.Doç.Dr. AHMET YAĞMUR ERSOY</t>
  </si>
  <si>
    <t>UTC 523</t>
  </si>
  <si>
    <t>COĞRAFİ EKONOMİ</t>
  </si>
  <si>
    <t>UTC 531</t>
  </si>
  <si>
    <t>AVRUPA BİRLİĞİ’NİN EKONOMİK ENTEGRASYONU</t>
  </si>
  <si>
    <t>Yrd.Doç.Dr. YASİN KEREM GÜMÜŞ</t>
  </si>
  <si>
    <t>UTC 535</t>
  </si>
  <si>
    <t>ULUSLARARASI İLİŞKİLER</t>
  </si>
  <si>
    <t>UTC 591</t>
  </si>
  <si>
    <t>I. YY</t>
  </si>
  <si>
    <t>III. 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</si>
</sst>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333333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tabSelected="1" workbookViewId="0">
      <selection activeCell="C1" sqref="C1"/>
    </sheetView>
  </sheetViews>
  <sheetFormatPr defaultRowHeight="14.4" x14ac:dyDescent="0.3"/>
  <cols>
    <col min="1" max="1" width="8.21875" customWidth="1"/>
    <col min="2" max="2" width="11.88671875" customWidth="1"/>
    <col min="3" max="3" width="32.33203125" bestFit="1" customWidth="1"/>
    <col min="4" max="4" width="32.88671875" bestFit="1" customWidth="1"/>
    <col min="7" max="7" width="14.5546875" customWidth="1"/>
  </cols>
  <sheetData>
    <row r="1" spans="1:8" ht="34.200000000000003" thickBot="1" x14ac:dyDescent="0.35"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3" t="s">
        <v>25</v>
      </c>
    </row>
    <row r="2" spans="1:8" s="24" customFormat="1" ht="15" thickTop="1" x14ac:dyDescent="0.3">
      <c r="A2" s="21" t="s">
        <v>190</v>
      </c>
      <c r="B2" s="22" t="s">
        <v>38</v>
      </c>
      <c r="C2" s="23" t="s">
        <v>39</v>
      </c>
      <c r="D2" s="23" t="s">
        <v>40</v>
      </c>
      <c r="E2" s="23" t="s">
        <v>1</v>
      </c>
      <c r="F2" s="23">
        <v>0</v>
      </c>
      <c r="G2" s="23">
        <v>16</v>
      </c>
      <c r="H2" s="8" t="str">
        <f t="shared" ref="H2:H7" si="0">IF(G2&gt;=15, "AÇILDI","AÇILMADI")</f>
        <v>AÇILDI</v>
      </c>
    </row>
    <row r="3" spans="1:8" s="24" customFormat="1" x14ac:dyDescent="0.3">
      <c r="A3" s="25"/>
      <c r="B3" s="22" t="s">
        <v>41</v>
      </c>
      <c r="C3" s="23" t="s">
        <v>42</v>
      </c>
      <c r="D3" s="23" t="s">
        <v>43</v>
      </c>
      <c r="E3" s="23" t="s">
        <v>1</v>
      </c>
      <c r="F3" s="23">
        <v>0</v>
      </c>
      <c r="G3" s="23">
        <v>15</v>
      </c>
      <c r="H3" s="8" t="str">
        <f t="shared" si="0"/>
        <v>AÇILDI</v>
      </c>
    </row>
    <row r="4" spans="1:8" s="24" customFormat="1" x14ac:dyDescent="0.3">
      <c r="A4" s="25"/>
      <c r="B4" s="22" t="s">
        <v>58</v>
      </c>
      <c r="C4" s="23" t="s">
        <v>59</v>
      </c>
      <c r="D4" s="23" t="s">
        <v>60</v>
      </c>
      <c r="E4" s="23" t="s">
        <v>1</v>
      </c>
      <c r="F4" s="23">
        <v>0</v>
      </c>
      <c r="G4" s="23">
        <v>17</v>
      </c>
      <c r="H4" s="8" t="str">
        <f>IF(G4&gt;=15, "AÇILDI","AÇILMADI")</f>
        <v>AÇILDI</v>
      </c>
    </row>
    <row r="5" spans="1:8" s="24" customFormat="1" x14ac:dyDescent="0.3">
      <c r="A5" s="25"/>
      <c r="B5" s="22" t="s">
        <v>46</v>
      </c>
      <c r="C5" s="23" t="s">
        <v>47</v>
      </c>
      <c r="D5" s="23" t="s">
        <v>48</v>
      </c>
      <c r="E5" s="23" t="s">
        <v>0</v>
      </c>
      <c r="F5" s="23">
        <v>0</v>
      </c>
      <c r="G5" s="23">
        <v>8</v>
      </c>
      <c r="H5" s="11" t="str">
        <f>IF(G5&gt;=8, "AÇILDI","AÇILMADI")</f>
        <v>AÇILDI</v>
      </c>
    </row>
    <row r="6" spans="1:8" s="24" customFormat="1" x14ac:dyDescent="0.3">
      <c r="A6" s="25"/>
      <c r="B6" s="22" t="s">
        <v>51</v>
      </c>
      <c r="C6" s="23" t="s">
        <v>52</v>
      </c>
      <c r="D6" s="23" t="s">
        <v>53</v>
      </c>
      <c r="E6" s="23" t="s">
        <v>0</v>
      </c>
      <c r="F6" s="23">
        <v>0</v>
      </c>
      <c r="G6" s="23">
        <v>11</v>
      </c>
      <c r="H6" s="11" t="str">
        <f>IF(G6&gt;=8, "AÇILDI","AÇILMADI")</f>
        <v>AÇILDI</v>
      </c>
    </row>
    <row r="7" spans="1:8" s="24" customFormat="1" ht="15" thickBot="1" x14ac:dyDescent="0.35">
      <c r="A7" s="26"/>
      <c r="B7" s="22" t="s">
        <v>54</v>
      </c>
      <c r="C7" s="23" t="s">
        <v>55</v>
      </c>
      <c r="D7" s="23" t="s">
        <v>53</v>
      </c>
      <c r="E7" s="23" t="s">
        <v>0</v>
      </c>
      <c r="F7" s="23">
        <v>0</v>
      </c>
      <c r="G7" s="23">
        <v>8</v>
      </c>
      <c r="H7" s="9" t="str">
        <f t="shared" si="0"/>
        <v>AÇILMADI</v>
      </c>
    </row>
    <row r="8" spans="1:8" ht="34.200000000000003" thickTop="1" x14ac:dyDescent="0.3">
      <c r="B8" s="4" t="s">
        <v>2</v>
      </c>
      <c r="C8" s="5" t="s">
        <v>3</v>
      </c>
      <c r="D8" s="5" t="s">
        <v>4</v>
      </c>
      <c r="E8" s="4" t="s">
        <v>5</v>
      </c>
      <c r="F8" s="4" t="s">
        <v>26</v>
      </c>
      <c r="G8" s="3" t="s">
        <v>24</v>
      </c>
      <c r="H8" s="3" t="s">
        <v>25</v>
      </c>
    </row>
    <row r="9" spans="1:8" x14ac:dyDescent="0.3">
      <c r="A9" s="13"/>
      <c r="B9" s="10" t="s">
        <v>61</v>
      </c>
      <c r="C9" s="2" t="s">
        <v>27</v>
      </c>
      <c r="D9" s="2"/>
      <c r="E9" s="2" t="s">
        <v>1</v>
      </c>
      <c r="F9" s="2">
        <v>0</v>
      </c>
      <c r="G9" s="2">
        <v>10</v>
      </c>
      <c r="H9" s="11" t="str">
        <f>IF(G9&gt;=2, "AÇILDI","AÇILMADI")</f>
        <v>AÇILDI</v>
      </c>
    </row>
    <row r="10" spans="1:8" x14ac:dyDescent="0.3">
      <c r="A10" s="13"/>
      <c r="B10" s="10" t="s">
        <v>44</v>
      </c>
      <c r="C10" s="2" t="s">
        <v>45</v>
      </c>
      <c r="D10" s="2" t="s">
        <v>43</v>
      </c>
      <c r="E10" s="2" t="s">
        <v>0</v>
      </c>
      <c r="F10" s="2">
        <v>0</v>
      </c>
      <c r="G10" s="2">
        <v>2</v>
      </c>
      <c r="H10" s="11" t="str">
        <f>IF(G10&gt;=2, "AÇILDI","AÇILMADI")</f>
        <v>AÇILDI</v>
      </c>
    </row>
    <row r="11" spans="1:8" x14ac:dyDescent="0.3">
      <c r="A11" s="13"/>
      <c r="B11" s="10" t="s">
        <v>49</v>
      </c>
      <c r="C11" s="2" t="s">
        <v>50</v>
      </c>
      <c r="D11" s="2" t="s">
        <v>48</v>
      </c>
      <c r="E11" s="2" t="s">
        <v>0</v>
      </c>
      <c r="F11" s="2">
        <v>0</v>
      </c>
      <c r="G11" s="2">
        <v>4</v>
      </c>
      <c r="H11" s="9" t="str">
        <f>IF(G11&gt;=15, "AÇILDI","AÇILMADI")</f>
        <v>AÇILMADI</v>
      </c>
    </row>
    <row r="12" spans="1:8" ht="15" thickBot="1" x14ac:dyDescent="0.35">
      <c r="A12" s="14"/>
      <c r="B12" s="10" t="s">
        <v>56</v>
      </c>
      <c r="C12" s="2" t="s">
        <v>57</v>
      </c>
      <c r="D12" s="2" t="s">
        <v>40</v>
      </c>
      <c r="E12" s="2" t="s">
        <v>1</v>
      </c>
      <c r="F12" s="2">
        <v>0</v>
      </c>
      <c r="G12" s="2">
        <v>11</v>
      </c>
      <c r="H12" s="11" t="str">
        <f>IF(G12&gt;=2, "AÇILDI","AÇILMADI")</f>
        <v>AÇILDI</v>
      </c>
    </row>
    <row r="13" spans="1:8" ht="15" thickTop="1" x14ac:dyDescent="0.3"/>
  </sheetData>
  <mergeCells count="2">
    <mergeCell ref="A2:A7"/>
    <mergeCell ref="A9:A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"/>
  <sheetViews>
    <sheetView workbookViewId="0">
      <selection activeCell="C1" sqref="C1"/>
    </sheetView>
  </sheetViews>
  <sheetFormatPr defaultRowHeight="14.4" x14ac:dyDescent="0.3"/>
  <cols>
    <col min="1" max="1" width="1.44140625" customWidth="1"/>
    <col min="2" max="2" width="13" customWidth="1"/>
    <col min="3" max="3" width="39.5546875" customWidth="1"/>
    <col min="4" max="4" width="26.44140625" bestFit="1" customWidth="1"/>
    <col min="5" max="6" width="15.33203125" customWidth="1"/>
    <col min="8" max="8" width="14.109375" customWidth="1"/>
  </cols>
  <sheetData>
    <row r="1" spans="1:8" ht="67.2" x14ac:dyDescent="0.3"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4" t="s">
        <v>25</v>
      </c>
    </row>
    <row r="2" spans="1:8" ht="16.8" x14ac:dyDescent="0.3">
      <c r="A2" s="1"/>
      <c r="B2" s="2" t="s">
        <v>62</v>
      </c>
      <c r="C2" s="2" t="s">
        <v>63</v>
      </c>
      <c r="D2" s="2" t="s">
        <v>64</v>
      </c>
      <c r="E2" s="2" t="s">
        <v>0</v>
      </c>
      <c r="F2" s="2">
        <v>0</v>
      </c>
      <c r="G2" s="2">
        <v>6</v>
      </c>
      <c r="H2" s="11" t="str">
        <f>IF(G2&gt;=5, "AÇILDI","AÇILMADI")</f>
        <v>AÇILDI</v>
      </c>
    </row>
    <row r="3" spans="1:8" ht="16.8" x14ac:dyDescent="0.3">
      <c r="A3" s="1"/>
      <c r="B3" s="2" t="s">
        <v>65</v>
      </c>
      <c r="C3" s="2" t="s">
        <v>66</v>
      </c>
      <c r="D3" s="2" t="s">
        <v>67</v>
      </c>
      <c r="E3" s="2" t="s">
        <v>1</v>
      </c>
      <c r="F3" s="2">
        <v>0</v>
      </c>
      <c r="G3" s="2">
        <v>12</v>
      </c>
      <c r="H3" s="11" t="str">
        <f t="shared" ref="H3:H8" si="0">IF(G3&gt;=5, "AÇILDI","AÇILMADI")</f>
        <v>AÇILDI</v>
      </c>
    </row>
    <row r="4" spans="1:8" ht="16.8" x14ac:dyDescent="0.3">
      <c r="A4" s="1"/>
      <c r="B4" s="2" t="s">
        <v>68</v>
      </c>
      <c r="C4" s="2" t="s">
        <v>69</v>
      </c>
      <c r="D4" s="2" t="s">
        <v>19</v>
      </c>
      <c r="E4" s="2" t="s">
        <v>1</v>
      </c>
      <c r="F4" s="2">
        <v>0</v>
      </c>
      <c r="G4" s="2">
        <v>10</v>
      </c>
      <c r="H4" s="11" t="str">
        <f t="shared" si="0"/>
        <v>AÇILDI</v>
      </c>
    </row>
    <row r="5" spans="1:8" ht="16.8" x14ac:dyDescent="0.3">
      <c r="A5" s="1"/>
      <c r="B5" s="2" t="s">
        <v>70</v>
      </c>
      <c r="C5" s="2" t="s">
        <v>71</v>
      </c>
      <c r="D5" s="2" t="s">
        <v>72</v>
      </c>
      <c r="E5" s="2" t="s">
        <v>0</v>
      </c>
      <c r="F5" s="2">
        <v>0</v>
      </c>
      <c r="G5" s="2">
        <v>5</v>
      </c>
      <c r="H5" s="11" t="str">
        <f t="shared" si="0"/>
        <v>AÇILDI</v>
      </c>
    </row>
    <row r="6" spans="1:8" ht="16.8" x14ac:dyDescent="0.3">
      <c r="A6" s="1"/>
      <c r="B6" s="2" t="s">
        <v>73</v>
      </c>
      <c r="C6" s="2" t="s">
        <v>74</v>
      </c>
      <c r="D6" s="2"/>
      <c r="E6" s="2" t="s">
        <v>1</v>
      </c>
      <c r="F6" s="2">
        <v>0</v>
      </c>
      <c r="G6" s="2">
        <v>13</v>
      </c>
      <c r="H6" s="11" t="str">
        <f t="shared" si="0"/>
        <v>AÇILDI</v>
      </c>
    </row>
    <row r="7" spans="1:8" ht="16.8" x14ac:dyDescent="0.3">
      <c r="A7" s="1"/>
      <c r="B7" s="2" t="s">
        <v>76</v>
      </c>
      <c r="C7" s="2" t="s">
        <v>77</v>
      </c>
      <c r="D7" s="2" t="s">
        <v>78</v>
      </c>
      <c r="E7" s="2" t="s">
        <v>0</v>
      </c>
      <c r="F7" s="2">
        <v>0</v>
      </c>
      <c r="G7" s="2">
        <v>7</v>
      </c>
      <c r="H7" s="11" t="str">
        <f t="shared" si="0"/>
        <v>AÇILDI</v>
      </c>
    </row>
    <row r="8" spans="1:8" ht="16.8" x14ac:dyDescent="0.3">
      <c r="A8" s="1"/>
      <c r="B8" s="2" t="s">
        <v>79</v>
      </c>
      <c r="C8" s="2" t="s">
        <v>80</v>
      </c>
      <c r="D8" s="2" t="s">
        <v>22</v>
      </c>
      <c r="E8" s="2" t="s">
        <v>0</v>
      </c>
      <c r="F8" s="2">
        <v>0</v>
      </c>
      <c r="G8" s="2">
        <v>9</v>
      </c>
      <c r="H8" s="11" t="str">
        <f t="shared" si="0"/>
        <v>AÇILDI</v>
      </c>
    </row>
    <row r="9" spans="1:8" ht="67.2" x14ac:dyDescent="0.3">
      <c r="B9" s="4" t="s">
        <v>2</v>
      </c>
      <c r="C9" s="5" t="s">
        <v>3</v>
      </c>
      <c r="D9" s="5" t="s">
        <v>4</v>
      </c>
      <c r="E9" s="4" t="s">
        <v>5</v>
      </c>
      <c r="F9" s="4" t="s">
        <v>26</v>
      </c>
      <c r="G9" s="3" t="s">
        <v>24</v>
      </c>
      <c r="H9" s="4" t="s">
        <v>25</v>
      </c>
    </row>
    <row r="10" spans="1:8" ht="16.8" x14ac:dyDescent="0.3">
      <c r="A10" s="1"/>
      <c r="B10" s="2" t="s">
        <v>81</v>
      </c>
      <c r="C10" s="2" t="s">
        <v>27</v>
      </c>
      <c r="D10" s="2"/>
      <c r="E10" s="2" t="s">
        <v>1</v>
      </c>
      <c r="F10" s="2">
        <v>0</v>
      </c>
      <c r="G10" s="2">
        <v>16</v>
      </c>
      <c r="H10" s="8" t="str">
        <f t="shared" ref="H10" si="1">IF(G10&gt;=15, "AÇILDI","AÇILMADI")</f>
        <v>AÇILDI</v>
      </c>
    </row>
    <row r="11" spans="1:8" x14ac:dyDescent="0.3">
      <c r="B11" s="2" t="s">
        <v>75</v>
      </c>
      <c r="C11" s="2" t="s">
        <v>30</v>
      </c>
      <c r="D11" s="2" t="s">
        <v>20</v>
      </c>
      <c r="E11" s="2" t="s">
        <v>1</v>
      </c>
      <c r="F11" s="2">
        <v>0</v>
      </c>
      <c r="G11" s="2">
        <v>22</v>
      </c>
      <c r="H11" s="8" t="str">
        <f>IF(G11&gt;=15, "AÇILDI","AÇILMADI")</f>
        <v>AÇILDI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workbookViewId="0">
      <selection activeCell="C1" sqref="C1"/>
    </sheetView>
  </sheetViews>
  <sheetFormatPr defaultRowHeight="14.4" x14ac:dyDescent="0.3"/>
  <cols>
    <col min="1" max="1" width="7.6640625" customWidth="1"/>
    <col min="2" max="2" width="9.44140625" customWidth="1"/>
    <col min="3" max="3" width="31.88671875" customWidth="1"/>
    <col min="4" max="4" width="37.6640625" customWidth="1"/>
    <col min="8" max="8" width="12.5546875" style="6" customWidth="1"/>
  </cols>
  <sheetData>
    <row r="1" spans="1:8" ht="67.8" thickBot="1" x14ac:dyDescent="0.35"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4" t="s">
        <v>25</v>
      </c>
    </row>
    <row r="2" spans="1:8" ht="16.8" customHeight="1" thickTop="1" x14ac:dyDescent="0.3">
      <c r="A2" s="15" t="s">
        <v>190</v>
      </c>
      <c r="B2" s="10" t="s">
        <v>82</v>
      </c>
      <c r="C2" s="2" t="s">
        <v>29</v>
      </c>
      <c r="D2" s="2" t="s">
        <v>8</v>
      </c>
      <c r="E2" s="2" t="s">
        <v>1</v>
      </c>
      <c r="F2" s="2">
        <v>0</v>
      </c>
      <c r="G2" s="2">
        <v>52</v>
      </c>
      <c r="H2" s="8" t="str">
        <f t="shared" ref="H2:H23" si="0">IF(G2&gt;=15, "AÇILDI","AÇILMADI")</f>
        <v>AÇILDI</v>
      </c>
    </row>
    <row r="3" spans="1:8" ht="16.8" customHeight="1" x14ac:dyDescent="0.3">
      <c r="A3" s="16"/>
      <c r="B3" s="10" t="s">
        <v>83</v>
      </c>
      <c r="C3" s="2" t="s">
        <v>84</v>
      </c>
      <c r="D3" s="2" t="s">
        <v>14</v>
      </c>
      <c r="E3" s="2" t="s">
        <v>1</v>
      </c>
      <c r="F3" s="2">
        <v>0</v>
      </c>
      <c r="G3" s="2">
        <v>49</v>
      </c>
      <c r="H3" s="8" t="str">
        <f t="shared" si="0"/>
        <v>AÇILDI</v>
      </c>
    </row>
    <row r="4" spans="1:8" ht="16.8" customHeight="1" x14ac:dyDescent="0.3">
      <c r="A4" s="16"/>
      <c r="B4" s="10" t="s">
        <v>93</v>
      </c>
      <c r="C4" s="2" t="s">
        <v>94</v>
      </c>
      <c r="D4" s="2" t="s">
        <v>95</v>
      </c>
      <c r="E4" s="2" t="s">
        <v>1</v>
      </c>
      <c r="F4" s="2">
        <v>0</v>
      </c>
      <c r="G4" s="2">
        <v>52</v>
      </c>
      <c r="H4" s="8" t="str">
        <f t="shared" ref="H4:H12" si="1">IF(G4&gt;=15, "AÇILDI","AÇILMADI")</f>
        <v>AÇILDI</v>
      </c>
    </row>
    <row r="5" spans="1:8" ht="16.8" customHeight="1" x14ac:dyDescent="0.3">
      <c r="A5" s="16"/>
      <c r="B5" s="10" t="s">
        <v>86</v>
      </c>
      <c r="C5" s="2" t="s">
        <v>28</v>
      </c>
      <c r="D5" s="2" t="s">
        <v>12</v>
      </c>
      <c r="E5" s="2" t="s">
        <v>0</v>
      </c>
      <c r="F5" s="2">
        <v>30</v>
      </c>
      <c r="G5" s="2">
        <v>30</v>
      </c>
      <c r="H5" s="8" t="str">
        <f t="shared" si="1"/>
        <v>AÇILDI</v>
      </c>
    </row>
    <row r="6" spans="1:8" ht="16.8" customHeight="1" x14ac:dyDescent="0.3">
      <c r="A6" s="16"/>
      <c r="B6" s="10" t="s">
        <v>87</v>
      </c>
      <c r="C6" s="2" t="s">
        <v>33</v>
      </c>
      <c r="D6" s="2" t="s">
        <v>88</v>
      </c>
      <c r="E6" s="2" t="s">
        <v>0</v>
      </c>
      <c r="F6" s="2">
        <v>30</v>
      </c>
      <c r="G6" s="2">
        <v>1</v>
      </c>
      <c r="H6" s="9" t="str">
        <f t="shared" si="1"/>
        <v>AÇILMADI</v>
      </c>
    </row>
    <row r="7" spans="1:8" ht="16.8" customHeight="1" x14ac:dyDescent="0.3">
      <c r="A7" s="16"/>
      <c r="B7" s="10" t="s">
        <v>89</v>
      </c>
      <c r="C7" s="2" t="s">
        <v>90</v>
      </c>
      <c r="D7" s="2" t="s">
        <v>17</v>
      </c>
      <c r="E7" s="2" t="s">
        <v>0</v>
      </c>
      <c r="F7" s="2">
        <v>0</v>
      </c>
      <c r="G7" s="2">
        <v>9</v>
      </c>
      <c r="H7" s="11" t="str">
        <f>IF(G7&gt;=9, "AÇILDI","AÇILMADI")</f>
        <v>AÇILDI</v>
      </c>
    </row>
    <row r="8" spans="1:8" ht="16.8" customHeight="1" x14ac:dyDescent="0.3">
      <c r="A8" s="16"/>
      <c r="B8" s="10" t="s">
        <v>91</v>
      </c>
      <c r="C8" s="2" t="s">
        <v>34</v>
      </c>
      <c r="D8" s="2" t="s">
        <v>10</v>
      </c>
      <c r="E8" s="2" t="s">
        <v>0</v>
      </c>
      <c r="F8" s="2">
        <v>0</v>
      </c>
      <c r="G8" s="2">
        <v>9</v>
      </c>
      <c r="H8" s="11" t="str">
        <f>IF(G8&gt;=9, "AÇILDI","AÇILMADI")</f>
        <v>AÇILDI</v>
      </c>
    </row>
    <row r="9" spans="1:8" ht="16.8" customHeight="1" x14ac:dyDescent="0.3">
      <c r="A9" s="16"/>
      <c r="B9" s="10" t="s">
        <v>92</v>
      </c>
      <c r="C9" s="2" t="s">
        <v>32</v>
      </c>
      <c r="D9" s="2" t="s">
        <v>13</v>
      </c>
      <c r="E9" s="2" t="s">
        <v>0</v>
      </c>
      <c r="F9" s="2">
        <v>0</v>
      </c>
      <c r="G9" s="2">
        <v>12</v>
      </c>
      <c r="H9" s="11" t="str">
        <f>IF(G9&gt;=11, "AÇILDI","AÇILMADI")</f>
        <v>AÇILDI</v>
      </c>
    </row>
    <row r="10" spans="1:8" ht="16.8" customHeight="1" x14ac:dyDescent="0.3">
      <c r="A10" s="16"/>
      <c r="B10" s="10" t="s">
        <v>98</v>
      </c>
      <c r="C10" s="2" t="s">
        <v>99</v>
      </c>
      <c r="D10" s="2" t="s">
        <v>12</v>
      </c>
      <c r="E10" s="2" t="s">
        <v>0</v>
      </c>
      <c r="F10" s="2">
        <v>30</v>
      </c>
      <c r="G10" s="2">
        <v>3</v>
      </c>
      <c r="H10" s="9" t="str">
        <f t="shared" si="1"/>
        <v>AÇILMADI</v>
      </c>
    </row>
    <row r="11" spans="1:8" ht="16.8" customHeight="1" x14ac:dyDescent="0.3">
      <c r="A11" s="16"/>
      <c r="B11" s="10" t="s">
        <v>106</v>
      </c>
      <c r="C11" s="2" t="s">
        <v>107</v>
      </c>
      <c r="D11" s="2" t="s">
        <v>108</v>
      </c>
      <c r="E11" s="2" t="s">
        <v>0</v>
      </c>
      <c r="F11" s="2">
        <v>0</v>
      </c>
      <c r="G11" s="2">
        <v>11</v>
      </c>
      <c r="H11" s="11" t="str">
        <f>IF(G11&gt;=11, "AÇILDI","AÇILMADI")</f>
        <v>AÇILDI</v>
      </c>
    </row>
    <row r="12" spans="1:8" ht="16.8" customHeight="1" thickBot="1" x14ac:dyDescent="0.35">
      <c r="A12" s="17"/>
      <c r="B12" s="10" t="s">
        <v>109</v>
      </c>
      <c r="C12" s="2" t="s">
        <v>110</v>
      </c>
      <c r="D12" s="2" t="s">
        <v>15</v>
      </c>
      <c r="E12" s="2" t="s">
        <v>0</v>
      </c>
      <c r="F12" s="2">
        <v>30</v>
      </c>
      <c r="G12" s="2">
        <v>1</v>
      </c>
      <c r="H12" s="9" t="str">
        <f t="shared" si="1"/>
        <v>AÇILMADI</v>
      </c>
    </row>
    <row r="13" spans="1:8" ht="68.400000000000006" thickTop="1" thickBot="1" x14ac:dyDescent="0.35">
      <c r="B13" s="4" t="s">
        <v>2</v>
      </c>
      <c r="C13" s="5" t="s">
        <v>3</v>
      </c>
      <c r="D13" s="5" t="s">
        <v>4</v>
      </c>
      <c r="E13" s="4" t="s">
        <v>5</v>
      </c>
      <c r="F13" s="4" t="s">
        <v>26</v>
      </c>
      <c r="G13" s="3" t="s">
        <v>24</v>
      </c>
      <c r="H13" s="4" t="s">
        <v>25</v>
      </c>
    </row>
    <row r="14" spans="1:8" ht="16.8" customHeight="1" thickTop="1" x14ac:dyDescent="0.3">
      <c r="A14" s="15" t="s">
        <v>191</v>
      </c>
      <c r="B14" s="10" t="s">
        <v>85</v>
      </c>
      <c r="C14" s="2" t="s">
        <v>35</v>
      </c>
      <c r="D14" s="2" t="s">
        <v>7</v>
      </c>
      <c r="E14" s="2" t="s">
        <v>1</v>
      </c>
      <c r="F14" s="2">
        <v>0</v>
      </c>
      <c r="G14" s="2">
        <v>65</v>
      </c>
      <c r="H14" s="8" t="str">
        <f t="shared" si="0"/>
        <v>AÇILDI</v>
      </c>
    </row>
    <row r="15" spans="1:8" ht="16.8" customHeight="1" x14ac:dyDescent="0.3">
      <c r="A15" s="16"/>
      <c r="B15" s="10" t="s">
        <v>96</v>
      </c>
      <c r="C15" s="2" t="s">
        <v>97</v>
      </c>
      <c r="D15" s="2" t="s">
        <v>14</v>
      </c>
      <c r="E15" s="2" t="s">
        <v>0</v>
      </c>
      <c r="F15" s="2">
        <v>30</v>
      </c>
      <c r="G15" s="2">
        <v>2</v>
      </c>
      <c r="H15" s="9" t="str">
        <f t="shared" si="0"/>
        <v>AÇILMADI</v>
      </c>
    </row>
    <row r="16" spans="1:8" ht="16.8" customHeight="1" x14ac:dyDescent="0.3">
      <c r="A16" s="16"/>
      <c r="B16" s="10" t="s">
        <v>100</v>
      </c>
      <c r="C16" s="2" t="s">
        <v>101</v>
      </c>
      <c r="D16" s="2" t="s">
        <v>102</v>
      </c>
      <c r="E16" s="2" t="s">
        <v>0</v>
      </c>
      <c r="F16" s="2">
        <v>30</v>
      </c>
      <c r="G16" s="2">
        <v>4</v>
      </c>
      <c r="H16" s="9" t="str">
        <f t="shared" si="0"/>
        <v>AÇILMADI</v>
      </c>
    </row>
    <row r="17" spans="1:8" ht="16.8" customHeight="1" x14ac:dyDescent="0.3">
      <c r="A17" s="16"/>
      <c r="B17" s="10" t="s">
        <v>93</v>
      </c>
      <c r="C17" s="2" t="s">
        <v>94</v>
      </c>
      <c r="D17" s="2" t="s">
        <v>95</v>
      </c>
      <c r="E17" s="2" t="s">
        <v>1</v>
      </c>
      <c r="F17" s="2">
        <v>0</v>
      </c>
      <c r="G17" s="2">
        <v>52</v>
      </c>
      <c r="H17" s="8" t="str">
        <f>IF(G17&gt;=15, "AÇILDI","AÇILMADI")</f>
        <v>AÇILDI</v>
      </c>
    </row>
    <row r="18" spans="1:8" ht="16.8" customHeight="1" x14ac:dyDescent="0.3">
      <c r="A18" s="16"/>
      <c r="B18" s="10" t="s">
        <v>103</v>
      </c>
      <c r="C18" s="2" t="s">
        <v>104</v>
      </c>
      <c r="D18" s="2" t="s">
        <v>105</v>
      </c>
      <c r="E18" s="2" t="s">
        <v>0</v>
      </c>
      <c r="F18" s="2">
        <v>30</v>
      </c>
      <c r="G18" s="2">
        <v>1</v>
      </c>
      <c r="H18" s="9" t="str">
        <f t="shared" si="0"/>
        <v>AÇILMADI</v>
      </c>
    </row>
    <row r="19" spans="1:8" x14ac:dyDescent="0.3">
      <c r="A19" s="16"/>
      <c r="B19" s="10" t="s">
        <v>111</v>
      </c>
      <c r="C19" s="2" t="s">
        <v>27</v>
      </c>
      <c r="D19" s="2"/>
      <c r="E19" s="2" t="s">
        <v>1</v>
      </c>
      <c r="F19" s="2">
        <v>0</v>
      </c>
      <c r="G19" s="2">
        <v>32</v>
      </c>
      <c r="H19" s="8" t="str">
        <f t="shared" si="0"/>
        <v>AÇILDI</v>
      </c>
    </row>
    <row r="20" spans="1:8" x14ac:dyDescent="0.3">
      <c r="A20" s="16"/>
      <c r="B20" s="10" t="s">
        <v>112</v>
      </c>
      <c r="C20" s="2" t="s">
        <v>113</v>
      </c>
      <c r="D20" s="2" t="s">
        <v>9</v>
      </c>
      <c r="E20" s="2" t="s">
        <v>0</v>
      </c>
      <c r="F20" s="2">
        <v>30</v>
      </c>
      <c r="G20" s="2">
        <v>1</v>
      </c>
      <c r="H20" s="9" t="str">
        <f t="shared" si="0"/>
        <v>AÇILMADI</v>
      </c>
    </row>
    <row r="21" spans="1:8" x14ac:dyDescent="0.3">
      <c r="A21" s="16"/>
      <c r="B21" s="10" t="s">
        <v>114</v>
      </c>
      <c r="C21" s="2" t="s">
        <v>31</v>
      </c>
      <c r="D21" s="2" t="s">
        <v>11</v>
      </c>
      <c r="E21" s="2" t="s">
        <v>0</v>
      </c>
      <c r="F21" s="2">
        <v>30</v>
      </c>
      <c r="G21" s="2">
        <v>1</v>
      </c>
      <c r="H21" s="9" t="str">
        <f t="shared" si="0"/>
        <v>AÇILMADI</v>
      </c>
    </row>
    <row r="22" spans="1:8" x14ac:dyDescent="0.3">
      <c r="A22" s="16"/>
      <c r="B22" s="10" t="s">
        <v>115</v>
      </c>
      <c r="C22" s="2" t="s">
        <v>116</v>
      </c>
      <c r="D22" s="2" t="s">
        <v>117</v>
      </c>
      <c r="E22" s="2" t="s">
        <v>0</v>
      </c>
      <c r="F22" s="2">
        <v>30</v>
      </c>
      <c r="G22" s="2">
        <v>1</v>
      </c>
      <c r="H22" s="9" t="str">
        <f t="shared" si="0"/>
        <v>AÇILMADI</v>
      </c>
    </row>
    <row r="23" spans="1:8" ht="15" thickBot="1" x14ac:dyDescent="0.35">
      <c r="A23" s="17"/>
      <c r="B23" s="10" t="s">
        <v>118</v>
      </c>
      <c r="C23" s="2" t="s">
        <v>119</v>
      </c>
      <c r="D23" s="2" t="s">
        <v>16</v>
      </c>
      <c r="E23" s="2" t="s">
        <v>0</v>
      </c>
      <c r="F23" s="2">
        <v>30</v>
      </c>
      <c r="G23" s="2">
        <v>1</v>
      </c>
      <c r="H23" s="9" t="str">
        <f t="shared" si="0"/>
        <v>AÇILMADI</v>
      </c>
    </row>
    <row r="24" spans="1:8" ht="15" thickTop="1" x14ac:dyDescent="0.3"/>
  </sheetData>
  <mergeCells count="2">
    <mergeCell ref="A2:A12"/>
    <mergeCell ref="A14:A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workbookViewId="0">
      <selection activeCell="H4" sqref="H4"/>
    </sheetView>
  </sheetViews>
  <sheetFormatPr defaultRowHeight="14.4" x14ac:dyDescent="0.3"/>
  <cols>
    <col min="1" max="1" width="8.77734375" customWidth="1"/>
    <col min="2" max="2" width="11.33203125" customWidth="1"/>
    <col min="3" max="3" width="52.109375" bestFit="1" customWidth="1"/>
    <col min="4" max="4" width="39.109375" bestFit="1" customWidth="1"/>
    <col min="5" max="7" width="9.109375" style="6"/>
    <col min="8" max="8" width="14" style="6" customWidth="1"/>
  </cols>
  <sheetData>
    <row r="1" spans="1:8" ht="67.8" thickBot="1" x14ac:dyDescent="0.35">
      <c r="A1" t="s">
        <v>6</v>
      </c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4" t="s">
        <v>25</v>
      </c>
    </row>
    <row r="2" spans="1:8" ht="15" thickTop="1" x14ac:dyDescent="0.3">
      <c r="A2" s="18" t="s">
        <v>190</v>
      </c>
      <c r="B2" s="10" t="s">
        <v>120</v>
      </c>
      <c r="C2" s="2" t="s">
        <v>121</v>
      </c>
      <c r="D2" s="2" t="s">
        <v>18</v>
      </c>
      <c r="E2" s="7" t="s">
        <v>1</v>
      </c>
      <c r="F2" s="7">
        <v>0</v>
      </c>
      <c r="G2" s="7">
        <v>13</v>
      </c>
      <c r="H2" s="11" t="str">
        <f>IF(G2&gt;=9, "AÇILDI","AÇILMADI")</f>
        <v>AÇILDI</v>
      </c>
    </row>
    <row r="3" spans="1:8" x14ac:dyDescent="0.3">
      <c r="A3" s="19"/>
      <c r="B3" s="10" t="s">
        <v>122</v>
      </c>
      <c r="C3" s="2" t="s">
        <v>123</v>
      </c>
      <c r="D3" s="2" t="s">
        <v>124</v>
      </c>
      <c r="E3" s="7" t="s">
        <v>1</v>
      </c>
      <c r="F3" s="7">
        <v>0</v>
      </c>
      <c r="G3" s="7">
        <v>13</v>
      </c>
      <c r="H3" s="11" t="str">
        <f>IF(G3&gt;=9, "AÇILDI","AÇILMADI")</f>
        <v>AÇILDI</v>
      </c>
    </row>
    <row r="4" spans="1:8" x14ac:dyDescent="0.3">
      <c r="A4" s="19"/>
      <c r="B4" s="10" t="s">
        <v>125</v>
      </c>
      <c r="C4" s="2" t="s">
        <v>126</v>
      </c>
      <c r="D4" s="2" t="s">
        <v>18</v>
      </c>
      <c r="E4" s="7" t="s">
        <v>0</v>
      </c>
      <c r="F4" s="7">
        <v>0</v>
      </c>
      <c r="G4" s="7">
        <v>12</v>
      </c>
      <c r="H4" s="9" t="str">
        <f t="shared" ref="H4:H9" si="0">IF(G4&gt;=15, "AÇILDI","AÇILMADI")</f>
        <v>AÇILMADI</v>
      </c>
    </row>
    <row r="5" spans="1:8" x14ac:dyDescent="0.3">
      <c r="A5" s="19"/>
      <c r="B5" s="10" t="s">
        <v>127</v>
      </c>
      <c r="C5" s="2" t="s">
        <v>128</v>
      </c>
      <c r="D5" s="2" t="s">
        <v>129</v>
      </c>
      <c r="E5" s="7" t="s">
        <v>0</v>
      </c>
      <c r="F5" s="7">
        <v>0</v>
      </c>
      <c r="G5" s="7">
        <v>11</v>
      </c>
      <c r="H5" s="11" t="str">
        <f>IF(G5&gt;=9, "AÇILDI","AÇILMADI")</f>
        <v>AÇILDI</v>
      </c>
    </row>
    <row r="6" spans="1:8" ht="15" thickBot="1" x14ac:dyDescent="0.35">
      <c r="A6" s="20"/>
      <c r="B6" s="10" t="s">
        <v>130</v>
      </c>
      <c r="C6" s="2" t="s">
        <v>131</v>
      </c>
      <c r="D6" s="2" t="s">
        <v>129</v>
      </c>
      <c r="E6" s="7" t="s">
        <v>0</v>
      </c>
      <c r="F6" s="7">
        <v>0</v>
      </c>
      <c r="G6" s="7">
        <v>9</v>
      </c>
      <c r="H6" s="11" t="str">
        <f>IF(G6&gt;=9, "AÇILDI","AÇILMADI")</f>
        <v>AÇILDI</v>
      </c>
    </row>
    <row r="7" spans="1:8" ht="68.400000000000006" thickTop="1" thickBot="1" x14ac:dyDescent="0.35">
      <c r="A7" t="s">
        <v>6</v>
      </c>
      <c r="B7" s="4" t="s">
        <v>2</v>
      </c>
      <c r="C7" s="5" t="s">
        <v>3</v>
      </c>
      <c r="D7" s="5" t="s">
        <v>4</v>
      </c>
      <c r="E7" s="4" t="s">
        <v>5</v>
      </c>
      <c r="F7" s="4" t="s">
        <v>26</v>
      </c>
      <c r="G7" s="3" t="s">
        <v>24</v>
      </c>
      <c r="H7" s="4" t="s">
        <v>25</v>
      </c>
    </row>
    <row r="8" spans="1:8" ht="15" thickTop="1" x14ac:dyDescent="0.3">
      <c r="A8" s="18" t="s">
        <v>191</v>
      </c>
      <c r="B8" s="10" t="s">
        <v>132</v>
      </c>
      <c r="C8" s="2" t="s">
        <v>133</v>
      </c>
      <c r="D8" s="2" t="s">
        <v>18</v>
      </c>
      <c r="E8" s="7" t="s">
        <v>1</v>
      </c>
      <c r="F8" s="7">
        <v>0</v>
      </c>
      <c r="G8" s="7">
        <v>9</v>
      </c>
      <c r="H8" s="11" t="str">
        <f>IF(G8&gt;=9, "AÇILDI","AÇILMADI")</f>
        <v>AÇILDI</v>
      </c>
    </row>
    <row r="9" spans="1:8" x14ac:dyDescent="0.3">
      <c r="A9" s="19"/>
      <c r="B9" s="10" t="s">
        <v>134</v>
      </c>
      <c r="C9" s="2" t="s">
        <v>135</v>
      </c>
      <c r="D9" s="2" t="s">
        <v>136</v>
      </c>
      <c r="E9" s="7" t="s">
        <v>0</v>
      </c>
      <c r="F9" s="7">
        <v>0</v>
      </c>
      <c r="G9" s="7">
        <v>1</v>
      </c>
      <c r="H9" s="9" t="str">
        <f t="shared" si="0"/>
        <v>AÇILMADI</v>
      </c>
    </row>
    <row r="10" spans="1:8" x14ac:dyDescent="0.3">
      <c r="A10" s="19"/>
      <c r="B10" s="10" t="s">
        <v>137</v>
      </c>
      <c r="C10" s="2" t="s">
        <v>36</v>
      </c>
      <c r="D10" s="2" t="s">
        <v>21</v>
      </c>
      <c r="E10" s="7" t="s">
        <v>0</v>
      </c>
      <c r="F10" s="7">
        <v>0</v>
      </c>
      <c r="G10" s="7">
        <v>7</v>
      </c>
      <c r="H10" s="11" t="str">
        <f>IF(G10&gt;=7, "AÇILDI","AÇILMADI")</f>
        <v>AÇILDI</v>
      </c>
    </row>
    <row r="11" spans="1:8" ht="15" thickBot="1" x14ac:dyDescent="0.35">
      <c r="A11" s="20"/>
      <c r="B11" s="10" t="s">
        <v>138</v>
      </c>
      <c r="C11" s="2" t="s">
        <v>27</v>
      </c>
      <c r="D11" s="2"/>
      <c r="E11" s="7" t="s">
        <v>1</v>
      </c>
      <c r="F11" s="7">
        <v>0</v>
      </c>
      <c r="G11" s="7">
        <v>9</v>
      </c>
      <c r="H11" s="11" t="str">
        <f>IF(G11&gt;=9, "AÇILDI","AÇILMADI")</f>
        <v>AÇILDI</v>
      </c>
    </row>
    <row r="12" spans="1:8" ht="15" thickTop="1" x14ac:dyDescent="0.3"/>
  </sheetData>
  <mergeCells count="2">
    <mergeCell ref="A2:A6"/>
    <mergeCell ref="A8:A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workbookViewId="0">
      <selection activeCell="B11" sqref="B11"/>
    </sheetView>
  </sheetViews>
  <sheetFormatPr defaultRowHeight="14.4" x14ac:dyDescent="0.3"/>
  <cols>
    <col min="1" max="1" width="8.5546875" customWidth="1"/>
    <col min="2" max="2" width="11.6640625" customWidth="1"/>
    <col min="3" max="3" width="46.44140625" bestFit="1" customWidth="1"/>
    <col min="4" max="4" width="28.6640625" bestFit="1" customWidth="1"/>
    <col min="5" max="8" width="9.109375" style="6"/>
  </cols>
  <sheetData>
    <row r="1" spans="1:8" ht="67.8" thickBot="1" x14ac:dyDescent="0.35"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4" t="s">
        <v>25</v>
      </c>
    </row>
    <row r="2" spans="1:8" ht="15" thickTop="1" x14ac:dyDescent="0.3">
      <c r="A2" s="12" t="s">
        <v>190</v>
      </c>
      <c r="B2" s="10" t="s">
        <v>139</v>
      </c>
      <c r="C2" s="2" t="s">
        <v>140</v>
      </c>
      <c r="D2" s="2" t="s">
        <v>141</v>
      </c>
      <c r="E2" s="7" t="s">
        <v>1</v>
      </c>
      <c r="F2" s="7">
        <v>0</v>
      </c>
      <c r="G2" s="7">
        <v>20</v>
      </c>
      <c r="H2" s="8" t="str">
        <f t="shared" ref="H2:H10" si="0">IF(G2&gt;=15, "AÇILDI","AÇILMADI")</f>
        <v>AÇILDI</v>
      </c>
    </row>
    <row r="3" spans="1:8" x14ac:dyDescent="0.3">
      <c r="A3" s="13"/>
      <c r="B3" s="10" t="s">
        <v>142</v>
      </c>
      <c r="C3" s="2" t="s">
        <v>143</v>
      </c>
      <c r="D3" s="2" t="s">
        <v>15</v>
      </c>
      <c r="E3" s="7" t="s">
        <v>1</v>
      </c>
      <c r="F3" s="7">
        <v>0</v>
      </c>
      <c r="G3" s="7">
        <v>20</v>
      </c>
      <c r="H3" s="8" t="str">
        <f t="shared" si="0"/>
        <v>AÇILDI</v>
      </c>
    </row>
    <row r="4" spans="1:8" x14ac:dyDescent="0.3">
      <c r="A4" s="13"/>
      <c r="B4" s="10" t="s">
        <v>144</v>
      </c>
      <c r="C4" s="2" t="s">
        <v>145</v>
      </c>
      <c r="D4" s="2" t="s">
        <v>146</v>
      </c>
      <c r="E4" s="7" t="s">
        <v>0</v>
      </c>
      <c r="F4" s="7">
        <v>0</v>
      </c>
      <c r="G4" s="7">
        <v>16</v>
      </c>
      <c r="H4" s="8" t="str">
        <f t="shared" si="0"/>
        <v>AÇILDI</v>
      </c>
    </row>
    <row r="5" spans="1:8" x14ac:dyDescent="0.3">
      <c r="A5" s="13"/>
      <c r="B5" s="10" t="s">
        <v>147</v>
      </c>
      <c r="C5" s="2" t="s">
        <v>148</v>
      </c>
      <c r="D5" s="2" t="s">
        <v>149</v>
      </c>
      <c r="E5" s="7" t="s">
        <v>0</v>
      </c>
      <c r="F5" s="7">
        <v>0</v>
      </c>
      <c r="G5" s="7">
        <v>4</v>
      </c>
      <c r="H5" s="9" t="str">
        <f t="shared" si="0"/>
        <v>AÇILMADI</v>
      </c>
    </row>
    <row r="6" spans="1:8" ht="15" thickBot="1" x14ac:dyDescent="0.35">
      <c r="A6" s="14"/>
      <c r="B6" s="10" t="s">
        <v>150</v>
      </c>
      <c r="C6" s="2" t="s">
        <v>151</v>
      </c>
      <c r="D6" s="2" t="s">
        <v>152</v>
      </c>
      <c r="E6" s="7" t="s">
        <v>1</v>
      </c>
      <c r="F6" s="7">
        <v>0</v>
      </c>
      <c r="G6" s="7">
        <v>19</v>
      </c>
      <c r="H6" s="8" t="str">
        <f t="shared" si="0"/>
        <v>AÇILDI</v>
      </c>
    </row>
    <row r="7" spans="1:8" ht="68.400000000000006" thickTop="1" thickBot="1" x14ac:dyDescent="0.35">
      <c r="B7" s="4" t="s">
        <v>2</v>
      </c>
      <c r="C7" s="5" t="s">
        <v>3</v>
      </c>
      <c r="D7" s="5" t="s">
        <v>4</v>
      </c>
      <c r="E7" s="4" t="s">
        <v>5</v>
      </c>
      <c r="F7" s="4" t="s">
        <v>26</v>
      </c>
      <c r="G7" s="3" t="s">
        <v>24</v>
      </c>
      <c r="H7" s="4" t="s">
        <v>25</v>
      </c>
    </row>
    <row r="8" spans="1:8" ht="15" thickTop="1" x14ac:dyDescent="0.3">
      <c r="A8" s="12" t="s">
        <v>191</v>
      </c>
      <c r="B8" s="10" t="s">
        <v>153</v>
      </c>
      <c r="C8" s="2" t="s">
        <v>154</v>
      </c>
      <c r="D8" s="2" t="s">
        <v>152</v>
      </c>
      <c r="E8" s="7" t="s">
        <v>1</v>
      </c>
      <c r="F8" s="7">
        <v>0</v>
      </c>
      <c r="G8" s="7">
        <v>12</v>
      </c>
      <c r="H8" s="11" t="str">
        <f>IF(G8&gt;=12, "AÇILDI","AÇILMADI")</f>
        <v>AÇILDI</v>
      </c>
    </row>
    <row r="9" spans="1:8" x14ac:dyDescent="0.3">
      <c r="A9" s="13"/>
      <c r="B9" s="10" t="s">
        <v>155</v>
      </c>
      <c r="C9" s="2" t="s">
        <v>156</v>
      </c>
      <c r="D9" s="2" t="s">
        <v>141</v>
      </c>
      <c r="E9" s="7" t="s">
        <v>0</v>
      </c>
      <c r="F9" s="7">
        <v>0</v>
      </c>
      <c r="G9" s="7">
        <v>1</v>
      </c>
      <c r="H9" s="9" t="str">
        <f t="shared" si="0"/>
        <v>AÇILMADI</v>
      </c>
    </row>
    <row r="10" spans="1:8" x14ac:dyDescent="0.3">
      <c r="A10" s="13"/>
      <c r="B10" s="10" t="s">
        <v>157</v>
      </c>
      <c r="C10" s="2" t="s">
        <v>158</v>
      </c>
      <c r="D10" s="2" t="s">
        <v>146</v>
      </c>
      <c r="E10" s="7" t="s">
        <v>0</v>
      </c>
      <c r="F10" s="7">
        <v>0</v>
      </c>
      <c r="G10" s="7">
        <v>4</v>
      </c>
      <c r="H10" s="9" t="str">
        <f t="shared" si="0"/>
        <v>AÇILMADI</v>
      </c>
    </row>
    <row r="11" spans="1:8" x14ac:dyDescent="0.3">
      <c r="A11" s="13"/>
      <c r="B11" s="10" t="s">
        <v>159</v>
      </c>
      <c r="C11" s="2" t="s">
        <v>27</v>
      </c>
      <c r="D11" s="2"/>
      <c r="E11" s="7" t="s">
        <v>1</v>
      </c>
      <c r="F11" s="7">
        <v>0</v>
      </c>
      <c r="G11" s="7">
        <v>13</v>
      </c>
      <c r="H11" s="11" t="str">
        <f>IF(G11&gt;=12, "AÇILDI","AÇILMADI")</f>
        <v>AÇILDI</v>
      </c>
    </row>
    <row r="12" spans="1:8" ht="15" thickBot="1" x14ac:dyDescent="0.35">
      <c r="A12" s="14"/>
      <c r="B12" s="10" t="s">
        <v>87</v>
      </c>
      <c r="C12" s="2" t="s">
        <v>33</v>
      </c>
      <c r="D12" s="2" t="s">
        <v>88</v>
      </c>
      <c r="E12" s="7" t="s">
        <v>0</v>
      </c>
      <c r="F12" s="7">
        <v>0</v>
      </c>
      <c r="G12" s="7">
        <v>12</v>
      </c>
      <c r="H12" s="11" t="str">
        <f>IF(G12&gt;=12, "AÇILDI","AÇILMADI")</f>
        <v>AÇILDI</v>
      </c>
    </row>
    <row r="13" spans="1:8" ht="15" thickTop="1" x14ac:dyDescent="0.3"/>
  </sheetData>
  <mergeCells count="2">
    <mergeCell ref="A2:A6"/>
    <mergeCell ref="A8:A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"/>
  <sheetViews>
    <sheetView workbookViewId="0">
      <selection activeCell="E5" sqref="E5"/>
    </sheetView>
  </sheetViews>
  <sheetFormatPr defaultRowHeight="14.4" x14ac:dyDescent="0.3"/>
  <cols>
    <col min="1" max="1" width="1.5546875" customWidth="1"/>
    <col min="3" max="3" width="39.88671875" customWidth="1"/>
    <col min="4" max="4" width="32.5546875" customWidth="1"/>
  </cols>
  <sheetData>
    <row r="1" spans="1:8" ht="67.2" x14ac:dyDescent="0.3">
      <c r="B1" s="4" t="s">
        <v>2</v>
      </c>
      <c r="C1" s="5" t="s">
        <v>3</v>
      </c>
      <c r="D1" s="5" t="s">
        <v>4</v>
      </c>
      <c r="E1" s="4" t="s">
        <v>5</v>
      </c>
      <c r="F1" s="4" t="s">
        <v>26</v>
      </c>
      <c r="G1" s="3" t="s">
        <v>24</v>
      </c>
      <c r="H1" s="4" t="s">
        <v>25</v>
      </c>
    </row>
    <row r="2" spans="1:8" ht="16.8" x14ac:dyDescent="0.3">
      <c r="A2" s="1"/>
      <c r="B2" s="2" t="s">
        <v>160</v>
      </c>
      <c r="C2" s="2" t="s">
        <v>161</v>
      </c>
      <c r="D2" s="2" t="s">
        <v>162</v>
      </c>
      <c r="E2" s="2" t="s">
        <v>0</v>
      </c>
      <c r="F2" s="2">
        <v>0</v>
      </c>
      <c r="G2" s="2">
        <v>6</v>
      </c>
      <c r="H2" s="9" t="str">
        <f t="shared" ref="H2:H14" si="0">IF(G2&gt;=15, "AÇILDI","AÇILMADI")</f>
        <v>AÇILMADI</v>
      </c>
    </row>
    <row r="3" spans="1:8" ht="16.8" x14ac:dyDescent="0.3">
      <c r="A3" s="1"/>
      <c r="B3" s="2" t="s">
        <v>163</v>
      </c>
      <c r="C3" s="2" t="s">
        <v>164</v>
      </c>
      <c r="D3" s="2" t="s">
        <v>165</v>
      </c>
      <c r="E3" s="2" t="s">
        <v>0</v>
      </c>
      <c r="F3" s="2">
        <v>0</v>
      </c>
      <c r="G3" s="2">
        <v>1</v>
      </c>
      <c r="H3" s="9" t="str">
        <f t="shared" si="0"/>
        <v>AÇILMADI</v>
      </c>
    </row>
    <row r="4" spans="1:8" ht="16.8" x14ac:dyDescent="0.3">
      <c r="A4" s="1"/>
      <c r="B4" s="2" t="s">
        <v>166</v>
      </c>
      <c r="C4" s="2" t="s">
        <v>167</v>
      </c>
      <c r="D4" s="2" t="s">
        <v>165</v>
      </c>
      <c r="E4" s="2" t="s">
        <v>1</v>
      </c>
      <c r="F4" s="2">
        <v>0</v>
      </c>
      <c r="G4" s="2">
        <v>51</v>
      </c>
      <c r="H4" s="8" t="str">
        <f t="shared" si="0"/>
        <v>AÇILDI</v>
      </c>
    </row>
    <row r="5" spans="1:8" ht="16.8" x14ac:dyDescent="0.3">
      <c r="A5" s="1"/>
      <c r="B5" s="2" t="s">
        <v>168</v>
      </c>
      <c r="C5" s="2" t="s">
        <v>169</v>
      </c>
      <c r="D5" s="2" t="s">
        <v>165</v>
      </c>
      <c r="E5" s="2" t="s">
        <v>0</v>
      </c>
      <c r="F5" s="2">
        <v>0</v>
      </c>
      <c r="G5" s="2">
        <v>0</v>
      </c>
      <c r="H5" s="9" t="str">
        <f t="shared" si="0"/>
        <v>AÇILMADI</v>
      </c>
    </row>
    <row r="6" spans="1:8" x14ac:dyDescent="0.3">
      <c r="B6" s="2" t="s">
        <v>170</v>
      </c>
      <c r="C6" s="2" t="s">
        <v>171</v>
      </c>
      <c r="D6" s="2" t="s">
        <v>172</v>
      </c>
      <c r="E6" s="2" t="s">
        <v>0</v>
      </c>
      <c r="F6" s="2">
        <v>0</v>
      </c>
      <c r="G6" s="2">
        <v>16</v>
      </c>
      <c r="H6" s="8" t="str">
        <f t="shared" si="0"/>
        <v>AÇILDI</v>
      </c>
    </row>
    <row r="7" spans="1:8" x14ac:dyDescent="0.3">
      <c r="B7" s="2" t="s">
        <v>173</v>
      </c>
      <c r="C7" s="2" t="s">
        <v>97</v>
      </c>
      <c r="D7" s="2" t="s">
        <v>162</v>
      </c>
      <c r="E7" s="2" t="s">
        <v>1</v>
      </c>
      <c r="F7" s="2">
        <v>0</v>
      </c>
      <c r="G7" s="2">
        <v>42</v>
      </c>
      <c r="H7" s="8" t="str">
        <f t="shared" si="0"/>
        <v>AÇILDI</v>
      </c>
    </row>
    <row r="8" spans="1:8" x14ac:dyDescent="0.3">
      <c r="B8" s="2" t="s">
        <v>174</v>
      </c>
      <c r="C8" s="2" t="s">
        <v>175</v>
      </c>
      <c r="D8" s="2" t="s">
        <v>176</v>
      </c>
      <c r="E8" s="2" t="s">
        <v>1</v>
      </c>
      <c r="F8" s="2">
        <v>0</v>
      </c>
      <c r="G8" s="2">
        <v>20</v>
      </c>
      <c r="H8" s="8" t="str">
        <f t="shared" si="0"/>
        <v>AÇILDI</v>
      </c>
    </row>
    <row r="9" spans="1:8" x14ac:dyDescent="0.3">
      <c r="B9" s="2" t="s">
        <v>177</v>
      </c>
      <c r="C9" s="2" t="s">
        <v>178</v>
      </c>
      <c r="D9" s="2" t="s">
        <v>9</v>
      </c>
      <c r="E9" s="2" t="s">
        <v>0</v>
      </c>
      <c r="F9" s="2">
        <v>0</v>
      </c>
      <c r="G9" s="2">
        <v>5</v>
      </c>
      <c r="H9" s="9" t="str">
        <f t="shared" si="0"/>
        <v>AÇILMADI</v>
      </c>
    </row>
    <row r="10" spans="1:8" x14ac:dyDescent="0.3">
      <c r="A10" t="s">
        <v>2</v>
      </c>
      <c r="B10" s="2" t="s">
        <v>179</v>
      </c>
      <c r="C10" s="2" t="s">
        <v>180</v>
      </c>
      <c r="D10" s="2" t="s">
        <v>181</v>
      </c>
      <c r="E10" s="2" t="s">
        <v>0</v>
      </c>
      <c r="F10" s="2">
        <v>0</v>
      </c>
      <c r="G10" s="2">
        <v>29</v>
      </c>
      <c r="H10" s="8" t="str">
        <f t="shared" si="0"/>
        <v>AÇILDI</v>
      </c>
    </row>
    <row r="11" spans="1:8" x14ac:dyDescent="0.3">
      <c r="B11" s="2" t="s">
        <v>182</v>
      </c>
      <c r="C11" s="2" t="s">
        <v>183</v>
      </c>
      <c r="D11" s="2" t="s">
        <v>181</v>
      </c>
      <c r="E11" s="2" t="s">
        <v>0</v>
      </c>
      <c r="F11" s="2">
        <v>0</v>
      </c>
      <c r="G11" s="2">
        <v>2</v>
      </c>
      <c r="H11" s="9" t="str">
        <f t="shared" si="0"/>
        <v>AÇILMADI</v>
      </c>
    </row>
    <row r="12" spans="1:8" x14ac:dyDescent="0.3">
      <c r="A12" t="s">
        <v>37</v>
      </c>
      <c r="B12" s="2" t="s">
        <v>184</v>
      </c>
      <c r="C12" s="2" t="s">
        <v>185</v>
      </c>
      <c r="D12" s="2" t="s">
        <v>186</v>
      </c>
      <c r="E12" s="2" t="s">
        <v>0</v>
      </c>
      <c r="F12" s="2">
        <v>0</v>
      </c>
      <c r="G12" s="2">
        <v>27</v>
      </c>
      <c r="H12" s="8" t="str">
        <f t="shared" si="0"/>
        <v>AÇILDI</v>
      </c>
    </row>
    <row r="13" spans="1:8" x14ac:dyDescent="0.3">
      <c r="B13" s="2" t="s">
        <v>187</v>
      </c>
      <c r="C13" s="2" t="s">
        <v>188</v>
      </c>
      <c r="D13" s="2" t="s">
        <v>23</v>
      </c>
      <c r="E13" s="2" t="s">
        <v>0</v>
      </c>
      <c r="F13" s="2">
        <v>0</v>
      </c>
      <c r="G13" s="2">
        <v>24</v>
      </c>
      <c r="H13" s="8" t="str">
        <f t="shared" si="0"/>
        <v>AÇILDI</v>
      </c>
    </row>
    <row r="14" spans="1:8" ht="15" x14ac:dyDescent="0.25">
      <c r="B14" s="2" t="s">
        <v>189</v>
      </c>
      <c r="C14" s="2" t="s">
        <v>27</v>
      </c>
      <c r="D14" s="2"/>
      <c r="E14" s="2" t="s">
        <v>1</v>
      </c>
      <c r="F14" s="2">
        <v>0</v>
      </c>
      <c r="G14" s="2">
        <v>21</v>
      </c>
      <c r="H14" s="8" t="str">
        <f t="shared" si="0"/>
        <v>AÇILDI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Halkla İlş. Rekl. II. öğr.</vt:lpstr>
      <vt:lpstr>İsl. Eko. Fins. II. öğr.</vt:lpstr>
      <vt:lpstr>İşletma MBA</vt:lpstr>
      <vt:lpstr>Kentsel Dönüşüm II. öğr.</vt:lpstr>
      <vt:lpstr>Sağlık Yön. II. öğr.</vt:lpstr>
      <vt:lpstr>Uluslararası Tic. II. öğr.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2015-10-02T07:42:21Z</dcterms:modified>
</cp:coreProperties>
</file>