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450"/>
  </bookViews>
  <sheets>
    <sheet name="ORTADOĞU U.E 1.GRUP" sheetId="1" r:id="rId1"/>
  </sheets>
  <calcPr calcId="125725"/>
</workbook>
</file>

<file path=xl/calcChain.xml><?xml version="1.0" encoding="utf-8"?>
<calcChain xmlns="http://schemas.openxmlformats.org/spreadsheetml/2006/main">
  <c r="J15" i="1"/>
  <c r="J16"/>
  <c r="J17"/>
  <c r="J18"/>
  <c r="J19"/>
  <c r="J20"/>
  <c r="J21"/>
  <c r="J22"/>
  <c r="J23"/>
  <c r="J24"/>
  <c r="J25"/>
  <c r="J26"/>
  <c r="J27"/>
  <c r="J28"/>
  <c r="J29"/>
  <c r="J30"/>
  <c r="J31"/>
  <c r="J32"/>
  <c r="J33"/>
  <c r="J34"/>
  <c r="J35"/>
  <c r="I15"/>
  <c r="I16"/>
  <c r="I17"/>
  <c r="I18"/>
  <c r="I19"/>
  <c r="I20"/>
  <c r="I21"/>
  <c r="I22"/>
  <c r="I23"/>
  <c r="I24"/>
  <c r="I25"/>
  <c r="I26"/>
  <c r="I27"/>
  <c r="I28"/>
  <c r="I29"/>
  <c r="I30"/>
  <c r="I31"/>
  <c r="I32"/>
  <c r="I33"/>
  <c r="I34"/>
  <c r="I35"/>
  <c r="M34"/>
  <c r="N34"/>
  <c r="R34"/>
  <c r="U34"/>
  <c r="X34"/>
  <c r="AA34"/>
  <c r="AD34"/>
  <c r="AG34"/>
  <c r="AJ34"/>
  <c r="AM34"/>
  <c r="M35"/>
  <c r="N35"/>
  <c r="D35" s="1"/>
  <c r="R35"/>
  <c r="U35"/>
  <c r="X35"/>
  <c r="AA35"/>
  <c r="AD35"/>
  <c r="AG35"/>
  <c r="AJ35"/>
  <c r="AM35"/>
  <c r="AM12"/>
  <c r="AM13"/>
  <c r="AM14"/>
  <c r="AM15"/>
  <c r="AM16"/>
  <c r="AM17"/>
  <c r="AM18"/>
  <c r="AM19"/>
  <c r="AM20"/>
  <c r="AM21"/>
  <c r="AM22"/>
  <c r="AM23"/>
  <c r="AM24"/>
  <c r="AM25"/>
  <c r="AM26"/>
  <c r="AM27"/>
  <c r="AM28"/>
  <c r="AM29"/>
  <c r="AM30"/>
  <c r="AM31"/>
  <c r="AM32"/>
  <c r="AM33"/>
  <c r="AM11"/>
  <c r="AK35" l="1"/>
  <c r="O35" s="1"/>
  <c r="AL35"/>
  <c r="AK34"/>
  <c r="AL34" l="1"/>
  <c r="O34"/>
  <c r="AJ33"/>
  <c r="AG33"/>
  <c r="AD33"/>
  <c r="AA33"/>
  <c r="X33"/>
  <c r="U33"/>
  <c r="R33"/>
  <c r="N33"/>
  <c r="M33"/>
  <c r="AJ32"/>
  <c r="AG32"/>
  <c r="AD32"/>
  <c r="AA32"/>
  <c r="X32"/>
  <c r="U32"/>
  <c r="R32"/>
  <c r="N32"/>
  <c r="D32" s="1"/>
  <c r="M32"/>
  <c r="AJ31"/>
  <c r="AG31"/>
  <c r="AD31"/>
  <c r="AA31"/>
  <c r="X31"/>
  <c r="U31"/>
  <c r="R31"/>
  <c r="N31"/>
  <c r="M31"/>
  <c r="AJ30"/>
  <c r="AG30"/>
  <c r="AD30"/>
  <c r="AA30"/>
  <c r="X30"/>
  <c r="U30"/>
  <c r="R30"/>
  <c r="N30"/>
  <c r="M30"/>
  <c r="AJ29"/>
  <c r="AG29"/>
  <c r="AD29"/>
  <c r="AA29"/>
  <c r="X29"/>
  <c r="U29"/>
  <c r="R29"/>
  <c r="N29"/>
  <c r="M29"/>
  <c r="AJ28"/>
  <c r="AG28"/>
  <c r="AD28"/>
  <c r="AA28"/>
  <c r="X28"/>
  <c r="U28"/>
  <c r="R28"/>
  <c r="N28"/>
  <c r="D28" s="1"/>
  <c r="M28"/>
  <c r="AJ27"/>
  <c r="AG27"/>
  <c r="AD27"/>
  <c r="AA27"/>
  <c r="X27"/>
  <c r="U27"/>
  <c r="R27"/>
  <c r="N27"/>
  <c r="D27" s="1"/>
  <c r="M27"/>
  <c r="AJ26"/>
  <c r="AG26"/>
  <c r="AD26"/>
  <c r="AA26"/>
  <c r="X26"/>
  <c r="U26"/>
  <c r="R26"/>
  <c r="N26"/>
  <c r="M26"/>
  <c r="AJ25"/>
  <c r="AG25"/>
  <c r="AD25"/>
  <c r="AA25"/>
  <c r="X25"/>
  <c r="U25"/>
  <c r="R25"/>
  <c r="N25"/>
  <c r="D25" s="1"/>
  <c r="M25"/>
  <c r="AJ24"/>
  <c r="AG24"/>
  <c r="AD24"/>
  <c r="AA24"/>
  <c r="X24"/>
  <c r="U24"/>
  <c r="R24"/>
  <c r="N24"/>
  <c r="D24" s="1"/>
  <c r="M24"/>
  <c r="AJ23"/>
  <c r="AG23"/>
  <c r="AD23"/>
  <c r="AA23"/>
  <c r="X23"/>
  <c r="U23"/>
  <c r="R23"/>
  <c r="N23"/>
  <c r="M23"/>
  <c r="AJ22"/>
  <c r="AG22"/>
  <c r="AD22"/>
  <c r="AA22"/>
  <c r="X22"/>
  <c r="U22"/>
  <c r="R22"/>
  <c r="N22"/>
  <c r="M22"/>
  <c r="AJ21"/>
  <c r="AG21"/>
  <c r="AD21"/>
  <c r="AA21"/>
  <c r="X21"/>
  <c r="U21"/>
  <c r="R21"/>
  <c r="N21"/>
  <c r="M21"/>
  <c r="AJ20"/>
  <c r="AG20"/>
  <c r="AD20"/>
  <c r="AA20"/>
  <c r="X20"/>
  <c r="U20"/>
  <c r="R20"/>
  <c r="N20"/>
  <c r="D20" s="1"/>
  <c r="M20"/>
  <c r="AJ19"/>
  <c r="AG19"/>
  <c r="AD19"/>
  <c r="AA19"/>
  <c r="X19"/>
  <c r="U19"/>
  <c r="R19"/>
  <c r="N19"/>
  <c r="D19" s="1"/>
  <c r="M19"/>
  <c r="AJ18"/>
  <c r="AG18"/>
  <c r="AD18"/>
  <c r="AA18"/>
  <c r="X18"/>
  <c r="U18"/>
  <c r="R18"/>
  <c r="N18"/>
  <c r="M18"/>
  <c r="AJ17"/>
  <c r="AG17"/>
  <c r="AD17"/>
  <c r="AA17"/>
  <c r="X17"/>
  <c r="U17"/>
  <c r="R17"/>
  <c r="N17"/>
  <c r="D17" s="1"/>
  <c r="M17"/>
  <c r="AJ16"/>
  <c r="AG16"/>
  <c r="AD16"/>
  <c r="AA16"/>
  <c r="X16"/>
  <c r="U16"/>
  <c r="R16"/>
  <c r="N16"/>
  <c r="M16"/>
  <c r="AJ15"/>
  <c r="AG15"/>
  <c r="AD15"/>
  <c r="AA15"/>
  <c r="X15"/>
  <c r="U15"/>
  <c r="R15"/>
  <c r="N15"/>
  <c r="D15" s="1"/>
  <c r="M15"/>
  <c r="AJ14"/>
  <c r="AG14"/>
  <c r="AD14"/>
  <c r="AA14"/>
  <c r="X14"/>
  <c r="U14"/>
  <c r="R14"/>
  <c r="N14"/>
  <c r="D14" s="1"/>
  <c r="M14"/>
  <c r="AJ13"/>
  <c r="AG13"/>
  <c r="AD13"/>
  <c r="AA13"/>
  <c r="X13"/>
  <c r="U13"/>
  <c r="R13"/>
  <c r="N13"/>
  <c r="D13" s="1"/>
  <c r="M13"/>
  <c r="AJ12"/>
  <c r="AG12"/>
  <c r="AD12"/>
  <c r="AA12"/>
  <c r="X12"/>
  <c r="U12"/>
  <c r="R12"/>
  <c r="N12"/>
  <c r="D12" s="1"/>
  <c r="M12"/>
  <c r="AJ11"/>
  <c r="AG11"/>
  <c r="AD11"/>
  <c r="AA11"/>
  <c r="X11"/>
  <c r="U11"/>
  <c r="R11"/>
  <c r="N11"/>
  <c r="D11" s="1"/>
  <c r="M11"/>
  <c r="D33"/>
  <c r="D34"/>
  <c r="D16"/>
  <c r="D18"/>
  <c r="D21"/>
  <c r="D22"/>
  <c r="D23"/>
  <c r="D26"/>
  <c r="D29"/>
  <c r="D30"/>
  <c r="D31"/>
  <c r="AK15" l="1"/>
  <c r="AK19"/>
  <c r="AK23"/>
  <c r="AK27"/>
  <c r="AK31"/>
  <c r="AK14"/>
  <c r="AK18"/>
  <c r="AK22"/>
  <c r="AK26"/>
  <c r="AK30"/>
  <c r="AK12"/>
  <c r="AK13"/>
  <c r="AK16"/>
  <c r="AK17"/>
  <c r="AK20"/>
  <c r="AK21"/>
  <c r="AK24"/>
  <c r="AK25"/>
  <c r="AK28"/>
  <c r="AK29"/>
  <c r="AK32"/>
  <c r="AK33"/>
  <c r="AK11"/>
  <c r="O11" s="1"/>
  <c r="J11" s="1"/>
  <c r="O33" l="1"/>
  <c r="AL33"/>
  <c r="O32"/>
  <c r="AL32"/>
  <c r="O31"/>
  <c r="AL31"/>
  <c r="O30"/>
  <c r="AL30"/>
  <c r="O29"/>
  <c r="AL29"/>
  <c r="O28"/>
  <c r="AL28"/>
  <c r="O27"/>
  <c r="AL27"/>
  <c r="O26"/>
  <c r="AL26"/>
  <c r="O25"/>
  <c r="AL25"/>
  <c r="O24"/>
  <c r="AL24"/>
  <c r="O23"/>
  <c r="AL23"/>
  <c r="O22"/>
  <c r="AL22"/>
  <c r="O21"/>
  <c r="AL21"/>
  <c r="O20"/>
  <c r="AL20"/>
  <c r="O19"/>
  <c r="AL19"/>
  <c r="O18"/>
  <c r="AL18"/>
  <c r="O17"/>
  <c r="AL17"/>
  <c r="O16"/>
  <c r="AL16"/>
  <c r="O15"/>
  <c r="AL15"/>
  <c r="O14"/>
  <c r="J14" s="1"/>
  <c r="AL14"/>
  <c r="I14" s="1"/>
  <c r="O12"/>
  <c r="J12" s="1"/>
  <c r="O13"/>
  <c r="J13" s="1"/>
  <c r="AL11"/>
  <c r="I11" s="1"/>
  <c r="AL12" l="1"/>
  <c r="I12" s="1"/>
  <c r="AL13"/>
  <c r="I13" s="1"/>
</calcChain>
</file>

<file path=xl/sharedStrings.xml><?xml version="1.0" encoding="utf-8"?>
<sst xmlns="http://schemas.openxmlformats.org/spreadsheetml/2006/main" count="313" uniqueCount="46">
  <si>
    <t>NUMARASI</t>
  </si>
  <si>
    <t>ADI SOYADI</t>
  </si>
  <si>
    <t>MEVCUT KREDİSİ</t>
  </si>
  <si>
    <t>PROJE DAHİL KREDİ</t>
  </si>
  <si>
    <t>AĞIRLIKLI NOT ORT.</t>
  </si>
  <si>
    <t>DANIŞMANI</t>
  </si>
  <si>
    <t>PROJE</t>
  </si>
  <si>
    <t>YETERLİK</t>
  </si>
  <si>
    <t>G.A. NOT ORTALAMA</t>
  </si>
  <si>
    <t xml:space="preserve"> </t>
  </si>
  <si>
    <t>JÜRİ</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</si>
  <si>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</si>
  <si>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</si>
  <si>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toplam</t>
  </si>
  <si>
    <t>90-100</t>
  </si>
  <si>
    <t>85-89</t>
  </si>
  <si>
    <t>80-84</t>
  </si>
  <si>
    <t>75-79</t>
  </si>
  <si>
    <t>65-74</t>
  </si>
  <si>
    <t>58-64</t>
  </si>
  <si>
    <t>50-57</t>
  </si>
  <si>
    <t>49 -</t>
  </si>
  <si>
    <t>T.C.</t>
  </si>
  <si>
    <t>SAKARYA ÜNİVERSİTESİ</t>
  </si>
  <si>
    <t>SOSYAL BİLİMLER ENSTİTÜSÜ</t>
  </si>
  <si>
    <t>PROJE SAVUNMA VE YETERLİK SINAVI BAŞARI LİSTESİ</t>
  </si>
  <si>
    <t xml:space="preserve"> 1. GRUP</t>
  </si>
  <si>
    <t>UZAKTAN EĞİTİM ORTADOĞU ÇALIŞMALARI TEZSİZ YÜKSEK LİSANS PROGRAMI</t>
  </si>
  <si>
    <t>Doç. Dr. Ali BALCI</t>
  </si>
  <si>
    <t>Doç. Dr. Tuncay KARDAŞ</t>
  </si>
  <si>
    <t>Yrd. Doç. Dr. Murat YEŞİLTAŞ</t>
  </si>
  <si>
    <t xml:space="preserve">                          JÜRİ</t>
  </si>
  <si>
    <t xml:space="preserve">                                    JÜRİ</t>
  </si>
  <si>
    <t>Abdullah ERAVCI</t>
  </si>
  <si>
    <t>Ceyda NALBANTOĞLU</t>
  </si>
  <si>
    <t>Engin BEKTAŞ</t>
  </si>
  <si>
    <t>1260E49500</t>
  </si>
  <si>
    <t>1260E49501</t>
  </si>
  <si>
    <t>1260E49509</t>
  </si>
  <si>
    <t>1260E49503</t>
  </si>
  <si>
    <t>Mustafa KILIÇ</t>
  </si>
  <si>
    <t>2013-2014 / BAHAR YARIYILI SONU</t>
  </si>
  <si>
    <t>GİRMEDİ</t>
  </si>
  <si>
    <t xml:space="preserve">                         JÜRİ</t>
  </si>
  <si>
    <t>Yrd. Doç. Dr. Yıldırım TURAN</t>
  </si>
  <si>
    <t>Yrd.Doç. Dr. İbrahim EFE</t>
  </si>
</sst>
</file>

<file path=xl/styles.xml><?xml version="1.0" encoding="utf-8"?>
<styleSheet xmlns="http://schemas.openxmlformats.org/spreadsheetml/2006/main">
  <numFmts count="1">
    <numFmt numFmtId="164" formatCode="#,##0.000"/>
  </numFmts>
  <fonts count="13">
    <font>
      <sz val="11"/>
      <color theme="1"/>
      <name val="Calibri"/>
      <family val="2"/>
      <charset val="162"/>
      <scheme val="minor"/>
    </font>
    <font>
      <sz val="11"/>
      <color theme="0"/>
      <name val="Calibri"/>
      <family val="2"/>
      <charset val="162"/>
      <scheme val="minor"/>
    </font>
    <font>
      <b/>
      <sz val="12"/>
      <color theme="1"/>
      <name val="Times New Roman"/>
      <family val="1"/>
      <charset val="162"/>
    </font>
    <font>
      <sz val="11"/>
      <name val="Calibri"/>
      <family val="2"/>
      <charset val="162"/>
      <scheme val="minor"/>
    </font>
    <font>
      <b/>
      <sz val="14"/>
      <color theme="1"/>
      <name val="Calibri"/>
      <family val="2"/>
      <charset val="162"/>
      <scheme val="minor"/>
    </font>
    <font>
      <sz val="12"/>
      <name val="Times New Roman"/>
      <family val="1"/>
      <charset val="162"/>
    </font>
    <font>
      <i/>
      <sz val="12"/>
      <name val="Times New Roman"/>
      <family val="1"/>
      <charset val="162"/>
    </font>
    <font>
      <sz val="12"/>
      <color theme="1"/>
      <name val="Times New Roman"/>
      <family val="1"/>
      <charset val="162"/>
    </font>
    <font>
      <sz val="12"/>
      <color theme="1"/>
      <name val="Calibri"/>
      <family val="2"/>
      <charset val="162"/>
      <scheme val="minor"/>
    </font>
    <font>
      <b/>
      <sz val="12"/>
      <color theme="1"/>
      <name val="Calibri"/>
      <family val="2"/>
      <charset val="162"/>
      <scheme val="minor"/>
    </font>
    <font>
      <b/>
      <sz val="12"/>
      <color rgb="FF000000"/>
      <name val="Times New Roman"/>
      <family val="1"/>
      <charset val="162"/>
    </font>
    <font>
      <sz val="10"/>
      <color theme="1"/>
      <name val="Times New Roman"/>
      <family val="1"/>
      <charset val="162"/>
    </font>
    <font>
      <sz val="10"/>
      <name val="Times New Roman"/>
      <family val="1"/>
      <charset val="162"/>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9">
    <xf numFmtId="0" fontId="0" fillId="0" borderId="0" xfId="0"/>
    <xf numFmtId="0" fontId="3" fillId="0" borderId="0" xfId="0" applyFont="1" applyProtection="1">
      <protection hidden="1"/>
    </xf>
    <xf numFmtId="0" fontId="1" fillId="0" borderId="0" xfId="0" applyFont="1" applyProtection="1">
      <protection hidden="1"/>
    </xf>
    <xf numFmtId="0" fontId="1" fillId="0" borderId="10" xfId="0" applyFont="1" applyBorder="1" applyProtection="1">
      <protection hidden="1"/>
    </xf>
    <xf numFmtId="0" fontId="4" fillId="3" borderId="0" xfId="0" applyFont="1" applyFill="1" applyBorder="1" applyAlignment="1" applyProtection="1">
      <protection locked="0"/>
    </xf>
    <xf numFmtId="0" fontId="2" fillId="0" borderId="0" xfId="0" applyFont="1" applyFill="1" applyBorder="1" applyAlignment="1" applyProtection="1">
      <alignment vertical="center"/>
      <protection hidden="1"/>
    </xf>
    <xf numFmtId="0" fontId="5" fillId="0" borderId="0" xfId="0" applyFont="1" applyBorder="1" applyProtection="1">
      <protection hidden="1"/>
    </xf>
    <xf numFmtId="0" fontId="5" fillId="4" borderId="0" xfId="0" applyFont="1" applyFill="1" applyBorder="1" applyProtection="1">
      <protection hidden="1"/>
    </xf>
    <xf numFmtId="0" fontId="6" fillId="3" borderId="0" xfId="0" applyFont="1" applyFill="1" applyBorder="1" applyAlignment="1" applyProtection="1">
      <alignment horizontal="center" vertical="center" wrapText="1"/>
      <protection hidden="1"/>
    </xf>
    <xf numFmtId="0" fontId="5" fillId="3" borderId="0" xfId="0" applyFont="1" applyFill="1" applyBorder="1" applyProtection="1">
      <protection hidden="1"/>
    </xf>
    <xf numFmtId="0" fontId="5" fillId="5"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5" fillId="0" borderId="0" xfId="0" applyFont="1" applyFill="1" applyBorder="1" applyProtection="1">
      <protection hidden="1"/>
    </xf>
    <xf numFmtId="164" fontId="5" fillId="4" borderId="0" xfId="0" applyNumberFormat="1" applyFont="1" applyFill="1" applyBorder="1" applyProtection="1">
      <protection hidden="1"/>
    </xf>
    <xf numFmtId="0" fontId="5" fillId="6" borderId="0" xfId="0" applyFont="1" applyFill="1" applyBorder="1" applyProtection="1">
      <protection hidden="1"/>
    </xf>
    <xf numFmtId="0" fontId="6" fillId="5" borderId="0" xfId="0" applyFont="1" applyFill="1" applyBorder="1" applyAlignment="1" applyProtection="1">
      <alignment horizontal="center" vertical="center" wrapText="1"/>
      <protection hidden="1"/>
    </xf>
    <xf numFmtId="0" fontId="5" fillId="7" borderId="0" xfId="0" applyFont="1" applyFill="1" applyBorder="1" applyProtection="1">
      <protection hidden="1"/>
    </xf>
    <xf numFmtId="0" fontId="7" fillId="0" borderId="4" xfId="0" applyFont="1" applyBorder="1" applyAlignment="1" applyProtection="1">
      <alignment horizontal="center"/>
      <protection hidden="1"/>
    </xf>
    <xf numFmtId="0" fontId="7" fillId="0" borderId="0" xfId="0" applyFont="1" applyBorder="1" applyProtection="1">
      <protection hidden="1"/>
    </xf>
    <xf numFmtId="0" fontId="7" fillId="0" borderId="0" xfId="0" applyFont="1" applyBorder="1" applyAlignment="1" applyProtection="1">
      <alignment horizontal="center"/>
      <protection hidden="1"/>
    </xf>
    <xf numFmtId="0" fontId="7" fillId="0" borderId="0" xfId="0" applyFont="1" applyBorder="1" applyAlignment="1" applyProtection="1">
      <alignment horizontal="center" vertical="center"/>
      <protection hidden="1"/>
    </xf>
    <xf numFmtId="0" fontId="7" fillId="0" borderId="5" xfId="0" applyFont="1" applyBorder="1" applyAlignment="1" applyProtection="1">
      <alignment horizontal="center"/>
      <protection hidden="1"/>
    </xf>
    <xf numFmtId="0" fontId="0" fillId="0" borderId="4" xfId="0" applyBorder="1"/>
    <xf numFmtId="0" fontId="7" fillId="0" borderId="9" xfId="0" applyFont="1" applyFill="1" applyBorder="1"/>
    <xf numFmtId="0" fontId="8" fillId="0" borderId="9" xfId="0" applyFont="1" applyBorder="1"/>
    <xf numFmtId="0" fontId="10" fillId="0" borderId="11"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8" fillId="0" borderId="16" xfId="0" applyFont="1" applyBorder="1"/>
    <xf numFmtId="0" fontId="8" fillId="0" borderId="0" xfId="0" applyFont="1"/>
    <xf numFmtId="0" fontId="9" fillId="0" borderId="0" xfId="0" applyFont="1" applyBorder="1" applyAlignment="1" applyProtection="1">
      <alignment horizontal="center"/>
      <protection hidden="1"/>
    </xf>
    <xf numFmtId="0" fontId="9" fillId="3" borderId="0" xfId="0" applyFont="1" applyFill="1" applyBorder="1" applyAlignment="1" applyProtection="1">
      <alignment horizontal="center"/>
      <protection hidden="1"/>
    </xf>
    <xf numFmtId="0" fontId="7" fillId="0" borderId="17" xfId="0" applyFont="1" applyBorder="1" applyAlignment="1">
      <alignment horizontal="center"/>
    </xf>
    <xf numFmtId="0" fontId="7" fillId="0" borderId="9" xfId="0" applyFont="1" applyBorder="1" applyAlignment="1">
      <alignment horizontal="center"/>
    </xf>
    <xf numFmtId="0" fontId="2" fillId="0" borderId="0" xfId="0" applyFont="1" applyFill="1" applyBorder="1" applyAlignment="1" applyProtection="1">
      <alignment horizontal="right" vertical="center"/>
      <protection hidden="1"/>
    </xf>
    <xf numFmtId="0" fontId="9" fillId="3" borderId="0" xfId="0" applyFont="1" applyFill="1" applyBorder="1" applyAlignment="1" applyProtection="1">
      <alignment horizontal="left"/>
      <protection locked="0"/>
    </xf>
    <xf numFmtId="0" fontId="7" fillId="3" borderId="9" xfId="0" applyFont="1" applyFill="1" applyBorder="1"/>
    <xf numFmtId="0" fontId="7" fillId="3" borderId="17" xfId="0" applyFont="1" applyFill="1" applyBorder="1" applyAlignment="1">
      <alignment horizontal="center"/>
    </xf>
    <xf numFmtId="0" fontId="7" fillId="3" borderId="9" xfId="0" applyFont="1" applyFill="1" applyBorder="1" applyAlignment="1">
      <alignment horizontal="center"/>
    </xf>
    <xf numFmtId="0" fontId="2" fillId="0" borderId="2" xfId="0" applyFont="1" applyFill="1" applyBorder="1" applyAlignment="1" applyProtection="1">
      <alignment vertical="center"/>
      <protection hidden="1"/>
    </xf>
    <xf numFmtId="0" fontId="7" fillId="0" borderId="17" xfId="0" applyFont="1" applyBorder="1" applyAlignment="1">
      <alignment horizontal="left"/>
    </xf>
    <xf numFmtId="11" fontId="7" fillId="3" borderId="22" xfId="0" applyNumberFormat="1" applyFont="1" applyFill="1" applyBorder="1" applyAlignment="1">
      <alignment horizontal="center"/>
    </xf>
    <xf numFmtId="11" fontId="7" fillId="0" borderId="22" xfId="0" applyNumberFormat="1" applyFont="1" applyFill="1" applyBorder="1" applyAlignment="1">
      <alignment horizontal="center"/>
    </xf>
    <xf numFmtId="0" fontId="7" fillId="0" borderId="24" xfId="0" applyFont="1" applyBorder="1" applyAlignment="1">
      <alignment horizontal="center"/>
    </xf>
    <xf numFmtId="0" fontId="8" fillId="0" borderId="22" xfId="0" applyFont="1" applyBorder="1"/>
    <xf numFmtId="0" fontId="8" fillId="0" borderId="25" xfId="0" applyFont="1" applyBorder="1"/>
    <xf numFmtId="0" fontId="8" fillId="0" borderId="4" xfId="0" applyFont="1" applyBorder="1"/>
    <xf numFmtId="0" fontId="8" fillId="0" borderId="0" xfId="0" applyFont="1" applyBorder="1"/>
    <xf numFmtId="0" fontId="8" fillId="0" borderId="5" xfId="0" applyFont="1" applyBorder="1"/>
    <xf numFmtId="0" fontId="2" fillId="0" borderId="5" xfId="0" applyFont="1" applyFill="1" applyBorder="1" applyAlignment="1" applyProtection="1">
      <alignment vertical="center"/>
      <protection hidden="1"/>
    </xf>
    <xf numFmtId="0" fontId="9" fillId="3" borderId="5" xfId="0" applyFont="1" applyFill="1" applyBorder="1" applyAlignment="1" applyProtection="1">
      <alignment horizontal="left"/>
      <protection locked="0"/>
    </xf>
    <xf numFmtId="0" fontId="8" fillId="0" borderId="9"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20" xfId="0" applyFont="1" applyBorder="1" applyAlignment="1"/>
    <xf numFmtId="164" fontId="12" fillId="3" borderId="9" xfId="0" applyNumberFormat="1" applyFont="1" applyFill="1" applyBorder="1" applyAlignment="1" applyProtection="1">
      <alignment horizontal="center"/>
      <protection hidden="1"/>
    </xf>
    <xf numFmtId="164" fontId="12" fillId="3" borderId="23" xfId="0" applyNumberFormat="1" applyFont="1" applyFill="1" applyBorder="1" applyAlignment="1" applyProtection="1">
      <alignment horizontal="center"/>
      <protection hidden="1"/>
    </xf>
    <xf numFmtId="164" fontId="12" fillId="3" borderId="16" xfId="0" applyNumberFormat="1" applyFont="1" applyFill="1" applyBorder="1" applyAlignment="1" applyProtection="1">
      <alignment horizontal="center"/>
      <protection hidden="1"/>
    </xf>
    <xf numFmtId="164" fontId="12" fillId="3" borderId="26" xfId="0" applyNumberFormat="1" applyFont="1" applyFill="1" applyBorder="1" applyAlignment="1" applyProtection="1">
      <alignment horizontal="center"/>
      <protection hidden="1"/>
    </xf>
    <xf numFmtId="0" fontId="8" fillId="0" borderId="18" xfId="0" applyFont="1" applyBorder="1" applyAlignment="1">
      <alignment horizontal="center"/>
    </xf>
    <xf numFmtId="0" fontId="8" fillId="0" borderId="19" xfId="0" applyFont="1" applyBorder="1" applyAlignment="1">
      <alignment horizontal="center"/>
    </xf>
    <xf numFmtId="0" fontId="10" fillId="0" borderId="13"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7" fillId="0" borderId="18" xfId="0" applyFont="1" applyBorder="1" applyAlignment="1">
      <alignment horizontal="left"/>
    </xf>
    <xf numFmtId="0" fontId="7" fillId="0" borderId="19" xfId="0" applyFont="1" applyBorder="1" applyAlignment="1">
      <alignment horizontal="left"/>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8" fillId="0" borderId="20" xfId="0" applyFont="1" applyBorder="1" applyAlignment="1">
      <alignment horizontal="center"/>
    </xf>
    <xf numFmtId="0" fontId="8" fillId="0" borderId="21" xfId="0" applyFont="1" applyBorder="1" applyAlignment="1">
      <alignment horizontal="center"/>
    </xf>
    <xf numFmtId="0" fontId="9"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hidden="1"/>
    </xf>
    <xf numFmtId="0" fontId="2" fillId="0" borderId="2" xfId="0" applyFont="1" applyFill="1" applyBorder="1" applyAlignment="1" applyProtection="1">
      <alignment horizontal="left" vertical="center"/>
      <protection hidden="1"/>
    </xf>
    <xf numFmtId="0" fontId="2" fillId="0" borderId="3" xfId="0" applyFont="1" applyFill="1" applyBorder="1" applyAlignment="1" applyProtection="1">
      <alignment horizontal="left" vertical="center"/>
      <protection hidden="1"/>
    </xf>
    <xf numFmtId="0" fontId="9" fillId="2" borderId="5" xfId="0" applyFont="1" applyFill="1" applyBorder="1" applyAlignment="1" applyProtection="1">
      <alignment horizontal="center"/>
      <protection locked="0"/>
    </xf>
    <xf numFmtId="0" fontId="9" fillId="2" borderId="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twoCellAnchor>
    <xdr:from>
      <xdr:col>0</xdr:col>
      <xdr:colOff>200025</xdr:colOff>
      <xdr:row>1</xdr:row>
      <xdr:rowOff>47626</xdr:rowOff>
    </xdr:from>
    <xdr:to>
      <xdr:col>0</xdr:col>
      <xdr:colOff>1093470</xdr:colOff>
      <xdr:row>7</xdr:row>
      <xdr:rowOff>168348</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0025" y="242556"/>
          <a:ext cx="893445" cy="1290304"/>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57175"/>
          <a:ext cx="154305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P44"/>
  <sheetViews>
    <sheetView showGridLines="0" tabSelected="1" topLeftCell="A13" zoomScale="85" zoomScaleNormal="85" workbookViewId="0">
      <selection activeCell="A43" sqref="A43:J43"/>
    </sheetView>
  </sheetViews>
  <sheetFormatPr defaultRowHeight="15.75"/>
  <cols>
    <col min="1" max="1" width="17.28515625" style="29" customWidth="1"/>
    <col min="2" max="2" width="27.5703125" style="29" customWidth="1"/>
    <col min="3" max="4" width="13.140625" style="29" customWidth="1"/>
    <col min="5" max="5" width="14.5703125" style="29" customWidth="1"/>
    <col min="6" max="6" width="12.7109375" style="29" customWidth="1"/>
    <col min="7" max="7" width="18" style="29" customWidth="1"/>
    <col min="8" max="8" width="12.7109375" style="29" customWidth="1"/>
    <col min="9" max="9" width="25.7109375" style="29" customWidth="1"/>
    <col min="10" max="10" width="21" style="29" customWidth="1"/>
    <col min="11" max="39" width="9.140625" hidden="1" customWidth="1"/>
    <col min="42" max="42" width="0" hidden="1" customWidth="1"/>
  </cols>
  <sheetData>
    <row r="1" spans="1:42">
      <c r="A1" s="93" t="s">
        <v>22</v>
      </c>
      <c r="B1" s="94"/>
      <c r="C1" s="94"/>
      <c r="D1" s="94"/>
      <c r="E1" s="94"/>
      <c r="F1" s="94"/>
      <c r="G1" s="94"/>
      <c r="H1" s="94"/>
      <c r="I1" s="94"/>
      <c r="J1" s="95"/>
    </row>
    <row r="2" spans="1:42">
      <c r="A2" s="96" t="s">
        <v>23</v>
      </c>
      <c r="B2" s="97"/>
      <c r="C2" s="97"/>
      <c r="D2" s="97"/>
      <c r="E2" s="97"/>
      <c r="F2" s="97"/>
      <c r="G2" s="97"/>
      <c r="H2" s="97"/>
      <c r="I2" s="97"/>
      <c r="J2" s="98"/>
    </row>
    <row r="3" spans="1:42">
      <c r="A3" s="96" t="s">
        <v>24</v>
      </c>
      <c r="B3" s="97"/>
      <c r="C3" s="97"/>
      <c r="D3" s="97"/>
      <c r="E3" s="97"/>
      <c r="F3" s="97"/>
      <c r="G3" s="97"/>
      <c r="H3" s="97"/>
      <c r="I3" s="97"/>
      <c r="J3" s="98"/>
    </row>
    <row r="4" spans="1:42">
      <c r="A4" s="96" t="s">
        <v>41</v>
      </c>
      <c r="B4" s="97"/>
      <c r="C4" s="97"/>
      <c r="D4" s="97"/>
      <c r="E4" s="97"/>
      <c r="F4" s="97"/>
      <c r="G4" s="97"/>
      <c r="H4" s="97"/>
      <c r="I4" s="97"/>
      <c r="J4" s="98"/>
    </row>
    <row r="5" spans="1:42">
      <c r="A5" s="90" t="s">
        <v>27</v>
      </c>
      <c r="B5" s="91"/>
      <c r="C5" s="91"/>
      <c r="D5" s="91"/>
      <c r="E5" s="91"/>
      <c r="F5" s="91"/>
      <c r="G5" s="91"/>
      <c r="H5" s="91"/>
      <c r="I5" s="91"/>
      <c r="J5" s="92"/>
    </row>
    <row r="6" spans="1:42">
      <c r="A6" s="90" t="s">
        <v>25</v>
      </c>
      <c r="B6" s="91"/>
      <c r="C6" s="91"/>
      <c r="D6" s="91"/>
      <c r="E6" s="91"/>
      <c r="F6" s="91"/>
      <c r="G6" s="91"/>
      <c r="H6" s="91"/>
      <c r="I6" s="91"/>
      <c r="J6" s="92"/>
    </row>
    <row r="7" spans="1:42">
      <c r="A7" s="87">
        <v>41832</v>
      </c>
      <c r="B7" s="88"/>
      <c r="C7" s="88"/>
      <c r="D7" s="88"/>
      <c r="E7" s="88"/>
      <c r="F7" s="88"/>
      <c r="G7" s="88"/>
      <c r="H7" s="88"/>
      <c r="I7" s="88"/>
      <c r="J7" s="89"/>
    </row>
    <row r="8" spans="1:42">
      <c r="A8" s="90" t="s">
        <v>26</v>
      </c>
      <c r="B8" s="91"/>
      <c r="C8" s="91"/>
      <c r="D8" s="91"/>
      <c r="E8" s="91"/>
      <c r="F8" s="91"/>
      <c r="G8" s="91"/>
      <c r="H8" s="91"/>
      <c r="I8" s="91"/>
      <c r="J8" s="92"/>
    </row>
    <row r="9" spans="1:42" ht="16.5" thickBot="1">
      <c r="A9" s="17"/>
      <c r="B9" s="18"/>
      <c r="C9" s="19"/>
      <c r="D9" s="19"/>
      <c r="E9" s="19"/>
      <c r="F9" s="18"/>
      <c r="G9" s="18"/>
      <c r="H9" s="20"/>
      <c r="I9" s="18"/>
      <c r="J9" s="21"/>
    </row>
    <row r="10" spans="1:42" ht="48" thickBot="1">
      <c r="A10" s="25" t="s">
        <v>0</v>
      </c>
      <c r="B10" s="26" t="s">
        <v>1</v>
      </c>
      <c r="C10" s="26" t="s">
        <v>2</v>
      </c>
      <c r="D10" s="26" t="s">
        <v>3</v>
      </c>
      <c r="E10" s="26" t="s">
        <v>4</v>
      </c>
      <c r="F10" s="61" t="s">
        <v>5</v>
      </c>
      <c r="G10" s="62"/>
      <c r="H10" s="26" t="s">
        <v>6</v>
      </c>
      <c r="I10" s="26" t="s">
        <v>7</v>
      </c>
      <c r="J10" s="27" t="s">
        <v>8</v>
      </c>
      <c r="L10" s="6"/>
      <c r="M10" s="6"/>
      <c r="N10" s="6"/>
      <c r="O10" s="6"/>
      <c r="P10" s="6"/>
      <c r="Q10" s="6"/>
      <c r="R10" s="6"/>
      <c r="S10" s="6"/>
      <c r="T10" s="6"/>
      <c r="U10" s="6"/>
      <c r="V10" s="6"/>
      <c r="W10" s="6"/>
      <c r="X10" s="6"/>
      <c r="Y10" s="6"/>
      <c r="Z10" s="6"/>
      <c r="AA10" s="6"/>
      <c r="AB10" s="6"/>
      <c r="AC10" s="6"/>
      <c r="AD10" s="6"/>
      <c r="AE10" s="6"/>
      <c r="AF10" s="6"/>
      <c r="AG10" s="6"/>
      <c r="AH10" s="6"/>
      <c r="AI10" s="6"/>
      <c r="AJ10" s="6"/>
      <c r="AK10" s="6" t="s">
        <v>13</v>
      </c>
      <c r="AL10" s="7"/>
      <c r="AM10" s="7"/>
    </row>
    <row r="11" spans="1:42">
      <c r="A11" s="41" t="s">
        <v>36</v>
      </c>
      <c r="B11" s="36" t="s">
        <v>33</v>
      </c>
      <c r="C11" s="37">
        <v>75</v>
      </c>
      <c r="D11" s="38" t="str">
        <f t="shared" ref="D11:D35" si="0">IF(H11=" "," ",N11)</f>
        <v xml:space="preserve"> </v>
      </c>
      <c r="E11" s="38">
        <v>210</v>
      </c>
      <c r="F11" s="63" t="s">
        <v>29</v>
      </c>
      <c r="G11" s="64"/>
      <c r="H11" s="38" t="s">
        <v>9</v>
      </c>
      <c r="I11" s="55" t="str">
        <f>IF(C11=0," ",IF(H11=0," ",IF(H11="GR",AP11,AL11)))</f>
        <v xml:space="preserve"> </v>
      </c>
      <c r="J11" s="56">
        <f>IF(C11=0," ",IF(H11=0," ",O11))</f>
        <v>2.8</v>
      </c>
      <c r="L11" s="8" t="s">
        <v>14</v>
      </c>
      <c r="M11" s="9">
        <f>IF(H11&lt;90,0,IF(H11&lt;=100,4,0))</f>
        <v>0</v>
      </c>
      <c r="N11" s="10">
        <f>IF(H11=" ",C11,(C11+15))</f>
        <v>75</v>
      </c>
      <c r="O11" s="10">
        <f>IF(H11="BAŞARILI",(E11/N11),IF(H11&gt;0,(((AK11*15)+E11)/N11),E11))</f>
        <v>2.8</v>
      </c>
      <c r="P11" s="11">
        <v>3.5</v>
      </c>
      <c r="Q11" s="11" t="s">
        <v>15</v>
      </c>
      <c r="R11" s="12">
        <f>IF(H11&lt;85,0,IF(H11&lt;=89,3.5,0))</f>
        <v>0</v>
      </c>
      <c r="S11" s="11">
        <v>3</v>
      </c>
      <c r="T11" s="11" t="s">
        <v>16</v>
      </c>
      <c r="U11" s="12">
        <f>IF(H11&lt;80,0,IF(H11&lt;=84,3,0))</f>
        <v>0</v>
      </c>
      <c r="V11" s="11">
        <v>2.5</v>
      </c>
      <c r="W11" s="11" t="s">
        <v>17</v>
      </c>
      <c r="X11" s="12">
        <f>IF(H11&lt;75,0,IF(H11&lt;=79,2.5,0))</f>
        <v>0</v>
      </c>
      <c r="Y11" s="11">
        <v>2</v>
      </c>
      <c r="Z11" s="11" t="s">
        <v>18</v>
      </c>
      <c r="AA11" s="12">
        <f>IF(H11&lt;65,0,IF(H11&lt;=74,2,0))</f>
        <v>0</v>
      </c>
      <c r="AB11" s="11">
        <v>1.5</v>
      </c>
      <c r="AC11" s="11" t="s">
        <v>19</v>
      </c>
      <c r="AD11" s="12">
        <f>IF(H11&lt;58,0,IF(H11&lt;=64,1.5,0))</f>
        <v>0</v>
      </c>
      <c r="AE11" s="11">
        <v>1</v>
      </c>
      <c r="AF11" s="11" t="s">
        <v>20</v>
      </c>
      <c r="AG11" s="12">
        <f>IF(H11&lt;50,0,IF(H11&lt;=57,1,0))</f>
        <v>0</v>
      </c>
      <c r="AH11" s="11">
        <v>0</v>
      </c>
      <c r="AI11" s="11" t="s">
        <v>21</v>
      </c>
      <c r="AJ11" s="12">
        <f>IF(H11&lt;0,0,IF(H11&lt;=49,0,0))</f>
        <v>0</v>
      </c>
      <c r="AK11" s="12">
        <f>SUM(R11,U11,X11,AA11,AD11,AG11,AJ11,M11)</f>
        <v>0</v>
      </c>
      <c r="AL11" s="13" t="str">
        <f>IF(H11=" "," ",IF(AK11&lt;2,"GİREMEZ(AKTS)",IF(O11&gt;=AM11,"YETERLİ","GİREMEZ(ORTALAMA)")))</f>
        <v xml:space="preserve"> </v>
      </c>
      <c r="AM11" s="7">
        <f>IF(LEFT(A11,1)="0",2,2.5)</f>
        <v>2.5</v>
      </c>
      <c r="AP11" t="s">
        <v>42</v>
      </c>
    </row>
    <row r="12" spans="1:42">
      <c r="A12" s="42" t="s">
        <v>37</v>
      </c>
      <c r="B12" s="23" t="s">
        <v>34</v>
      </c>
      <c r="C12" s="32">
        <v>75</v>
      </c>
      <c r="D12" s="33" t="str">
        <f t="shared" si="0"/>
        <v xml:space="preserve"> </v>
      </c>
      <c r="E12" s="33">
        <v>285.5</v>
      </c>
      <c r="F12" s="63" t="s">
        <v>28</v>
      </c>
      <c r="G12" s="64"/>
      <c r="H12" s="33" t="s">
        <v>9</v>
      </c>
      <c r="I12" s="55" t="str">
        <f t="shared" ref="I12:I35" si="1">IF(C12=0," ",IF(H12=0," ",IF(H12="GR",AP12,AL12)))</f>
        <v xml:space="preserve"> </v>
      </c>
      <c r="J12" s="56">
        <f t="shared" ref="J12:J35" si="2">IF(C12=0," ",IF(H12=0," ",O12))</f>
        <v>3.8066666666666666</v>
      </c>
      <c r="L12" s="8" t="s">
        <v>14</v>
      </c>
      <c r="M12" s="9">
        <f t="shared" ref="M12:M33" si="3">IF(H12&lt;90,0,IF(H12&lt;=100,4,0))</f>
        <v>0</v>
      </c>
      <c r="N12" s="10">
        <f t="shared" ref="N12:N33" si="4">IF(H12=" ",C12,(C12+15))</f>
        <v>75</v>
      </c>
      <c r="O12" s="10">
        <f t="shared" ref="O12:O33" si="5">IF(H12="BAŞARILI",(E12/N12),IF(H12&gt;0,(((AK12*15)+E12)/N12),E12))</f>
        <v>3.8066666666666666</v>
      </c>
      <c r="P12" s="11">
        <v>3.5</v>
      </c>
      <c r="Q12" s="11" t="s">
        <v>15</v>
      </c>
      <c r="R12" s="12">
        <f t="shared" ref="R12:R33" si="6">IF(H12&lt;85,0,IF(H12&lt;=89,3.5,0))</f>
        <v>0</v>
      </c>
      <c r="S12" s="11">
        <v>3</v>
      </c>
      <c r="T12" s="11" t="s">
        <v>16</v>
      </c>
      <c r="U12" s="12">
        <f t="shared" ref="U12:U33" si="7">IF(H12&lt;80,0,IF(H12&lt;=84,3,0))</f>
        <v>0</v>
      </c>
      <c r="V12" s="11">
        <v>2.5</v>
      </c>
      <c r="W12" s="11" t="s">
        <v>17</v>
      </c>
      <c r="X12" s="12">
        <f t="shared" ref="X12:X33" si="8">IF(H12&lt;75,0,IF(H12&lt;=79,2.5,0))</f>
        <v>0</v>
      </c>
      <c r="Y12" s="11">
        <v>2</v>
      </c>
      <c r="Z12" s="11" t="s">
        <v>18</v>
      </c>
      <c r="AA12" s="12">
        <f t="shared" ref="AA12:AA33" si="9">IF(H12&lt;65,0,IF(H12&lt;=74,2,0))</f>
        <v>0</v>
      </c>
      <c r="AB12" s="11">
        <v>1.5</v>
      </c>
      <c r="AC12" s="11" t="s">
        <v>19</v>
      </c>
      <c r="AD12" s="12">
        <f t="shared" ref="AD12:AD33" si="10">IF(H12&lt;58,0,IF(H12&lt;=64,1.5,0))</f>
        <v>0</v>
      </c>
      <c r="AE12" s="11">
        <v>1</v>
      </c>
      <c r="AF12" s="11" t="s">
        <v>20</v>
      </c>
      <c r="AG12" s="12">
        <f t="shared" ref="AG12:AG33" si="11">IF(H12&lt;50,0,IF(H12&lt;=57,1,0))</f>
        <v>0</v>
      </c>
      <c r="AH12" s="11">
        <v>0</v>
      </c>
      <c r="AI12" s="11" t="s">
        <v>21</v>
      </c>
      <c r="AJ12" s="12">
        <f t="shared" ref="AJ12:AJ33" si="12">IF(H12&lt;0,0,IF(H12&lt;=49,0,0))</f>
        <v>0</v>
      </c>
      <c r="AK12" s="12">
        <f t="shared" ref="AK12:AK33" si="13">SUM(R12,U12,X12,AA12,AD12,AG12,AJ12,M12)</f>
        <v>0</v>
      </c>
      <c r="AL12" s="13" t="str">
        <f t="shared" ref="AL12:AL33" si="14">IF(H12=" "," ",IF(AK12&lt;2,"GİREMEZ(AKTS)",IF(O12&gt;=AM12,"YETERLİ","GİREMEZ(ORTALAMA)")))</f>
        <v xml:space="preserve"> </v>
      </c>
      <c r="AM12" s="7">
        <f t="shared" ref="AM12:AM33" si="15">IF(LEFT(A12,1)="0",2,2.5)</f>
        <v>2.5</v>
      </c>
      <c r="AP12" t="s">
        <v>42</v>
      </c>
    </row>
    <row r="13" spans="1:42">
      <c r="A13" s="42" t="s">
        <v>38</v>
      </c>
      <c r="B13" s="23" t="s">
        <v>35</v>
      </c>
      <c r="C13" s="32">
        <v>75</v>
      </c>
      <c r="D13" s="33" t="str">
        <f t="shared" si="0"/>
        <v xml:space="preserve"> </v>
      </c>
      <c r="E13" s="33">
        <v>187.5</v>
      </c>
      <c r="F13" s="63" t="s">
        <v>29</v>
      </c>
      <c r="G13" s="64"/>
      <c r="H13" s="33" t="s">
        <v>9</v>
      </c>
      <c r="I13" s="55" t="str">
        <f t="shared" si="1"/>
        <v xml:space="preserve"> </v>
      </c>
      <c r="J13" s="56">
        <f t="shared" si="2"/>
        <v>2.5</v>
      </c>
      <c r="L13" s="8" t="s">
        <v>14</v>
      </c>
      <c r="M13" s="9">
        <f t="shared" si="3"/>
        <v>0</v>
      </c>
      <c r="N13" s="10">
        <f t="shared" si="4"/>
        <v>75</v>
      </c>
      <c r="O13" s="10">
        <f t="shared" si="5"/>
        <v>2.5</v>
      </c>
      <c r="P13" s="11">
        <v>3.5</v>
      </c>
      <c r="Q13" s="11" t="s">
        <v>15</v>
      </c>
      <c r="R13" s="12">
        <f t="shared" si="6"/>
        <v>0</v>
      </c>
      <c r="S13" s="11">
        <v>3</v>
      </c>
      <c r="T13" s="11" t="s">
        <v>16</v>
      </c>
      <c r="U13" s="12">
        <f t="shared" si="7"/>
        <v>0</v>
      </c>
      <c r="V13" s="11">
        <v>2.5</v>
      </c>
      <c r="W13" s="11" t="s">
        <v>17</v>
      </c>
      <c r="X13" s="12">
        <f t="shared" si="8"/>
        <v>0</v>
      </c>
      <c r="Y13" s="11">
        <v>2</v>
      </c>
      <c r="Z13" s="11" t="s">
        <v>18</v>
      </c>
      <c r="AA13" s="12">
        <f t="shared" si="9"/>
        <v>0</v>
      </c>
      <c r="AB13" s="11">
        <v>1.5</v>
      </c>
      <c r="AC13" s="11" t="s">
        <v>19</v>
      </c>
      <c r="AD13" s="12">
        <f t="shared" si="10"/>
        <v>0</v>
      </c>
      <c r="AE13" s="11">
        <v>1</v>
      </c>
      <c r="AF13" s="11" t="s">
        <v>20</v>
      </c>
      <c r="AG13" s="12">
        <f t="shared" si="11"/>
        <v>0</v>
      </c>
      <c r="AH13" s="11">
        <v>0</v>
      </c>
      <c r="AI13" s="11" t="s">
        <v>21</v>
      </c>
      <c r="AJ13" s="12">
        <f t="shared" si="12"/>
        <v>0</v>
      </c>
      <c r="AK13" s="12">
        <f t="shared" si="13"/>
        <v>0</v>
      </c>
      <c r="AL13" s="13" t="str">
        <f t="shared" si="14"/>
        <v xml:space="preserve"> </v>
      </c>
      <c r="AM13" s="7">
        <f t="shared" si="15"/>
        <v>2.5</v>
      </c>
      <c r="AP13" t="s">
        <v>42</v>
      </c>
    </row>
    <row r="14" spans="1:42">
      <c r="A14" s="43" t="s">
        <v>39</v>
      </c>
      <c r="B14" s="40" t="s">
        <v>40</v>
      </c>
      <c r="C14" s="32">
        <v>75</v>
      </c>
      <c r="D14" s="32" t="str">
        <f t="shared" si="0"/>
        <v xml:space="preserve"> </v>
      </c>
      <c r="E14" s="32">
        <v>253</v>
      </c>
      <c r="F14" s="63" t="s">
        <v>28</v>
      </c>
      <c r="G14" s="64"/>
      <c r="H14" s="51" t="s">
        <v>9</v>
      </c>
      <c r="I14" s="55" t="str">
        <f t="shared" si="1"/>
        <v xml:space="preserve"> </v>
      </c>
      <c r="J14" s="56">
        <f t="shared" si="2"/>
        <v>3.3733333333333335</v>
      </c>
      <c r="L14" s="8" t="s">
        <v>14</v>
      </c>
      <c r="M14" s="9">
        <f t="shared" si="3"/>
        <v>0</v>
      </c>
      <c r="N14" s="10">
        <f t="shared" si="4"/>
        <v>75</v>
      </c>
      <c r="O14" s="10">
        <f t="shared" si="5"/>
        <v>3.3733333333333335</v>
      </c>
      <c r="P14" s="11">
        <v>3.5</v>
      </c>
      <c r="Q14" s="11" t="s">
        <v>15</v>
      </c>
      <c r="R14" s="12">
        <f t="shared" si="6"/>
        <v>0</v>
      </c>
      <c r="S14" s="11">
        <v>3</v>
      </c>
      <c r="T14" s="11" t="s">
        <v>16</v>
      </c>
      <c r="U14" s="12">
        <f t="shared" si="7"/>
        <v>0</v>
      </c>
      <c r="V14" s="11">
        <v>2.5</v>
      </c>
      <c r="W14" s="11" t="s">
        <v>17</v>
      </c>
      <c r="X14" s="12">
        <f t="shared" si="8"/>
        <v>0</v>
      </c>
      <c r="Y14" s="11">
        <v>2</v>
      </c>
      <c r="Z14" s="11" t="s">
        <v>18</v>
      </c>
      <c r="AA14" s="12">
        <f t="shared" si="9"/>
        <v>0</v>
      </c>
      <c r="AB14" s="11">
        <v>1.5</v>
      </c>
      <c r="AC14" s="11" t="s">
        <v>19</v>
      </c>
      <c r="AD14" s="12">
        <f t="shared" si="10"/>
        <v>0</v>
      </c>
      <c r="AE14" s="11">
        <v>1</v>
      </c>
      <c r="AF14" s="11" t="s">
        <v>20</v>
      </c>
      <c r="AG14" s="12">
        <f t="shared" si="11"/>
        <v>0</v>
      </c>
      <c r="AH14" s="11">
        <v>0</v>
      </c>
      <c r="AI14" s="11" t="s">
        <v>21</v>
      </c>
      <c r="AJ14" s="12">
        <f t="shared" si="12"/>
        <v>0</v>
      </c>
      <c r="AK14" s="12">
        <f t="shared" si="13"/>
        <v>0</v>
      </c>
      <c r="AL14" s="13" t="str">
        <f t="shared" si="14"/>
        <v xml:space="preserve"> </v>
      </c>
      <c r="AM14" s="7">
        <f t="shared" si="15"/>
        <v>2.5</v>
      </c>
      <c r="AP14" t="s">
        <v>42</v>
      </c>
    </row>
    <row r="15" spans="1:42">
      <c r="A15" s="44"/>
      <c r="B15" s="24"/>
      <c r="C15" s="52"/>
      <c r="D15" s="51" t="str">
        <f t="shared" si="0"/>
        <v xml:space="preserve"> </v>
      </c>
      <c r="E15" s="51"/>
      <c r="F15" s="59" t="s">
        <v>9</v>
      </c>
      <c r="G15" s="60"/>
      <c r="H15" s="51" t="s">
        <v>9</v>
      </c>
      <c r="I15" s="55" t="str">
        <f t="shared" si="1"/>
        <v xml:space="preserve"> </v>
      </c>
      <c r="J15" s="56" t="str">
        <f t="shared" si="2"/>
        <v xml:space="preserve"> </v>
      </c>
      <c r="L15" s="8" t="s">
        <v>14</v>
      </c>
      <c r="M15" s="9">
        <f t="shared" si="3"/>
        <v>0</v>
      </c>
      <c r="N15" s="10">
        <f t="shared" si="4"/>
        <v>0</v>
      </c>
      <c r="O15" s="10" t="e">
        <f t="shared" si="5"/>
        <v>#DIV/0!</v>
      </c>
      <c r="P15" s="11">
        <v>3.5</v>
      </c>
      <c r="Q15" s="11" t="s">
        <v>15</v>
      </c>
      <c r="R15" s="12">
        <f t="shared" si="6"/>
        <v>0</v>
      </c>
      <c r="S15" s="11">
        <v>3</v>
      </c>
      <c r="T15" s="11" t="s">
        <v>16</v>
      </c>
      <c r="U15" s="12">
        <f t="shared" si="7"/>
        <v>0</v>
      </c>
      <c r="V15" s="11">
        <v>2.5</v>
      </c>
      <c r="W15" s="11" t="s">
        <v>17</v>
      </c>
      <c r="X15" s="12">
        <f t="shared" si="8"/>
        <v>0</v>
      </c>
      <c r="Y15" s="11">
        <v>2</v>
      </c>
      <c r="Z15" s="11" t="s">
        <v>18</v>
      </c>
      <c r="AA15" s="12">
        <f t="shared" si="9"/>
        <v>0</v>
      </c>
      <c r="AB15" s="11">
        <v>1.5</v>
      </c>
      <c r="AC15" s="11" t="s">
        <v>19</v>
      </c>
      <c r="AD15" s="12">
        <f t="shared" si="10"/>
        <v>0</v>
      </c>
      <c r="AE15" s="11">
        <v>1</v>
      </c>
      <c r="AF15" s="11" t="s">
        <v>20</v>
      </c>
      <c r="AG15" s="12">
        <f t="shared" si="11"/>
        <v>0</v>
      </c>
      <c r="AH15" s="11">
        <v>0</v>
      </c>
      <c r="AI15" s="11" t="s">
        <v>21</v>
      </c>
      <c r="AJ15" s="12">
        <f t="shared" si="12"/>
        <v>0</v>
      </c>
      <c r="AK15" s="12">
        <f t="shared" si="13"/>
        <v>0</v>
      </c>
      <c r="AL15" s="13" t="str">
        <f t="shared" si="14"/>
        <v xml:space="preserve"> </v>
      </c>
      <c r="AM15" s="7">
        <f t="shared" si="15"/>
        <v>2.5</v>
      </c>
      <c r="AP15" t="s">
        <v>42</v>
      </c>
    </row>
    <row r="16" spans="1:42">
      <c r="A16" s="44"/>
      <c r="B16" s="24"/>
      <c r="C16" s="52"/>
      <c r="D16" s="51" t="str">
        <f t="shared" si="0"/>
        <v xml:space="preserve"> </v>
      </c>
      <c r="E16" s="51"/>
      <c r="F16" s="59" t="s">
        <v>9</v>
      </c>
      <c r="G16" s="60"/>
      <c r="H16" s="51" t="s">
        <v>9</v>
      </c>
      <c r="I16" s="55" t="str">
        <f t="shared" si="1"/>
        <v xml:space="preserve"> </v>
      </c>
      <c r="J16" s="56" t="str">
        <f t="shared" si="2"/>
        <v xml:space="preserve"> </v>
      </c>
      <c r="L16" s="8" t="s">
        <v>14</v>
      </c>
      <c r="M16" s="14">
        <f t="shared" si="3"/>
        <v>0</v>
      </c>
      <c r="N16" s="10">
        <f t="shared" si="4"/>
        <v>0</v>
      </c>
      <c r="O16" s="10" t="e">
        <f t="shared" si="5"/>
        <v>#DIV/0!</v>
      </c>
      <c r="P16" s="11">
        <v>3.5</v>
      </c>
      <c r="Q16" s="11" t="s">
        <v>15</v>
      </c>
      <c r="R16" s="14">
        <f t="shared" si="6"/>
        <v>0</v>
      </c>
      <c r="S16" s="11">
        <v>3</v>
      </c>
      <c r="T16" s="11" t="s">
        <v>16</v>
      </c>
      <c r="U16" s="14">
        <f t="shared" si="7"/>
        <v>0</v>
      </c>
      <c r="V16" s="11">
        <v>2.5</v>
      </c>
      <c r="W16" s="11" t="s">
        <v>17</v>
      </c>
      <c r="X16" s="14">
        <f t="shared" si="8"/>
        <v>0</v>
      </c>
      <c r="Y16" s="11">
        <v>2</v>
      </c>
      <c r="Z16" s="11" t="s">
        <v>18</v>
      </c>
      <c r="AA16" s="14">
        <f t="shared" si="9"/>
        <v>0</v>
      </c>
      <c r="AB16" s="11">
        <v>1.5</v>
      </c>
      <c r="AC16" s="11" t="s">
        <v>19</v>
      </c>
      <c r="AD16" s="14">
        <f t="shared" si="10"/>
        <v>0</v>
      </c>
      <c r="AE16" s="11">
        <v>1</v>
      </c>
      <c r="AF16" s="11" t="s">
        <v>20</v>
      </c>
      <c r="AG16" s="14">
        <f t="shared" si="11"/>
        <v>0</v>
      </c>
      <c r="AH16" s="11">
        <v>0</v>
      </c>
      <c r="AI16" s="11" t="s">
        <v>21</v>
      </c>
      <c r="AJ16" s="14">
        <f t="shared" si="12"/>
        <v>0</v>
      </c>
      <c r="AK16" s="12">
        <f t="shared" si="13"/>
        <v>0</v>
      </c>
      <c r="AL16" s="13" t="str">
        <f t="shared" si="14"/>
        <v xml:space="preserve"> </v>
      </c>
      <c r="AM16" s="7">
        <f t="shared" si="15"/>
        <v>2.5</v>
      </c>
      <c r="AP16" t="s">
        <v>42</v>
      </c>
    </row>
    <row r="17" spans="1:42">
      <c r="A17" s="44"/>
      <c r="B17" s="24"/>
      <c r="C17" s="52"/>
      <c r="D17" s="51" t="str">
        <f t="shared" si="0"/>
        <v xml:space="preserve"> </v>
      </c>
      <c r="E17" s="51"/>
      <c r="F17" s="59" t="s">
        <v>9</v>
      </c>
      <c r="G17" s="60"/>
      <c r="H17" s="51" t="s">
        <v>9</v>
      </c>
      <c r="I17" s="55" t="str">
        <f t="shared" si="1"/>
        <v xml:space="preserve"> </v>
      </c>
      <c r="J17" s="56" t="str">
        <f t="shared" si="2"/>
        <v xml:space="preserve"> </v>
      </c>
      <c r="L17" s="15" t="s">
        <v>14</v>
      </c>
      <c r="M17" s="10">
        <f t="shared" si="3"/>
        <v>0</v>
      </c>
      <c r="N17" s="10">
        <f t="shared" si="4"/>
        <v>0</v>
      </c>
      <c r="O17" s="10" t="e">
        <f t="shared" si="5"/>
        <v>#DIV/0!</v>
      </c>
      <c r="P17" s="15">
        <v>3.5</v>
      </c>
      <c r="Q17" s="15" t="s">
        <v>15</v>
      </c>
      <c r="R17" s="10">
        <f t="shared" si="6"/>
        <v>0</v>
      </c>
      <c r="S17" s="15">
        <v>3</v>
      </c>
      <c r="T17" s="15" t="s">
        <v>16</v>
      </c>
      <c r="U17" s="10">
        <f t="shared" si="7"/>
        <v>0</v>
      </c>
      <c r="V17" s="15">
        <v>2.5</v>
      </c>
      <c r="W17" s="15" t="s">
        <v>17</v>
      </c>
      <c r="X17" s="10">
        <f t="shared" si="8"/>
        <v>0</v>
      </c>
      <c r="Y17" s="15">
        <v>2</v>
      </c>
      <c r="Z17" s="15" t="s">
        <v>18</v>
      </c>
      <c r="AA17" s="10">
        <f t="shared" si="9"/>
        <v>0</v>
      </c>
      <c r="AB17" s="15">
        <v>1.5</v>
      </c>
      <c r="AC17" s="15" t="s">
        <v>19</v>
      </c>
      <c r="AD17" s="10">
        <f t="shared" si="10"/>
        <v>0</v>
      </c>
      <c r="AE17" s="15">
        <v>1</v>
      </c>
      <c r="AF17" s="15" t="s">
        <v>20</v>
      </c>
      <c r="AG17" s="10">
        <f t="shared" si="11"/>
        <v>0</v>
      </c>
      <c r="AH17" s="15">
        <v>0</v>
      </c>
      <c r="AI17" s="15" t="s">
        <v>21</v>
      </c>
      <c r="AJ17" s="10">
        <f t="shared" si="12"/>
        <v>0</v>
      </c>
      <c r="AK17" s="16">
        <f t="shared" si="13"/>
        <v>0</v>
      </c>
      <c r="AL17" s="13" t="str">
        <f t="shared" si="14"/>
        <v xml:space="preserve"> </v>
      </c>
      <c r="AM17" s="7">
        <f t="shared" si="15"/>
        <v>2.5</v>
      </c>
      <c r="AP17" t="s">
        <v>42</v>
      </c>
    </row>
    <row r="18" spans="1:42">
      <c r="A18" s="44"/>
      <c r="B18" s="24"/>
      <c r="C18" s="52"/>
      <c r="D18" s="51" t="str">
        <f t="shared" si="0"/>
        <v xml:space="preserve"> </v>
      </c>
      <c r="E18" s="51"/>
      <c r="F18" s="59" t="s">
        <v>9</v>
      </c>
      <c r="G18" s="60"/>
      <c r="H18" s="51" t="s">
        <v>9</v>
      </c>
      <c r="I18" s="55" t="str">
        <f t="shared" si="1"/>
        <v xml:space="preserve"> </v>
      </c>
      <c r="J18" s="56" t="str">
        <f t="shared" si="2"/>
        <v xml:space="preserve"> </v>
      </c>
      <c r="L18" s="8" t="s">
        <v>14</v>
      </c>
      <c r="M18" s="9">
        <f t="shared" si="3"/>
        <v>0</v>
      </c>
      <c r="N18" s="10">
        <f t="shared" si="4"/>
        <v>0</v>
      </c>
      <c r="O18" s="10" t="e">
        <f t="shared" si="5"/>
        <v>#DIV/0!</v>
      </c>
      <c r="P18" s="11">
        <v>3.5</v>
      </c>
      <c r="Q18" s="11" t="s">
        <v>15</v>
      </c>
      <c r="R18" s="12">
        <f t="shared" si="6"/>
        <v>0</v>
      </c>
      <c r="S18" s="11">
        <v>3</v>
      </c>
      <c r="T18" s="11" t="s">
        <v>16</v>
      </c>
      <c r="U18" s="12">
        <f t="shared" si="7"/>
        <v>0</v>
      </c>
      <c r="V18" s="11">
        <v>2.5</v>
      </c>
      <c r="W18" s="11" t="s">
        <v>17</v>
      </c>
      <c r="X18" s="12">
        <f t="shared" si="8"/>
        <v>0</v>
      </c>
      <c r="Y18" s="11">
        <v>2</v>
      </c>
      <c r="Z18" s="11" t="s">
        <v>18</v>
      </c>
      <c r="AA18" s="12">
        <f t="shared" si="9"/>
        <v>0</v>
      </c>
      <c r="AB18" s="11">
        <v>1.5</v>
      </c>
      <c r="AC18" s="11" t="s">
        <v>19</v>
      </c>
      <c r="AD18" s="12">
        <f t="shared" si="10"/>
        <v>0</v>
      </c>
      <c r="AE18" s="11">
        <v>1</v>
      </c>
      <c r="AF18" s="11" t="s">
        <v>20</v>
      </c>
      <c r="AG18" s="12">
        <f t="shared" si="11"/>
        <v>0</v>
      </c>
      <c r="AH18" s="11">
        <v>0</v>
      </c>
      <c r="AI18" s="11" t="s">
        <v>21</v>
      </c>
      <c r="AJ18" s="12">
        <f t="shared" si="12"/>
        <v>0</v>
      </c>
      <c r="AK18" s="12">
        <f t="shared" si="13"/>
        <v>0</v>
      </c>
      <c r="AL18" s="13" t="str">
        <f t="shared" si="14"/>
        <v xml:space="preserve"> </v>
      </c>
      <c r="AM18" s="7">
        <f t="shared" si="15"/>
        <v>2.5</v>
      </c>
      <c r="AP18" t="s">
        <v>42</v>
      </c>
    </row>
    <row r="19" spans="1:42">
      <c r="A19" s="44"/>
      <c r="B19" s="24"/>
      <c r="C19" s="52"/>
      <c r="D19" s="51" t="str">
        <f t="shared" si="0"/>
        <v xml:space="preserve"> </v>
      </c>
      <c r="E19" s="51"/>
      <c r="F19" s="59" t="s">
        <v>9</v>
      </c>
      <c r="G19" s="60"/>
      <c r="H19" s="51" t="s">
        <v>9</v>
      </c>
      <c r="I19" s="55" t="str">
        <f t="shared" si="1"/>
        <v xml:space="preserve"> </v>
      </c>
      <c r="J19" s="56" t="str">
        <f t="shared" si="2"/>
        <v xml:space="preserve"> </v>
      </c>
      <c r="L19" s="8" t="s">
        <v>14</v>
      </c>
      <c r="M19" s="9">
        <f t="shared" si="3"/>
        <v>0</v>
      </c>
      <c r="N19" s="10">
        <f t="shared" si="4"/>
        <v>0</v>
      </c>
      <c r="O19" s="10" t="e">
        <f t="shared" si="5"/>
        <v>#DIV/0!</v>
      </c>
      <c r="P19" s="11">
        <v>3.5</v>
      </c>
      <c r="Q19" s="11" t="s">
        <v>15</v>
      </c>
      <c r="R19" s="12">
        <f t="shared" si="6"/>
        <v>0</v>
      </c>
      <c r="S19" s="11">
        <v>3</v>
      </c>
      <c r="T19" s="11" t="s">
        <v>16</v>
      </c>
      <c r="U19" s="12">
        <f t="shared" si="7"/>
        <v>0</v>
      </c>
      <c r="V19" s="11">
        <v>2.5</v>
      </c>
      <c r="W19" s="11" t="s">
        <v>17</v>
      </c>
      <c r="X19" s="12">
        <f t="shared" si="8"/>
        <v>0</v>
      </c>
      <c r="Y19" s="11">
        <v>2</v>
      </c>
      <c r="Z19" s="11" t="s">
        <v>18</v>
      </c>
      <c r="AA19" s="12">
        <f t="shared" si="9"/>
        <v>0</v>
      </c>
      <c r="AB19" s="11">
        <v>1.5</v>
      </c>
      <c r="AC19" s="11" t="s">
        <v>19</v>
      </c>
      <c r="AD19" s="12">
        <f t="shared" si="10"/>
        <v>0</v>
      </c>
      <c r="AE19" s="11">
        <v>1</v>
      </c>
      <c r="AF19" s="11" t="s">
        <v>20</v>
      </c>
      <c r="AG19" s="12">
        <f t="shared" si="11"/>
        <v>0</v>
      </c>
      <c r="AH19" s="11">
        <v>0</v>
      </c>
      <c r="AI19" s="11" t="s">
        <v>21</v>
      </c>
      <c r="AJ19" s="12">
        <f t="shared" si="12"/>
        <v>0</v>
      </c>
      <c r="AK19" s="12">
        <f t="shared" si="13"/>
        <v>0</v>
      </c>
      <c r="AL19" s="13" t="str">
        <f t="shared" si="14"/>
        <v xml:space="preserve"> </v>
      </c>
      <c r="AM19" s="7">
        <f t="shared" si="15"/>
        <v>2.5</v>
      </c>
      <c r="AP19" t="s">
        <v>42</v>
      </c>
    </row>
    <row r="20" spans="1:42">
      <c r="A20" s="44"/>
      <c r="B20" s="24"/>
      <c r="C20" s="52"/>
      <c r="D20" s="51" t="str">
        <f t="shared" si="0"/>
        <v xml:space="preserve"> </v>
      </c>
      <c r="E20" s="51"/>
      <c r="F20" s="59" t="s">
        <v>9</v>
      </c>
      <c r="G20" s="60"/>
      <c r="H20" s="51" t="s">
        <v>9</v>
      </c>
      <c r="I20" s="55" t="str">
        <f t="shared" si="1"/>
        <v xml:space="preserve"> </v>
      </c>
      <c r="J20" s="56" t="str">
        <f t="shared" si="2"/>
        <v xml:space="preserve"> </v>
      </c>
      <c r="L20" s="8" t="s">
        <v>14</v>
      </c>
      <c r="M20" s="9">
        <f t="shared" si="3"/>
        <v>0</v>
      </c>
      <c r="N20" s="10">
        <f t="shared" si="4"/>
        <v>0</v>
      </c>
      <c r="O20" s="10" t="e">
        <f t="shared" si="5"/>
        <v>#DIV/0!</v>
      </c>
      <c r="P20" s="11">
        <v>3.5</v>
      </c>
      <c r="Q20" s="11" t="s">
        <v>15</v>
      </c>
      <c r="R20" s="12">
        <f t="shared" si="6"/>
        <v>0</v>
      </c>
      <c r="S20" s="11">
        <v>3</v>
      </c>
      <c r="T20" s="11" t="s">
        <v>16</v>
      </c>
      <c r="U20" s="12">
        <f t="shared" si="7"/>
        <v>0</v>
      </c>
      <c r="V20" s="11">
        <v>2.5</v>
      </c>
      <c r="W20" s="11" t="s">
        <v>17</v>
      </c>
      <c r="X20" s="12">
        <f t="shared" si="8"/>
        <v>0</v>
      </c>
      <c r="Y20" s="11">
        <v>2</v>
      </c>
      <c r="Z20" s="11" t="s">
        <v>18</v>
      </c>
      <c r="AA20" s="12">
        <f t="shared" si="9"/>
        <v>0</v>
      </c>
      <c r="AB20" s="11">
        <v>1.5</v>
      </c>
      <c r="AC20" s="11" t="s">
        <v>19</v>
      </c>
      <c r="AD20" s="12">
        <f t="shared" si="10"/>
        <v>0</v>
      </c>
      <c r="AE20" s="11">
        <v>1</v>
      </c>
      <c r="AF20" s="11" t="s">
        <v>20</v>
      </c>
      <c r="AG20" s="12">
        <f t="shared" si="11"/>
        <v>0</v>
      </c>
      <c r="AH20" s="11">
        <v>0</v>
      </c>
      <c r="AI20" s="11" t="s">
        <v>21</v>
      </c>
      <c r="AJ20" s="12">
        <f t="shared" si="12"/>
        <v>0</v>
      </c>
      <c r="AK20" s="12">
        <f t="shared" si="13"/>
        <v>0</v>
      </c>
      <c r="AL20" s="13" t="str">
        <f t="shared" si="14"/>
        <v xml:space="preserve"> </v>
      </c>
      <c r="AM20" s="7">
        <f t="shared" si="15"/>
        <v>2.5</v>
      </c>
      <c r="AP20" t="s">
        <v>42</v>
      </c>
    </row>
    <row r="21" spans="1:42">
      <c r="A21" s="44"/>
      <c r="B21" s="24"/>
      <c r="C21" s="52"/>
      <c r="D21" s="51" t="str">
        <f t="shared" si="0"/>
        <v xml:space="preserve"> </v>
      </c>
      <c r="E21" s="51"/>
      <c r="F21" s="59" t="s">
        <v>9</v>
      </c>
      <c r="G21" s="60"/>
      <c r="H21" s="51" t="s">
        <v>9</v>
      </c>
      <c r="I21" s="55" t="str">
        <f t="shared" si="1"/>
        <v xml:space="preserve"> </v>
      </c>
      <c r="J21" s="56" t="str">
        <f t="shared" si="2"/>
        <v xml:space="preserve"> </v>
      </c>
      <c r="L21" s="8" t="s">
        <v>14</v>
      </c>
      <c r="M21" s="9">
        <f t="shared" si="3"/>
        <v>0</v>
      </c>
      <c r="N21" s="10">
        <f t="shared" si="4"/>
        <v>0</v>
      </c>
      <c r="O21" s="10" t="e">
        <f t="shared" si="5"/>
        <v>#DIV/0!</v>
      </c>
      <c r="P21" s="11">
        <v>3.5</v>
      </c>
      <c r="Q21" s="11" t="s">
        <v>15</v>
      </c>
      <c r="R21" s="12">
        <f t="shared" si="6"/>
        <v>0</v>
      </c>
      <c r="S21" s="11">
        <v>3</v>
      </c>
      <c r="T21" s="11" t="s">
        <v>16</v>
      </c>
      <c r="U21" s="12">
        <f t="shared" si="7"/>
        <v>0</v>
      </c>
      <c r="V21" s="11">
        <v>2.5</v>
      </c>
      <c r="W21" s="11" t="s">
        <v>17</v>
      </c>
      <c r="X21" s="12">
        <f t="shared" si="8"/>
        <v>0</v>
      </c>
      <c r="Y21" s="11">
        <v>2</v>
      </c>
      <c r="Z21" s="11" t="s">
        <v>18</v>
      </c>
      <c r="AA21" s="12">
        <f t="shared" si="9"/>
        <v>0</v>
      </c>
      <c r="AB21" s="11">
        <v>1.5</v>
      </c>
      <c r="AC21" s="11" t="s">
        <v>19</v>
      </c>
      <c r="AD21" s="12">
        <f t="shared" si="10"/>
        <v>0</v>
      </c>
      <c r="AE21" s="11">
        <v>1</v>
      </c>
      <c r="AF21" s="11" t="s">
        <v>20</v>
      </c>
      <c r="AG21" s="12">
        <f t="shared" si="11"/>
        <v>0</v>
      </c>
      <c r="AH21" s="11">
        <v>0</v>
      </c>
      <c r="AI21" s="11" t="s">
        <v>21</v>
      </c>
      <c r="AJ21" s="12">
        <f t="shared" si="12"/>
        <v>0</v>
      </c>
      <c r="AK21" s="12">
        <f t="shared" si="13"/>
        <v>0</v>
      </c>
      <c r="AL21" s="13" t="str">
        <f t="shared" si="14"/>
        <v xml:space="preserve"> </v>
      </c>
      <c r="AM21" s="7">
        <f t="shared" si="15"/>
        <v>2.5</v>
      </c>
      <c r="AP21" t="s">
        <v>42</v>
      </c>
    </row>
    <row r="22" spans="1:42">
      <c r="A22" s="44"/>
      <c r="B22" s="24"/>
      <c r="C22" s="52"/>
      <c r="D22" s="51" t="str">
        <f t="shared" si="0"/>
        <v xml:space="preserve"> </v>
      </c>
      <c r="E22" s="51"/>
      <c r="F22" s="59" t="s">
        <v>9</v>
      </c>
      <c r="G22" s="60"/>
      <c r="H22" s="51" t="s">
        <v>9</v>
      </c>
      <c r="I22" s="55" t="str">
        <f t="shared" si="1"/>
        <v xml:space="preserve"> </v>
      </c>
      <c r="J22" s="56" t="str">
        <f t="shared" si="2"/>
        <v xml:space="preserve"> </v>
      </c>
      <c r="L22" s="8" t="s">
        <v>14</v>
      </c>
      <c r="M22" s="9">
        <f t="shared" si="3"/>
        <v>0</v>
      </c>
      <c r="N22" s="10">
        <f t="shared" si="4"/>
        <v>0</v>
      </c>
      <c r="O22" s="10" t="e">
        <f t="shared" si="5"/>
        <v>#DIV/0!</v>
      </c>
      <c r="P22" s="11">
        <v>3.5</v>
      </c>
      <c r="Q22" s="11" t="s">
        <v>15</v>
      </c>
      <c r="R22" s="12">
        <f t="shared" si="6"/>
        <v>0</v>
      </c>
      <c r="S22" s="11">
        <v>3</v>
      </c>
      <c r="T22" s="11" t="s">
        <v>16</v>
      </c>
      <c r="U22" s="12">
        <f t="shared" si="7"/>
        <v>0</v>
      </c>
      <c r="V22" s="11">
        <v>2.5</v>
      </c>
      <c r="W22" s="11" t="s">
        <v>17</v>
      </c>
      <c r="X22" s="12">
        <f t="shared" si="8"/>
        <v>0</v>
      </c>
      <c r="Y22" s="11">
        <v>2</v>
      </c>
      <c r="Z22" s="11" t="s">
        <v>18</v>
      </c>
      <c r="AA22" s="12">
        <f t="shared" si="9"/>
        <v>0</v>
      </c>
      <c r="AB22" s="11">
        <v>1.5</v>
      </c>
      <c r="AC22" s="11" t="s">
        <v>19</v>
      </c>
      <c r="AD22" s="12">
        <f t="shared" si="10"/>
        <v>0</v>
      </c>
      <c r="AE22" s="11">
        <v>1</v>
      </c>
      <c r="AF22" s="11" t="s">
        <v>20</v>
      </c>
      <c r="AG22" s="12">
        <f t="shared" si="11"/>
        <v>0</v>
      </c>
      <c r="AH22" s="11">
        <v>0</v>
      </c>
      <c r="AI22" s="11" t="s">
        <v>21</v>
      </c>
      <c r="AJ22" s="12">
        <f t="shared" si="12"/>
        <v>0</v>
      </c>
      <c r="AK22" s="12">
        <f t="shared" si="13"/>
        <v>0</v>
      </c>
      <c r="AL22" s="13" t="str">
        <f t="shared" si="14"/>
        <v xml:space="preserve"> </v>
      </c>
      <c r="AM22" s="7">
        <f t="shared" si="15"/>
        <v>2.5</v>
      </c>
      <c r="AP22" t="s">
        <v>42</v>
      </c>
    </row>
    <row r="23" spans="1:42">
      <c r="A23" s="44"/>
      <c r="B23" s="24"/>
      <c r="C23" s="52"/>
      <c r="D23" s="51" t="str">
        <f t="shared" si="0"/>
        <v xml:space="preserve"> </v>
      </c>
      <c r="E23" s="51"/>
      <c r="F23" s="59" t="s">
        <v>9</v>
      </c>
      <c r="G23" s="60"/>
      <c r="H23" s="51" t="s">
        <v>9</v>
      </c>
      <c r="I23" s="55" t="str">
        <f t="shared" si="1"/>
        <v xml:space="preserve"> </v>
      </c>
      <c r="J23" s="56" t="str">
        <f t="shared" si="2"/>
        <v xml:space="preserve"> </v>
      </c>
      <c r="L23" s="8" t="s">
        <v>14</v>
      </c>
      <c r="M23" s="9">
        <f t="shared" si="3"/>
        <v>0</v>
      </c>
      <c r="N23" s="10">
        <f t="shared" si="4"/>
        <v>0</v>
      </c>
      <c r="O23" s="10" t="e">
        <f t="shared" si="5"/>
        <v>#DIV/0!</v>
      </c>
      <c r="P23" s="11">
        <v>3.5</v>
      </c>
      <c r="Q23" s="11" t="s">
        <v>15</v>
      </c>
      <c r="R23" s="12">
        <f t="shared" si="6"/>
        <v>0</v>
      </c>
      <c r="S23" s="11">
        <v>3</v>
      </c>
      <c r="T23" s="11" t="s">
        <v>16</v>
      </c>
      <c r="U23" s="12">
        <f t="shared" si="7"/>
        <v>0</v>
      </c>
      <c r="V23" s="11">
        <v>2.5</v>
      </c>
      <c r="W23" s="11" t="s">
        <v>17</v>
      </c>
      <c r="X23" s="12">
        <f t="shared" si="8"/>
        <v>0</v>
      </c>
      <c r="Y23" s="11">
        <v>2</v>
      </c>
      <c r="Z23" s="11" t="s">
        <v>18</v>
      </c>
      <c r="AA23" s="12">
        <f t="shared" si="9"/>
        <v>0</v>
      </c>
      <c r="AB23" s="11">
        <v>1.5</v>
      </c>
      <c r="AC23" s="11" t="s">
        <v>19</v>
      </c>
      <c r="AD23" s="12">
        <f t="shared" si="10"/>
        <v>0</v>
      </c>
      <c r="AE23" s="11">
        <v>1</v>
      </c>
      <c r="AF23" s="11" t="s">
        <v>20</v>
      </c>
      <c r="AG23" s="12">
        <f t="shared" si="11"/>
        <v>0</v>
      </c>
      <c r="AH23" s="11">
        <v>0</v>
      </c>
      <c r="AI23" s="11" t="s">
        <v>21</v>
      </c>
      <c r="AJ23" s="12">
        <f t="shared" si="12"/>
        <v>0</v>
      </c>
      <c r="AK23" s="12">
        <f t="shared" si="13"/>
        <v>0</v>
      </c>
      <c r="AL23" s="13" t="str">
        <f t="shared" si="14"/>
        <v xml:space="preserve"> </v>
      </c>
      <c r="AM23" s="7">
        <f t="shared" si="15"/>
        <v>2.5</v>
      </c>
      <c r="AP23" t="s">
        <v>42</v>
      </c>
    </row>
    <row r="24" spans="1:42">
      <c r="A24" s="44"/>
      <c r="B24" s="24"/>
      <c r="C24" s="52"/>
      <c r="D24" s="51" t="str">
        <f t="shared" si="0"/>
        <v xml:space="preserve"> </v>
      </c>
      <c r="E24" s="51"/>
      <c r="F24" s="59" t="s">
        <v>9</v>
      </c>
      <c r="G24" s="60"/>
      <c r="H24" s="51" t="s">
        <v>9</v>
      </c>
      <c r="I24" s="55" t="str">
        <f t="shared" si="1"/>
        <v xml:space="preserve"> </v>
      </c>
      <c r="J24" s="56" t="str">
        <f t="shared" si="2"/>
        <v xml:space="preserve"> </v>
      </c>
      <c r="L24" s="8" t="s">
        <v>14</v>
      </c>
      <c r="M24" s="9">
        <f t="shared" si="3"/>
        <v>0</v>
      </c>
      <c r="N24" s="10">
        <f t="shared" si="4"/>
        <v>0</v>
      </c>
      <c r="O24" s="10" t="e">
        <f t="shared" si="5"/>
        <v>#DIV/0!</v>
      </c>
      <c r="P24" s="11">
        <v>3.5</v>
      </c>
      <c r="Q24" s="11" t="s">
        <v>15</v>
      </c>
      <c r="R24" s="12">
        <f t="shared" si="6"/>
        <v>0</v>
      </c>
      <c r="S24" s="11">
        <v>3</v>
      </c>
      <c r="T24" s="11" t="s">
        <v>16</v>
      </c>
      <c r="U24" s="12">
        <f t="shared" si="7"/>
        <v>0</v>
      </c>
      <c r="V24" s="11">
        <v>2.5</v>
      </c>
      <c r="W24" s="11" t="s">
        <v>17</v>
      </c>
      <c r="X24" s="12">
        <f t="shared" si="8"/>
        <v>0</v>
      </c>
      <c r="Y24" s="11">
        <v>2</v>
      </c>
      <c r="Z24" s="11" t="s">
        <v>18</v>
      </c>
      <c r="AA24" s="12">
        <f t="shared" si="9"/>
        <v>0</v>
      </c>
      <c r="AB24" s="11">
        <v>1.5</v>
      </c>
      <c r="AC24" s="11" t="s">
        <v>19</v>
      </c>
      <c r="AD24" s="12">
        <f t="shared" si="10"/>
        <v>0</v>
      </c>
      <c r="AE24" s="11">
        <v>1</v>
      </c>
      <c r="AF24" s="11" t="s">
        <v>20</v>
      </c>
      <c r="AG24" s="12">
        <f t="shared" si="11"/>
        <v>0</v>
      </c>
      <c r="AH24" s="11">
        <v>0</v>
      </c>
      <c r="AI24" s="11" t="s">
        <v>21</v>
      </c>
      <c r="AJ24" s="12">
        <f t="shared" si="12"/>
        <v>0</v>
      </c>
      <c r="AK24" s="12">
        <f t="shared" si="13"/>
        <v>0</v>
      </c>
      <c r="AL24" s="13" t="str">
        <f t="shared" si="14"/>
        <v xml:space="preserve"> </v>
      </c>
      <c r="AM24" s="7">
        <f t="shared" si="15"/>
        <v>2.5</v>
      </c>
      <c r="AP24" t="s">
        <v>42</v>
      </c>
    </row>
    <row r="25" spans="1:42">
      <c r="A25" s="44"/>
      <c r="B25" s="24"/>
      <c r="C25" s="52"/>
      <c r="D25" s="51" t="str">
        <f t="shared" si="0"/>
        <v xml:space="preserve"> </v>
      </c>
      <c r="E25" s="51"/>
      <c r="F25" s="59" t="s">
        <v>9</v>
      </c>
      <c r="G25" s="60"/>
      <c r="H25" s="51" t="s">
        <v>9</v>
      </c>
      <c r="I25" s="55" t="str">
        <f t="shared" si="1"/>
        <v xml:space="preserve"> </v>
      </c>
      <c r="J25" s="56" t="str">
        <f t="shared" si="2"/>
        <v xml:space="preserve"> </v>
      </c>
      <c r="L25" s="8" t="s">
        <v>14</v>
      </c>
      <c r="M25" s="9">
        <f t="shared" si="3"/>
        <v>0</v>
      </c>
      <c r="N25" s="10">
        <f t="shared" si="4"/>
        <v>0</v>
      </c>
      <c r="O25" s="10" t="e">
        <f t="shared" si="5"/>
        <v>#DIV/0!</v>
      </c>
      <c r="P25" s="11">
        <v>3.5</v>
      </c>
      <c r="Q25" s="11" t="s">
        <v>15</v>
      </c>
      <c r="R25" s="12">
        <f t="shared" si="6"/>
        <v>0</v>
      </c>
      <c r="S25" s="11">
        <v>3</v>
      </c>
      <c r="T25" s="11" t="s">
        <v>16</v>
      </c>
      <c r="U25" s="12">
        <f t="shared" si="7"/>
        <v>0</v>
      </c>
      <c r="V25" s="11">
        <v>2.5</v>
      </c>
      <c r="W25" s="11" t="s">
        <v>17</v>
      </c>
      <c r="X25" s="12">
        <f t="shared" si="8"/>
        <v>0</v>
      </c>
      <c r="Y25" s="11">
        <v>2</v>
      </c>
      <c r="Z25" s="11" t="s">
        <v>18</v>
      </c>
      <c r="AA25" s="12">
        <f t="shared" si="9"/>
        <v>0</v>
      </c>
      <c r="AB25" s="11">
        <v>1.5</v>
      </c>
      <c r="AC25" s="11" t="s">
        <v>19</v>
      </c>
      <c r="AD25" s="12">
        <f t="shared" si="10"/>
        <v>0</v>
      </c>
      <c r="AE25" s="11">
        <v>1</v>
      </c>
      <c r="AF25" s="11" t="s">
        <v>20</v>
      </c>
      <c r="AG25" s="12">
        <f t="shared" si="11"/>
        <v>0</v>
      </c>
      <c r="AH25" s="11">
        <v>0</v>
      </c>
      <c r="AI25" s="11" t="s">
        <v>21</v>
      </c>
      <c r="AJ25" s="12">
        <f t="shared" si="12"/>
        <v>0</v>
      </c>
      <c r="AK25" s="12">
        <f t="shared" si="13"/>
        <v>0</v>
      </c>
      <c r="AL25" s="13" t="str">
        <f t="shared" si="14"/>
        <v xml:space="preserve"> </v>
      </c>
      <c r="AM25" s="7">
        <f t="shared" si="15"/>
        <v>2.5</v>
      </c>
      <c r="AP25" t="s">
        <v>42</v>
      </c>
    </row>
    <row r="26" spans="1:42">
      <c r="A26" s="44"/>
      <c r="B26" s="24"/>
      <c r="C26" s="52"/>
      <c r="D26" s="51" t="str">
        <f t="shared" si="0"/>
        <v xml:space="preserve"> </v>
      </c>
      <c r="E26" s="51"/>
      <c r="F26" s="59" t="s">
        <v>9</v>
      </c>
      <c r="G26" s="60"/>
      <c r="H26" s="51" t="s">
        <v>9</v>
      </c>
      <c r="I26" s="55" t="str">
        <f t="shared" si="1"/>
        <v xml:space="preserve"> </v>
      </c>
      <c r="J26" s="56" t="str">
        <f t="shared" si="2"/>
        <v xml:space="preserve"> </v>
      </c>
      <c r="L26" s="8" t="s">
        <v>14</v>
      </c>
      <c r="M26" s="9">
        <f t="shared" si="3"/>
        <v>0</v>
      </c>
      <c r="N26" s="10">
        <f t="shared" si="4"/>
        <v>0</v>
      </c>
      <c r="O26" s="10" t="e">
        <f t="shared" si="5"/>
        <v>#DIV/0!</v>
      </c>
      <c r="P26" s="11">
        <v>3.5</v>
      </c>
      <c r="Q26" s="11" t="s">
        <v>15</v>
      </c>
      <c r="R26" s="12">
        <f t="shared" si="6"/>
        <v>0</v>
      </c>
      <c r="S26" s="11">
        <v>3</v>
      </c>
      <c r="T26" s="11" t="s">
        <v>16</v>
      </c>
      <c r="U26" s="12">
        <f t="shared" si="7"/>
        <v>0</v>
      </c>
      <c r="V26" s="11">
        <v>2.5</v>
      </c>
      <c r="W26" s="11" t="s">
        <v>17</v>
      </c>
      <c r="X26" s="12">
        <f t="shared" si="8"/>
        <v>0</v>
      </c>
      <c r="Y26" s="11">
        <v>2</v>
      </c>
      <c r="Z26" s="11" t="s">
        <v>18</v>
      </c>
      <c r="AA26" s="12">
        <f t="shared" si="9"/>
        <v>0</v>
      </c>
      <c r="AB26" s="11">
        <v>1.5</v>
      </c>
      <c r="AC26" s="11" t="s">
        <v>19</v>
      </c>
      <c r="AD26" s="12">
        <f t="shared" si="10"/>
        <v>0</v>
      </c>
      <c r="AE26" s="11">
        <v>1</v>
      </c>
      <c r="AF26" s="11" t="s">
        <v>20</v>
      </c>
      <c r="AG26" s="12">
        <f t="shared" si="11"/>
        <v>0</v>
      </c>
      <c r="AH26" s="11">
        <v>0</v>
      </c>
      <c r="AI26" s="11" t="s">
        <v>21</v>
      </c>
      <c r="AJ26" s="12">
        <f t="shared" si="12"/>
        <v>0</v>
      </c>
      <c r="AK26" s="12">
        <f t="shared" si="13"/>
        <v>0</v>
      </c>
      <c r="AL26" s="13" t="str">
        <f t="shared" si="14"/>
        <v xml:space="preserve"> </v>
      </c>
      <c r="AM26" s="7">
        <f t="shared" si="15"/>
        <v>2.5</v>
      </c>
      <c r="AP26" t="s">
        <v>42</v>
      </c>
    </row>
    <row r="27" spans="1:42">
      <c r="A27" s="44"/>
      <c r="B27" s="24"/>
      <c r="C27" s="52"/>
      <c r="D27" s="51" t="str">
        <f t="shared" si="0"/>
        <v xml:space="preserve"> </v>
      </c>
      <c r="E27" s="51"/>
      <c r="F27" s="59" t="s">
        <v>9</v>
      </c>
      <c r="G27" s="60"/>
      <c r="H27" s="51" t="s">
        <v>9</v>
      </c>
      <c r="I27" s="55" t="str">
        <f t="shared" si="1"/>
        <v xml:space="preserve"> </v>
      </c>
      <c r="J27" s="56" t="str">
        <f t="shared" si="2"/>
        <v xml:space="preserve"> </v>
      </c>
      <c r="L27" s="8" t="s">
        <v>14</v>
      </c>
      <c r="M27" s="9">
        <f t="shared" si="3"/>
        <v>0</v>
      </c>
      <c r="N27" s="10">
        <f t="shared" si="4"/>
        <v>0</v>
      </c>
      <c r="O27" s="10" t="e">
        <f t="shared" si="5"/>
        <v>#DIV/0!</v>
      </c>
      <c r="P27" s="11">
        <v>3.5</v>
      </c>
      <c r="Q27" s="11" t="s">
        <v>15</v>
      </c>
      <c r="R27" s="12">
        <f t="shared" si="6"/>
        <v>0</v>
      </c>
      <c r="S27" s="11">
        <v>3</v>
      </c>
      <c r="T27" s="11" t="s">
        <v>16</v>
      </c>
      <c r="U27" s="12">
        <f t="shared" si="7"/>
        <v>0</v>
      </c>
      <c r="V27" s="11">
        <v>2.5</v>
      </c>
      <c r="W27" s="11" t="s">
        <v>17</v>
      </c>
      <c r="X27" s="12">
        <f t="shared" si="8"/>
        <v>0</v>
      </c>
      <c r="Y27" s="11">
        <v>2</v>
      </c>
      <c r="Z27" s="11" t="s">
        <v>18</v>
      </c>
      <c r="AA27" s="12">
        <f t="shared" si="9"/>
        <v>0</v>
      </c>
      <c r="AB27" s="11">
        <v>1.5</v>
      </c>
      <c r="AC27" s="11" t="s">
        <v>19</v>
      </c>
      <c r="AD27" s="12">
        <f t="shared" si="10"/>
        <v>0</v>
      </c>
      <c r="AE27" s="11">
        <v>1</v>
      </c>
      <c r="AF27" s="11" t="s">
        <v>20</v>
      </c>
      <c r="AG27" s="12">
        <f t="shared" si="11"/>
        <v>0</v>
      </c>
      <c r="AH27" s="11">
        <v>0</v>
      </c>
      <c r="AI27" s="11" t="s">
        <v>21</v>
      </c>
      <c r="AJ27" s="12">
        <f t="shared" si="12"/>
        <v>0</v>
      </c>
      <c r="AK27" s="12">
        <f t="shared" si="13"/>
        <v>0</v>
      </c>
      <c r="AL27" s="13" t="str">
        <f t="shared" si="14"/>
        <v xml:space="preserve"> </v>
      </c>
      <c r="AM27" s="7">
        <f t="shared" si="15"/>
        <v>2.5</v>
      </c>
      <c r="AP27" t="s">
        <v>42</v>
      </c>
    </row>
    <row r="28" spans="1:42">
      <c r="A28" s="44"/>
      <c r="B28" s="24"/>
      <c r="C28" s="52"/>
      <c r="D28" s="51" t="str">
        <f t="shared" si="0"/>
        <v xml:space="preserve"> </v>
      </c>
      <c r="E28" s="51"/>
      <c r="F28" s="59" t="s">
        <v>9</v>
      </c>
      <c r="G28" s="60"/>
      <c r="H28" s="51" t="s">
        <v>9</v>
      </c>
      <c r="I28" s="55" t="str">
        <f t="shared" si="1"/>
        <v xml:space="preserve"> </v>
      </c>
      <c r="J28" s="56" t="str">
        <f t="shared" si="2"/>
        <v xml:space="preserve"> </v>
      </c>
      <c r="L28" s="8" t="s">
        <v>14</v>
      </c>
      <c r="M28" s="9">
        <f t="shared" si="3"/>
        <v>0</v>
      </c>
      <c r="N28" s="10">
        <f t="shared" si="4"/>
        <v>0</v>
      </c>
      <c r="O28" s="10" t="e">
        <f t="shared" si="5"/>
        <v>#DIV/0!</v>
      </c>
      <c r="P28" s="11">
        <v>3.5</v>
      </c>
      <c r="Q28" s="11" t="s">
        <v>15</v>
      </c>
      <c r="R28" s="12">
        <f t="shared" si="6"/>
        <v>0</v>
      </c>
      <c r="S28" s="11">
        <v>3</v>
      </c>
      <c r="T28" s="11" t="s">
        <v>16</v>
      </c>
      <c r="U28" s="12">
        <f t="shared" si="7"/>
        <v>0</v>
      </c>
      <c r="V28" s="11">
        <v>2.5</v>
      </c>
      <c r="W28" s="11" t="s">
        <v>17</v>
      </c>
      <c r="X28" s="12">
        <f t="shared" si="8"/>
        <v>0</v>
      </c>
      <c r="Y28" s="11">
        <v>2</v>
      </c>
      <c r="Z28" s="11" t="s">
        <v>18</v>
      </c>
      <c r="AA28" s="12">
        <f t="shared" si="9"/>
        <v>0</v>
      </c>
      <c r="AB28" s="11">
        <v>1.5</v>
      </c>
      <c r="AC28" s="11" t="s">
        <v>19</v>
      </c>
      <c r="AD28" s="12">
        <f t="shared" si="10"/>
        <v>0</v>
      </c>
      <c r="AE28" s="11">
        <v>1</v>
      </c>
      <c r="AF28" s="11" t="s">
        <v>20</v>
      </c>
      <c r="AG28" s="12">
        <f t="shared" si="11"/>
        <v>0</v>
      </c>
      <c r="AH28" s="11">
        <v>0</v>
      </c>
      <c r="AI28" s="11" t="s">
        <v>21</v>
      </c>
      <c r="AJ28" s="12">
        <f t="shared" si="12"/>
        <v>0</v>
      </c>
      <c r="AK28" s="12">
        <f t="shared" si="13"/>
        <v>0</v>
      </c>
      <c r="AL28" s="13" t="str">
        <f t="shared" si="14"/>
        <v xml:space="preserve"> </v>
      </c>
      <c r="AM28" s="7">
        <f t="shared" si="15"/>
        <v>2.5</v>
      </c>
      <c r="AP28" t="s">
        <v>42</v>
      </c>
    </row>
    <row r="29" spans="1:42">
      <c r="A29" s="44"/>
      <c r="B29" s="24"/>
      <c r="C29" s="52"/>
      <c r="D29" s="51" t="str">
        <f t="shared" si="0"/>
        <v xml:space="preserve"> </v>
      </c>
      <c r="E29" s="51"/>
      <c r="F29" s="59" t="s">
        <v>9</v>
      </c>
      <c r="G29" s="60"/>
      <c r="H29" s="51" t="s">
        <v>9</v>
      </c>
      <c r="I29" s="55" t="str">
        <f t="shared" si="1"/>
        <v xml:space="preserve"> </v>
      </c>
      <c r="J29" s="56" t="str">
        <f t="shared" si="2"/>
        <v xml:space="preserve"> </v>
      </c>
      <c r="L29" s="8" t="s">
        <v>14</v>
      </c>
      <c r="M29" s="9">
        <f t="shared" si="3"/>
        <v>0</v>
      </c>
      <c r="N29" s="10">
        <f t="shared" si="4"/>
        <v>0</v>
      </c>
      <c r="O29" s="10" t="e">
        <f t="shared" si="5"/>
        <v>#DIV/0!</v>
      </c>
      <c r="P29" s="11">
        <v>3.5</v>
      </c>
      <c r="Q29" s="11" t="s">
        <v>15</v>
      </c>
      <c r="R29" s="12">
        <f t="shared" si="6"/>
        <v>0</v>
      </c>
      <c r="S29" s="11">
        <v>3</v>
      </c>
      <c r="T29" s="11" t="s">
        <v>16</v>
      </c>
      <c r="U29" s="12">
        <f t="shared" si="7"/>
        <v>0</v>
      </c>
      <c r="V29" s="11">
        <v>2.5</v>
      </c>
      <c r="W29" s="11" t="s">
        <v>17</v>
      </c>
      <c r="X29" s="12">
        <f t="shared" si="8"/>
        <v>0</v>
      </c>
      <c r="Y29" s="11">
        <v>2</v>
      </c>
      <c r="Z29" s="11" t="s">
        <v>18</v>
      </c>
      <c r="AA29" s="12">
        <f t="shared" si="9"/>
        <v>0</v>
      </c>
      <c r="AB29" s="11">
        <v>1.5</v>
      </c>
      <c r="AC29" s="11" t="s">
        <v>19</v>
      </c>
      <c r="AD29" s="12">
        <f t="shared" si="10"/>
        <v>0</v>
      </c>
      <c r="AE29" s="11">
        <v>1</v>
      </c>
      <c r="AF29" s="11" t="s">
        <v>20</v>
      </c>
      <c r="AG29" s="12">
        <f t="shared" si="11"/>
        <v>0</v>
      </c>
      <c r="AH29" s="11">
        <v>0</v>
      </c>
      <c r="AI29" s="11" t="s">
        <v>21</v>
      </c>
      <c r="AJ29" s="12">
        <f t="shared" si="12"/>
        <v>0</v>
      </c>
      <c r="AK29" s="12">
        <f t="shared" si="13"/>
        <v>0</v>
      </c>
      <c r="AL29" s="13" t="str">
        <f t="shared" si="14"/>
        <v xml:space="preserve"> </v>
      </c>
      <c r="AM29" s="7">
        <f t="shared" si="15"/>
        <v>2.5</v>
      </c>
      <c r="AP29" t="s">
        <v>42</v>
      </c>
    </row>
    <row r="30" spans="1:42">
      <c r="A30" s="44"/>
      <c r="B30" s="24"/>
      <c r="C30" s="52"/>
      <c r="D30" s="51" t="str">
        <f t="shared" si="0"/>
        <v xml:space="preserve"> </v>
      </c>
      <c r="E30" s="51"/>
      <c r="F30" s="59" t="s">
        <v>9</v>
      </c>
      <c r="G30" s="60"/>
      <c r="H30" s="51" t="s">
        <v>9</v>
      </c>
      <c r="I30" s="55" t="str">
        <f t="shared" si="1"/>
        <v xml:space="preserve"> </v>
      </c>
      <c r="J30" s="56" t="str">
        <f t="shared" si="2"/>
        <v xml:space="preserve"> </v>
      </c>
      <c r="L30" s="8" t="s">
        <v>14</v>
      </c>
      <c r="M30" s="9">
        <f t="shared" si="3"/>
        <v>0</v>
      </c>
      <c r="N30" s="10">
        <f t="shared" si="4"/>
        <v>0</v>
      </c>
      <c r="O30" s="10" t="e">
        <f t="shared" si="5"/>
        <v>#DIV/0!</v>
      </c>
      <c r="P30" s="11">
        <v>3.5</v>
      </c>
      <c r="Q30" s="11" t="s">
        <v>15</v>
      </c>
      <c r="R30" s="12">
        <f t="shared" si="6"/>
        <v>0</v>
      </c>
      <c r="S30" s="11">
        <v>3</v>
      </c>
      <c r="T30" s="11" t="s">
        <v>16</v>
      </c>
      <c r="U30" s="12">
        <f t="shared" si="7"/>
        <v>0</v>
      </c>
      <c r="V30" s="11">
        <v>2.5</v>
      </c>
      <c r="W30" s="11" t="s">
        <v>17</v>
      </c>
      <c r="X30" s="12">
        <f t="shared" si="8"/>
        <v>0</v>
      </c>
      <c r="Y30" s="11">
        <v>2</v>
      </c>
      <c r="Z30" s="11" t="s">
        <v>18</v>
      </c>
      <c r="AA30" s="12">
        <f t="shared" si="9"/>
        <v>0</v>
      </c>
      <c r="AB30" s="11">
        <v>1.5</v>
      </c>
      <c r="AC30" s="11" t="s">
        <v>19</v>
      </c>
      <c r="AD30" s="12">
        <f t="shared" si="10"/>
        <v>0</v>
      </c>
      <c r="AE30" s="11">
        <v>1</v>
      </c>
      <c r="AF30" s="11" t="s">
        <v>20</v>
      </c>
      <c r="AG30" s="12">
        <f t="shared" si="11"/>
        <v>0</v>
      </c>
      <c r="AH30" s="11">
        <v>0</v>
      </c>
      <c r="AI30" s="11" t="s">
        <v>21</v>
      </c>
      <c r="AJ30" s="12">
        <f t="shared" si="12"/>
        <v>0</v>
      </c>
      <c r="AK30" s="12">
        <f t="shared" si="13"/>
        <v>0</v>
      </c>
      <c r="AL30" s="13" t="str">
        <f t="shared" si="14"/>
        <v xml:space="preserve"> </v>
      </c>
      <c r="AM30" s="7">
        <f t="shared" si="15"/>
        <v>2.5</v>
      </c>
      <c r="AP30" t="s">
        <v>42</v>
      </c>
    </row>
    <row r="31" spans="1:42">
      <c r="A31" s="44"/>
      <c r="B31" s="24"/>
      <c r="C31" s="52"/>
      <c r="D31" s="51" t="str">
        <f t="shared" si="0"/>
        <v xml:space="preserve"> </v>
      </c>
      <c r="E31" s="51"/>
      <c r="F31" s="59" t="s">
        <v>9</v>
      </c>
      <c r="G31" s="60"/>
      <c r="H31" s="51" t="s">
        <v>9</v>
      </c>
      <c r="I31" s="55" t="str">
        <f t="shared" si="1"/>
        <v xml:space="preserve"> </v>
      </c>
      <c r="J31" s="56" t="str">
        <f t="shared" si="2"/>
        <v xml:space="preserve"> </v>
      </c>
      <c r="L31" s="8" t="s">
        <v>14</v>
      </c>
      <c r="M31" s="9">
        <f t="shared" si="3"/>
        <v>0</v>
      </c>
      <c r="N31" s="10">
        <f t="shared" si="4"/>
        <v>0</v>
      </c>
      <c r="O31" s="10" t="e">
        <f t="shared" si="5"/>
        <v>#DIV/0!</v>
      </c>
      <c r="P31" s="11">
        <v>3.5</v>
      </c>
      <c r="Q31" s="11" t="s">
        <v>15</v>
      </c>
      <c r="R31" s="12">
        <f t="shared" si="6"/>
        <v>0</v>
      </c>
      <c r="S31" s="11">
        <v>3</v>
      </c>
      <c r="T31" s="11" t="s">
        <v>16</v>
      </c>
      <c r="U31" s="12">
        <f t="shared" si="7"/>
        <v>0</v>
      </c>
      <c r="V31" s="11">
        <v>2.5</v>
      </c>
      <c r="W31" s="11" t="s">
        <v>17</v>
      </c>
      <c r="X31" s="12">
        <f t="shared" si="8"/>
        <v>0</v>
      </c>
      <c r="Y31" s="11">
        <v>2</v>
      </c>
      <c r="Z31" s="11" t="s">
        <v>18</v>
      </c>
      <c r="AA31" s="12">
        <f t="shared" si="9"/>
        <v>0</v>
      </c>
      <c r="AB31" s="11">
        <v>1.5</v>
      </c>
      <c r="AC31" s="11" t="s">
        <v>19</v>
      </c>
      <c r="AD31" s="12">
        <f t="shared" si="10"/>
        <v>0</v>
      </c>
      <c r="AE31" s="11">
        <v>1</v>
      </c>
      <c r="AF31" s="11" t="s">
        <v>20</v>
      </c>
      <c r="AG31" s="12">
        <f t="shared" si="11"/>
        <v>0</v>
      </c>
      <c r="AH31" s="11">
        <v>0</v>
      </c>
      <c r="AI31" s="11" t="s">
        <v>21</v>
      </c>
      <c r="AJ31" s="12">
        <f t="shared" si="12"/>
        <v>0</v>
      </c>
      <c r="AK31" s="12">
        <f t="shared" si="13"/>
        <v>0</v>
      </c>
      <c r="AL31" s="13" t="str">
        <f t="shared" si="14"/>
        <v xml:space="preserve"> </v>
      </c>
      <c r="AM31" s="7">
        <f t="shared" si="15"/>
        <v>2.5</v>
      </c>
      <c r="AP31" t="s">
        <v>42</v>
      </c>
    </row>
    <row r="32" spans="1:42">
      <c r="A32" s="44"/>
      <c r="B32" s="24"/>
      <c r="C32" s="52"/>
      <c r="D32" s="51" t="str">
        <f t="shared" si="0"/>
        <v xml:space="preserve"> </v>
      </c>
      <c r="E32" s="51"/>
      <c r="F32" s="59" t="s">
        <v>9</v>
      </c>
      <c r="G32" s="60"/>
      <c r="H32" s="51" t="s">
        <v>9</v>
      </c>
      <c r="I32" s="55" t="str">
        <f t="shared" si="1"/>
        <v xml:space="preserve"> </v>
      </c>
      <c r="J32" s="56" t="str">
        <f t="shared" si="2"/>
        <v xml:space="preserve"> </v>
      </c>
      <c r="L32" s="8" t="s">
        <v>14</v>
      </c>
      <c r="M32" s="9">
        <f t="shared" si="3"/>
        <v>0</v>
      </c>
      <c r="N32" s="10">
        <f t="shared" si="4"/>
        <v>0</v>
      </c>
      <c r="O32" s="10" t="e">
        <f t="shared" si="5"/>
        <v>#DIV/0!</v>
      </c>
      <c r="P32" s="11">
        <v>3.5</v>
      </c>
      <c r="Q32" s="11" t="s">
        <v>15</v>
      </c>
      <c r="R32" s="12">
        <f t="shared" si="6"/>
        <v>0</v>
      </c>
      <c r="S32" s="11">
        <v>3</v>
      </c>
      <c r="T32" s="11" t="s">
        <v>16</v>
      </c>
      <c r="U32" s="12">
        <f t="shared" si="7"/>
        <v>0</v>
      </c>
      <c r="V32" s="11">
        <v>2.5</v>
      </c>
      <c r="W32" s="11" t="s">
        <v>17</v>
      </c>
      <c r="X32" s="12">
        <f t="shared" si="8"/>
        <v>0</v>
      </c>
      <c r="Y32" s="11">
        <v>2</v>
      </c>
      <c r="Z32" s="11" t="s">
        <v>18</v>
      </c>
      <c r="AA32" s="12">
        <f t="shared" si="9"/>
        <v>0</v>
      </c>
      <c r="AB32" s="11">
        <v>1.5</v>
      </c>
      <c r="AC32" s="11" t="s">
        <v>19</v>
      </c>
      <c r="AD32" s="12">
        <f t="shared" si="10"/>
        <v>0</v>
      </c>
      <c r="AE32" s="11">
        <v>1</v>
      </c>
      <c r="AF32" s="11" t="s">
        <v>20</v>
      </c>
      <c r="AG32" s="12">
        <f t="shared" si="11"/>
        <v>0</v>
      </c>
      <c r="AH32" s="11">
        <v>0</v>
      </c>
      <c r="AI32" s="11" t="s">
        <v>21</v>
      </c>
      <c r="AJ32" s="12">
        <f t="shared" si="12"/>
        <v>0</v>
      </c>
      <c r="AK32" s="12">
        <f t="shared" si="13"/>
        <v>0</v>
      </c>
      <c r="AL32" s="13" t="str">
        <f t="shared" si="14"/>
        <v xml:space="preserve"> </v>
      </c>
      <c r="AM32" s="7">
        <f t="shared" si="15"/>
        <v>2.5</v>
      </c>
      <c r="AP32" t="s">
        <v>42</v>
      </c>
    </row>
    <row r="33" spans="1:42">
      <c r="A33" s="44"/>
      <c r="B33" s="24"/>
      <c r="C33" s="52"/>
      <c r="D33" s="51" t="str">
        <f t="shared" si="0"/>
        <v xml:space="preserve"> </v>
      </c>
      <c r="E33" s="51"/>
      <c r="F33" s="59" t="s">
        <v>9</v>
      </c>
      <c r="G33" s="60"/>
      <c r="H33" s="51" t="s">
        <v>9</v>
      </c>
      <c r="I33" s="55" t="str">
        <f t="shared" si="1"/>
        <v xml:space="preserve"> </v>
      </c>
      <c r="J33" s="56" t="str">
        <f t="shared" si="2"/>
        <v xml:space="preserve"> </v>
      </c>
      <c r="L33" s="8" t="s">
        <v>14</v>
      </c>
      <c r="M33" s="9">
        <f t="shared" si="3"/>
        <v>0</v>
      </c>
      <c r="N33" s="10">
        <f t="shared" si="4"/>
        <v>0</v>
      </c>
      <c r="O33" s="10" t="e">
        <f t="shared" si="5"/>
        <v>#DIV/0!</v>
      </c>
      <c r="P33" s="11">
        <v>3.5</v>
      </c>
      <c r="Q33" s="11" t="s">
        <v>15</v>
      </c>
      <c r="R33" s="12">
        <f t="shared" si="6"/>
        <v>0</v>
      </c>
      <c r="S33" s="11">
        <v>3</v>
      </c>
      <c r="T33" s="11" t="s">
        <v>16</v>
      </c>
      <c r="U33" s="12">
        <f t="shared" si="7"/>
        <v>0</v>
      </c>
      <c r="V33" s="11">
        <v>2.5</v>
      </c>
      <c r="W33" s="11" t="s">
        <v>17</v>
      </c>
      <c r="X33" s="12">
        <f t="shared" si="8"/>
        <v>0</v>
      </c>
      <c r="Y33" s="11">
        <v>2</v>
      </c>
      <c r="Z33" s="11" t="s">
        <v>18</v>
      </c>
      <c r="AA33" s="12">
        <f t="shared" si="9"/>
        <v>0</v>
      </c>
      <c r="AB33" s="11">
        <v>1.5</v>
      </c>
      <c r="AC33" s="11" t="s">
        <v>19</v>
      </c>
      <c r="AD33" s="12">
        <f t="shared" si="10"/>
        <v>0</v>
      </c>
      <c r="AE33" s="11">
        <v>1</v>
      </c>
      <c r="AF33" s="11" t="s">
        <v>20</v>
      </c>
      <c r="AG33" s="12">
        <f t="shared" si="11"/>
        <v>0</v>
      </c>
      <c r="AH33" s="11">
        <v>0</v>
      </c>
      <c r="AI33" s="11" t="s">
        <v>21</v>
      </c>
      <c r="AJ33" s="12">
        <f t="shared" si="12"/>
        <v>0</v>
      </c>
      <c r="AK33" s="12">
        <f t="shared" si="13"/>
        <v>0</v>
      </c>
      <c r="AL33" s="13" t="str">
        <f t="shared" si="14"/>
        <v xml:space="preserve"> </v>
      </c>
      <c r="AM33" s="7">
        <f t="shared" si="15"/>
        <v>2.5</v>
      </c>
      <c r="AP33" t="s">
        <v>42</v>
      </c>
    </row>
    <row r="34" spans="1:42">
      <c r="A34" s="44"/>
      <c r="B34" s="24"/>
      <c r="C34" s="52"/>
      <c r="D34" s="51" t="str">
        <f t="shared" si="0"/>
        <v xml:space="preserve"> </v>
      </c>
      <c r="E34" s="51"/>
      <c r="F34" s="59" t="s">
        <v>9</v>
      </c>
      <c r="G34" s="60"/>
      <c r="H34" s="51" t="s">
        <v>9</v>
      </c>
      <c r="I34" s="55" t="str">
        <f t="shared" si="1"/>
        <v xml:space="preserve"> </v>
      </c>
      <c r="J34" s="56" t="str">
        <f t="shared" si="2"/>
        <v xml:space="preserve"> </v>
      </c>
      <c r="L34" s="8" t="s">
        <v>14</v>
      </c>
      <c r="M34" s="9">
        <f t="shared" ref="M34:M35" si="16">IF(H34&lt;90,0,IF(H34&lt;=100,4,0))</f>
        <v>0</v>
      </c>
      <c r="N34" s="10">
        <f t="shared" ref="N34:N35" si="17">IF(H34=" ",C34,(C34+15))</f>
        <v>0</v>
      </c>
      <c r="O34" s="10" t="e">
        <f t="shared" ref="O34:O35" si="18">IF(H34="BAŞARILI",(E34/N34),IF(H34&gt;0,(((AK34*15)+E34)/N34),E34))</f>
        <v>#DIV/0!</v>
      </c>
      <c r="P34" s="11">
        <v>3.5</v>
      </c>
      <c r="Q34" s="11" t="s">
        <v>15</v>
      </c>
      <c r="R34" s="12">
        <f t="shared" ref="R34:R35" si="19">IF(H34&lt;85,0,IF(H34&lt;=89,3.5,0))</f>
        <v>0</v>
      </c>
      <c r="S34" s="11">
        <v>3</v>
      </c>
      <c r="T34" s="11" t="s">
        <v>16</v>
      </c>
      <c r="U34" s="12">
        <f t="shared" ref="U34:U35" si="20">IF(H34&lt;80,0,IF(H34&lt;=84,3,0))</f>
        <v>0</v>
      </c>
      <c r="V34" s="11">
        <v>2.5</v>
      </c>
      <c r="W34" s="11" t="s">
        <v>17</v>
      </c>
      <c r="X34" s="12">
        <f t="shared" ref="X34:X35" si="21">IF(H34&lt;75,0,IF(H34&lt;=79,2.5,0))</f>
        <v>0</v>
      </c>
      <c r="Y34" s="11">
        <v>2</v>
      </c>
      <c r="Z34" s="11" t="s">
        <v>18</v>
      </c>
      <c r="AA34" s="12">
        <f t="shared" ref="AA34:AA35" si="22">IF(H34&lt;65,0,IF(H34&lt;=74,2,0))</f>
        <v>0</v>
      </c>
      <c r="AB34" s="11">
        <v>1.5</v>
      </c>
      <c r="AC34" s="11" t="s">
        <v>19</v>
      </c>
      <c r="AD34" s="12">
        <f t="shared" ref="AD34:AD35" si="23">IF(H34&lt;58,0,IF(H34&lt;=64,1.5,0))</f>
        <v>0</v>
      </c>
      <c r="AE34" s="11">
        <v>1</v>
      </c>
      <c r="AF34" s="11" t="s">
        <v>20</v>
      </c>
      <c r="AG34" s="12">
        <f t="shared" ref="AG34:AG35" si="24">IF(H34&lt;50,0,IF(H34&lt;=57,1,0))</f>
        <v>0</v>
      </c>
      <c r="AH34" s="11">
        <v>0</v>
      </c>
      <c r="AI34" s="11" t="s">
        <v>21</v>
      </c>
      <c r="AJ34" s="12">
        <f t="shared" ref="AJ34:AJ35" si="25">IF(H34&lt;0,0,IF(H34&lt;=49,0,0))</f>
        <v>0</v>
      </c>
      <c r="AK34" s="12">
        <f t="shared" ref="AK34:AK35" si="26">SUM(R34,U34,X34,AA34,AD34,AG34,AJ34,M34)</f>
        <v>0</v>
      </c>
      <c r="AL34" s="13" t="str">
        <f t="shared" ref="AL34:AL35" si="27">IF(H34=" "," ",IF(AK34&lt;2,"GİREMEZ(AKTS)",IF(O34&gt;=AM34,"YETERLİ","GİREMEZ(ORTALAMA)")))</f>
        <v xml:space="preserve"> </v>
      </c>
      <c r="AM34" s="7">
        <f t="shared" ref="AM34:AM35" si="28">IF(LEFT(A34,1)="0",2,2.5)</f>
        <v>2.5</v>
      </c>
      <c r="AP34" t="s">
        <v>42</v>
      </c>
    </row>
    <row r="35" spans="1:42" ht="16.5" thickBot="1">
      <c r="A35" s="45"/>
      <c r="B35" s="28"/>
      <c r="C35" s="28"/>
      <c r="D35" s="53" t="str">
        <f t="shared" si="0"/>
        <v xml:space="preserve"> </v>
      </c>
      <c r="E35" s="28"/>
      <c r="F35" s="76" t="s">
        <v>9</v>
      </c>
      <c r="G35" s="77"/>
      <c r="H35" s="54" t="s">
        <v>9</v>
      </c>
      <c r="I35" s="57" t="str">
        <f t="shared" si="1"/>
        <v xml:space="preserve"> </v>
      </c>
      <c r="J35" s="58" t="str">
        <f t="shared" si="2"/>
        <v xml:space="preserve"> </v>
      </c>
      <c r="L35" s="8" t="s">
        <v>14</v>
      </c>
      <c r="M35" s="9">
        <f t="shared" si="16"/>
        <v>0</v>
      </c>
      <c r="N35" s="10">
        <f t="shared" si="17"/>
        <v>0</v>
      </c>
      <c r="O35" s="10" t="e">
        <f t="shared" si="18"/>
        <v>#DIV/0!</v>
      </c>
      <c r="P35" s="11">
        <v>3.5</v>
      </c>
      <c r="Q35" s="11" t="s">
        <v>15</v>
      </c>
      <c r="R35" s="12">
        <f t="shared" si="19"/>
        <v>0</v>
      </c>
      <c r="S35" s="11">
        <v>3</v>
      </c>
      <c r="T35" s="11" t="s">
        <v>16</v>
      </c>
      <c r="U35" s="12">
        <f t="shared" si="20"/>
        <v>0</v>
      </c>
      <c r="V35" s="11">
        <v>2.5</v>
      </c>
      <c r="W35" s="11" t="s">
        <v>17</v>
      </c>
      <c r="X35" s="12">
        <f t="shared" si="21"/>
        <v>0</v>
      </c>
      <c r="Y35" s="11">
        <v>2</v>
      </c>
      <c r="Z35" s="11" t="s">
        <v>18</v>
      </c>
      <c r="AA35" s="12">
        <f t="shared" si="22"/>
        <v>0</v>
      </c>
      <c r="AB35" s="11">
        <v>1.5</v>
      </c>
      <c r="AC35" s="11" t="s">
        <v>19</v>
      </c>
      <c r="AD35" s="12">
        <f t="shared" si="23"/>
        <v>0</v>
      </c>
      <c r="AE35" s="11">
        <v>1</v>
      </c>
      <c r="AF35" s="11" t="s">
        <v>20</v>
      </c>
      <c r="AG35" s="12">
        <f t="shared" si="24"/>
        <v>0</v>
      </c>
      <c r="AH35" s="11">
        <v>0</v>
      </c>
      <c r="AI35" s="11" t="s">
        <v>21</v>
      </c>
      <c r="AJ35" s="12">
        <f t="shared" si="25"/>
        <v>0</v>
      </c>
      <c r="AK35" s="12">
        <f t="shared" si="26"/>
        <v>0</v>
      </c>
      <c r="AL35" s="13" t="str">
        <f t="shared" si="27"/>
        <v xml:space="preserve"> </v>
      </c>
      <c r="AM35" s="7">
        <f t="shared" si="28"/>
        <v>2.5</v>
      </c>
      <c r="AP35" t="s">
        <v>42</v>
      </c>
    </row>
    <row r="36" spans="1:42" ht="16.5" thickBot="1">
      <c r="A36" s="46"/>
      <c r="B36" s="47"/>
      <c r="C36" s="47"/>
      <c r="D36" s="47"/>
      <c r="E36" s="47"/>
      <c r="F36" s="47"/>
      <c r="G36" s="47"/>
      <c r="H36" s="47"/>
      <c r="I36" s="47"/>
      <c r="J36" s="48"/>
    </row>
    <row r="37" spans="1:42">
      <c r="A37" s="85" t="s">
        <v>10</v>
      </c>
      <c r="B37" s="86"/>
      <c r="C37" s="39"/>
      <c r="D37" s="80" t="s">
        <v>31</v>
      </c>
      <c r="E37" s="80"/>
      <c r="F37" s="80"/>
      <c r="G37" s="80"/>
      <c r="H37" s="80" t="s">
        <v>32</v>
      </c>
      <c r="I37" s="80"/>
      <c r="J37" s="81"/>
      <c r="K37" s="1"/>
      <c r="AN37" s="22"/>
    </row>
    <row r="38" spans="1:42">
      <c r="A38" s="83" t="s">
        <v>44</v>
      </c>
      <c r="B38" s="84"/>
      <c r="C38" s="30"/>
      <c r="D38" s="78" t="s">
        <v>45</v>
      </c>
      <c r="E38" s="78"/>
      <c r="F38" s="78"/>
      <c r="G38" s="31"/>
      <c r="H38" s="78" t="s">
        <v>30</v>
      </c>
      <c r="I38" s="78"/>
      <c r="J38" s="82"/>
      <c r="K38" s="2"/>
      <c r="AN38" s="22"/>
    </row>
    <row r="39" spans="1:42">
      <c r="A39" s="71"/>
      <c r="B39" s="72"/>
      <c r="C39" s="72"/>
      <c r="D39" s="72"/>
      <c r="E39" s="72"/>
      <c r="F39" s="72"/>
      <c r="G39" s="72"/>
      <c r="H39" s="72"/>
      <c r="I39" s="72"/>
      <c r="J39" s="73"/>
      <c r="K39" s="2"/>
      <c r="AN39" s="22"/>
    </row>
    <row r="40" spans="1:42">
      <c r="A40" s="71"/>
      <c r="B40" s="72"/>
      <c r="C40" s="72"/>
      <c r="D40" s="79" t="s">
        <v>43</v>
      </c>
      <c r="E40" s="79"/>
      <c r="F40" s="79"/>
      <c r="G40" s="79"/>
      <c r="H40" s="79"/>
      <c r="I40" s="34"/>
      <c r="J40" s="49"/>
      <c r="K40" s="5"/>
      <c r="AN40" s="22"/>
    </row>
    <row r="41" spans="1:42">
      <c r="A41" s="71"/>
      <c r="B41" s="72"/>
      <c r="C41" s="72"/>
      <c r="D41" s="72"/>
      <c r="E41" s="72"/>
      <c r="F41" s="72"/>
      <c r="G41" s="72"/>
      <c r="H41" s="72"/>
      <c r="I41" s="72"/>
      <c r="J41" s="73"/>
      <c r="K41" s="3"/>
      <c r="AN41" s="22"/>
    </row>
    <row r="42" spans="1:42" ht="18.75">
      <c r="A42" s="74"/>
      <c r="B42" s="75"/>
      <c r="C42" s="75"/>
      <c r="D42" s="78" t="s">
        <v>29</v>
      </c>
      <c r="E42" s="78"/>
      <c r="F42" s="78"/>
      <c r="G42" s="30"/>
      <c r="H42" s="35" t="s">
        <v>9</v>
      </c>
      <c r="I42" s="35" t="s">
        <v>9</v>
      </c>
      <c r="J42" s="50" t="s">
        <v>9</v>
      </c>
      <c r="K42" s="4"/>
      <c r="AN42" s="22"/>
    </row>
    <row r="43" spans="1:42" ht="30.75" customHeight="1">
      <c r="A43" s="65" t="s">
        <v>11</v>
      </c>
      <c r="B43" s="66"/>
      <c r="C43" s="66"/>
      <c r="D43" s="66"/>
      <c r="E43" s="66"/>
      <c r="F43" s="66"/>
      <c r="G43" s="66"/>
      <c r="H43" s="66"/>
      <c r="I43" s="66"/>
      <c r="J43" s="67"/>
      <c r="K43" s="1"/>
    </row>
    <row r="44" spans="1:42" ht="91.5" customHeight="1" thickBot="1">
      <c r="A44" s="68" t="s">
        <v>12</v>
      </c>
      <c r="B44" s="69"/>
      <c r="C44" s="69"/>
      <c r="D44" s="69"/>
      <c r="E44" s="69"/>
      <c r="F44" s="69"/>
      <c r="G44" s="69"/>
      <c r="H44" s="69"/>
      <c r="I44" s="69"/>
      <c r="J44" s="70"/>
      <c r="K44" s="1"/>
    </row>
  </sheetData>
  <mergeCells count="48">
    <mergeCell ref="F34:G34"/>
    <mergeCell ref="F23:G23"/>
    <mergeCell ref="F24:G24"/>
    <mergeCell ref="F25:G25"/>
    <mergeCell ref="F26:G26"/>
    <mergeCell ref="F27:G27"/>
    <mergeCell ref="F28:G28"/>
    <mergeCell ref="F29:G29"/>
    <mergeCell ref="F30:G30"/>
    <mergeCell ref="F31:G31"/>
    <mergeCell ref="F32:G32"/>
    <mergeCell ref="F33:G33"/>
    <mergeCell ref="A7:J7"/>
    <mergeCell ref="A8:J8"/>
    <mergeCell ref="A1:J1"/>
    <mergeCell ref="A2:J2"/>
    <mergeCell ref="A3:J3"/>
    <mergeCell ref="A4:J4"/>
    <mergeCell ref="A5:J5"/>
    <mergeCell ref="A6:J6"/>
    <mergeCell ref="A43:J43"/>
    <mergeCell ref="A44:J44"/>
    <mergeCell ref="A41:J41"/>
    <mergeCell ref="A42:C42"/>
    <mergeCell ref="F35:G35"/>
    <mergeCell ref="A39:J39"/>
    <mergeCell ref="A40:C40"/>
    <mergeCell ref="D42:F42"/>
    <mergeCell ref="D40:H40"/>
    <mergeCell ref="D37:G37"/>
    <mergeCell ref="D38:F38"/>
    <mergeCell ref="H37:J37"/>
    <mergeCell ref="H38:J38"/>
    <mergeCell ref="A38:B38"/>
    <mergeCell ref="A37:B37"/>
    <mergeCell ref="F22:G22"/>
    <mergeCell ref="F10:G10"/>
    <mergeCell ref="F12:G12"/>
    <mergeCell ref="F11:G11"/>
    <mergeCell ref="F13:G13"/>
    <mergeCell ref="F14:G14"/>
    <mergeCell ref="F15:G15"/>
    <mergeCell ref="F16:G16"/>
    <mergeCell ref="F17:G17"/>
    <mergeCell ref="F18:G18"/>
    <mergeCell ref="F19:G19"/>
    <mergeCell ref="F20:G20"/>
    <mergeCell ref="F21:G21"/>
  </mergeCells>
  <pageMargins left="0.7" right="0.7"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ORTADOĞU U.E 1.GRUP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2014-07-11T12:46:09Z</dcterms:modified>
</cp:coreProperties>
</file>