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76" activeTab="0"/>
  </bookViews>
  <sheets>
    <sheet name="Sağlık Yönetimi MBA 1. GRUP" sheetId="1" r:id="rId1"/>
  </sheets>
  <definedNames>
    <definedName name="_xlnm.Print_Area" localSheetId="0">'Sağlık Yönetimi MBA 1. GRUP'!$A$1:$J$42</definedName>
  </definedNames>
  <calcPr fullCalcOnLoad="1"/>
</workbook>
</file>

<file path=xl/sharedStrings.xml><?xml version="1.0" encoding="utf-8"?>
<sst xmlns="http://schemas.openxmlformats.org/spreadsheetml/2006/main" count="266" uniqueCount="39">
  <si>
    <t>NUMARASI</t>
  </si>
  <si>
    <t>ADI SOYADI</t>
  </si>
  <si>
    <t>DANIŞMANI</t>
  </si>
  <si>
    <t>PROJE</t>
  </si>
  <si>
    <t>YETERLİK</t>
  </si>
  <si>
    <t>90-100</t>
  </si>
  <si>
    <t>85-89</t>
  </si>
  <si>
    <t>80-84</t>
  </si>
  <si>
    <t>75-79</t>
  </si>
  <si>
    <t>65-74</t>
  </si>
  <si>
    <t>58-64</t>
  </si>
  <si>
    <t>50-57</t>
  </si>
  <si>
    <t>AĞIRLIKLI NOT ORT.</t>
  </si>
  <si>
    <t>MEVCUT KREDİSİ</t>
  </si>
  <si>
    <t>PROJE DAHİL KREDİ</t>
  </si>
  <si>
    <t>49 -</t>
  </si>
  <si>
    <t>toplam</t>
  </si>
  <si>
    <t>T.C.</t>
  </si>
  <si>
    <t>SAKARYA ÜNİVERSİTESİ</t>
  </si>
  <si>
    <t>JÜRİ</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</si>
  <si>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</si>
  <si>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t xml:space="preserve">Not:    1) Öğrencinin danışmanı Proje ve Yeterlik Sınavına girmek zorundadır.          
          2) Proje sınavından başarılı olmayan öğrenci yeterlik sınavına alınmaz.
</t>
  </si>
  <si>
    <t>PROJE SAVUNMA VE YETERLİK SINAVI BAŞARI LİSTESİ</t>
  </si>
  <si>
    <t>G.A. NOT ORTALAMA</t>
  </si>
  <si>
    <t>SOSYAL BİLİMLER ENSTİTÜSÜ</t>
  </si>
  <si>
    <t xml:space="preserve"> 1. GRUP</t>
  </si>
  <si>
    <t>Yrd. Doç. Dr. Bünyamin BEZCİ</t>
  </si>
  <si>
    <t>SAĞLIK YÖNETİMİ (MBA) TEZSİZ YÜKSEK LİSANS PROGRAMI</t>
  </si>
  <si>
    <t>Yrd. Doç. Dr. Mahmut AKBOLAT</t>
  </si>
  <si>
    <t>Yrd. Doç. Dr. Harun KIRILMAZ</t>
  </si>
  <si>
    <t>Melek KOÇ</t>
  </si>
  <si>
    <t>1260M48007</t>
  </si>
  <si>
    <t>Yrd. Doç. Dr. Mustafa YILDIRIM</t>
  </si>
  <si>
    <t>Yrd. Doç. Dr. Sema ÜLKÜ</t>
  </si>
  <si>
    <t>2013-2014 / BAHAR YARIYILI SONU</t>
  </si>
  <si>
    <t>Zafer YILMAZ</t>
  </si>
  <si>
    <t>1260M48019</t>
  </si>
  <si>
    <t>GİRMEDİ</t>
  </si>
  <si>
    <t xml:space="preserve"> </t>
  </si>
</sst>
</file>

<file path=xl/styles.xml><?xml version="1.0" encoding="utf-8"?>
<styleSheet xmlns="http://schemas.openxmlformats.org/spreadsheetml/2006/main">
  <numFmts count="1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
    <numFmt numFmtId="165" formatCode="&quot;Evet&quot;;&quot;Evet&quot;;&quot;Hayır&quot;"/>
    <numFmt numFmtId="166" formatCode="&quot;Doğru&quot;;&quot;Doğru&quot;;&quot;Yanlış&quot;"/>
    <numFmt numFmtId="167" formatCode="&quot;Açık&quot;;&quot;Açık&quot;;&quot;Kapalı&quot;"/>
    <numFmt numFmtId="168" formatCode="[$€-2]\ #,##0.00_);[Red]\([$€-2]\ #,##0.00\)"/>
  </numFmts>
  <fonts count="57">
    <font>
      <sz val="11"/>
      <color theme="1"/>
      <name val="Calibri"/>
      <family val="2"/>
    </font>
    <font>
      <sz val="11"/>
      <color indexed="8"/>
      <name val="Calibri"/>
      <family val="2"/>
    </font>
    <font>
      <i/>
      <sz val="12"/>
      <name val="Times New Roman"/>
      <family val="1"/>
    </font>
    <font>
      <sz val="12"/>
      <name val="Times New Roman"/>
      <family val="1"/>
    </font>
    <font>
      <sz val="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2"/>
      <color indexed="9"/>
      <name val="Times New Roman"/>
      <family val="1"/>
    </font>
    <font>
      <b/>
      <sz val="10"/>
      <color indexed="8"/>
      <name val="Times New Roman"/>
      <family val="1"/>
    </font>
    <font>
      <sz val="11"/>
      <name val="Calibri"/>
      <family val="2"/>
    </font>
    <font>
      <b/>
      <sz val="14"/>
      <color indexed="8"/>
      <name val="Calibri"/>
      <family val="2"/>
    </font>
    <font>
      <sz val="11"/>
      <color indexed="8"/>
      <name val="Times New Roman"/>
      <family val="1"/>
    </font>
    <font>
      <b/>
      <sz val="12"/>
      <color indexed="8"/>
      <name val="Times New Roman"/>
      <family val="1"/>
    </font>
    <font>
      <sz val="9"/>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2"/>
      <color theme="0"/>
      <name val="Times New Roman"/>
      <family val="1"/>
    </font>
    <font>
      <b/>
      <sz val="10"/>
      <color rgb="FF000000"/>
      <name val="Times New Roman"/>
      <family val="1"/>
    </font>
    <font>
      <b/>
      <sz val="10"/>
      <color theme="1"/>
      <name val="Times New Roman"/>
      <family val="1"/>
    </font>
    <font>
      <b/>
      <sz val="14"/>
      <color theme="1"/>
      <name val="Calibri"/>
      <family val="2"/>
    </font>
    <font>
      <sz val="11"/>
      <color theme="1"/>
      <name val="Times New Roman"/>
      <family val="1"/>
    </font>
    <font>
      <b/>
      <sz val="12"/>
      <color theme="1"/>
      <name val="Times New Roman"/>
      <family val="1"/>
    </font>
    <font>
      <sz val="9"/>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s>
  <borders count="3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right/>
      <top style="medium"/>
      <bottom/>
    </border>
    <border>
      <left/>
      <right style="medium"/>
      <top/>
      <bottom/>
    </border>
    <border>
      <left style="medium"/>
      <right/>
      <top/>
      <bottom/>
    </border>
    <border>
      <left style="thin"/>
      <right style="medium"/>
      <top style="thin"/>
      <bottom style="thin"/>
    </border>
    <border>
      <left>
        <color indexed="63"/>
      </left>
      <right>
        <color indexed="63"/>
      </right>
      <top style="medium"/>
      <bottom style="medium"/>
    </border>
    <border>
      <left style="thin"/>
      <right style="thin"/>
      <top style="thin"/>
      <bottom style="medium"/>
    </border>
    <border>
      <left style="thin"/>
      <right style="thin"/>
      <top style="medium"/>
      <bottom style="thin"/>
    </border>
    <border>
      <left/>
      <right style="thin"/>
      <top style="thin"/>
      <bottom style="thin"/>
    </border>
    <border>
      <left/>
      <right style="thin"/>
      <top style="thin"/>
      <bottom>
        <color indexed="63"/>
      </bottom>
    </border>
    <border>
      <left style="thin"/>
      <right>
        <color indexed="63"/>
      </right>
      <top>
        <color indexed="63"/>
      </top>
      <bottom>
        <color indexed="63"/>
      </bottom>
    </border>
    <border>
      <left style="thin"/>
      <right/>
      <top style="thin"/>
      <bottom style="thin"/>
    </border>
    <border>
      <left/>
      <right style="medium"/>
      <top style="medium"/>
      <bottom/>
    </border>
    <border>
      <left style="medium"/>
      <right style="thin"/>
      <top style="thin"/>
      <bottom style="thin"/>
    </border>
    <border>
      <left style="medium"/>
      <right style="thin"/>
      <top style="thin"/>
      <bottom style="medium"/>
    </border>
    <border>
      <left style="medium"/>
      <right>
        <color indexed="63"/>
      </right>
      <top style="medium"/>
      <bottom style="medium"/>
    </border>
    <border>
      <left/>
      <right style="medium"/>
      <top/>
      <bottom style="medium"/>
    </border>
    <border>
      <left style="medium"/>
      <right/>
      <top/>
      <bottom style="medium"/>
    </border>
    <border>
      <left/>
      <right/>
      <top/>
      <bottom style="medium"/>
    </border>
    <border>
      <left style="medium"/>
      <right/>
      <top style="medium"/>
      <bottom/>
    </border>
    <border>
      <left style="thin"/>
      <right>
        <color indexed="63"/>
      </right>
      <top style="thin">
        <color theme="1"/>
      </top>
      <bottom style="thin"/>
    </border>
    <border>
      <left>
        <color indexed="63"/>
      </left>
      <right style="thin"/>
      <top style="thin">
        <color theme="1"/>
      </top>
      <bottom style="thin"/>
    </border>
    <border>
      <left style="thin"/>
      <right/>
      <top style="medium"/>
      <bottom style="medium"/>
    </border>
    <border>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1"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12">
    <xf numFmtId="0" fontId="0" fillId="0" borderId="0" xfId="0" applyFont="1" applyAlignment="1">
      <alignment/>
    </xf>
    <xf numFmtId="0" fontId="49" fillId="0" borderId="0" xfId="0" applyFont="1" applyAlignment="1">
      <alignment horizontal="center"/>
    </xf>
    <xf numFmtId="0" fontId="49" fillId="0" borderId="0" xfId="0" applyFont="1" applyAlignment="1">
      <alignment/>
    </xf>
    <xf numFmtId="0" fontId="49" fillId="0" borderId="0" xfId="0" applyFont="1" applyAlignment="1">
      <alignment horizontal="center" vertical="center"/>
    </xf>
    <xf numFmtId="0" fontId="49" fillId="0" borderId="0" xfId="0" applyFont="1" applyAlignment="1" applyProtection="1">
      <alignment horizontal="center"/>
      <protection hidden="1"/>
    </xf>
    <xf numFmtId="0" fontId="49" fillId="0" borderId="0" xfId="0" applyFont="1" applyAlignment="1" applyProtection="1">
      <alignment/>
      <protection hidden="1"/>
    </xf>
    <xf numFmtId="0" fontId="49" fillId="0" borderId="0" xfId="0" applyFont="1" applyAlignment="1" applyProtection="1">
      <alignment horizontal="center" vertical="center"/>
      <protection hidden="1"/>
    </xf>
    <xf numFmtId="0" fontId="50" fillId="0" borderId="0" xfId="0" applyFont="1" applyFill="1" applyAlignment="1" applyProtection="1">
      <alignment/>
      <protection hidden="1"/>
    </xf>
    <xf numFmtId="0" fontId="49" fillId="0" borderId="0" xfId="0" applyFont="1" applyBorder="1" applyAlignment="1" applyProtection="1">
      <alignment/>
      <protection hidden="1"/>
    </xf>
    <xf numFmtId="0" fontId="50" fillId="0" borderId="0" xfId="0" applyFont="1" applyAlignment="1" applyProtection="1">
      <alignment/>
      <protection hidden="1"/>
    </xf>
    <xf numFmtId="0" fontId="51" fillId="0" borderId="10" xfId="0" applyFont="1" applyBorder="1" applyAlignment="1" applyProtection="1">
      <alignment horizontal="center" vertical="center" wrapText="1"/>
      <protection hidden="1"/>
    </xf>
    <xf numFmtId="0" fontId="51" fillId="0" borderId="11" xfId="0" applyFont="1" applyBorder="1" applyAlignment="1" applyProtection="1">
      <alignment horizontal="center" vertical="center" wrapText="1"/>
      <protection hidden="1"/>
    </xf>
    <xf numFmtId="0" fontId="51" fillId="0" borderId="12"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wrapText="1"/>
      <protection hidden="1"/>
    </xf>
    <xf numFmtId="164" fontId="3" fillId="34" borderId="0" xfId="0" applyNumberFormat="1" applyFont="1" applyFill="1" applyBorder="1" applyAlignment="1" applyProtection="1">
      <alignment/>
      <protection hidden="1"/>
    </xf>
    <xf numFmtId="0" fontId="3" fillId="35" borderId="0" xfId="0" applyFont="1" applyFill="1" applyBorder="1" applyAlignment="1" applyProtection="1">
      <alignment/>
      <protection hidden="1"/>
    </xf>
    <xf numFmtId="0" fontId="4" fillId="0" borderId="13"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protection hidden="1"/>
    </xf>
    <xf numFmtId="0" fontId="47" fillId="0" borderId="0" xfId="0" applyFont="1" applyBorder="1" applyAlignment="1" applyProtection="1">
      <alignment horizontal="center"/>
      <protection hidden="1"/>
    </xf>
    <xf numFmtId="0" fontId="47" fillId="0" borderId="0" xfId="0" applyFont="1" applyBorder="1" applyAlignment="1" applyProtection="1">
      <alignment horizontal="center"/>
      <protection locked="0"/>
    </xf>
    <xf numFmtId="0" fontId="47" fillId="0" borderId="14" xfId="0" applyFont="1" applyFill="1" applyBorder="1" applyAlignment="1" applyProtection="1">
      <alignment horizontal="center"/>
      <protection hidden="1"/>
    </xf>
    <xf numFmtId="0" fontId="47" fillId="0" borderId="15" xfId="0" applyFont="1" applyBorder="1" applyAlignment="1" applyProtection="1">
      <alignment horizontal="center"/>
      <protection hidden="1"/>
    </xf>
    <xf numFmtId="0" fontId="52" fillId="0" borderId="16" xfId="0" applyFont="1" applyBorder="1" applyAlignment="1" applyProtection="1">
      <alignment horizontal="center" vertical="center"/>
      <protection hidden="1"/>
    </xf>
    <xf numFmtId="0" fontId="52" fillId="0" borderId="16" xfId="0" applyFont="1" applyBorder="1" applyAlignment="1" applyProtection="1">
      <alignment horizontal="center" vertical="center"/>
      <protection locked="0"/>
    </xf>
    <xf numFmtId="0" fontId="49" fillId="0" borderId="0" xfId="0" applyFont="1" applyBorder="1" applyAlignment="1" applyProtection="1">
      <alignment horizontal="center"/>
      <protection hidden="1"/>
    </xf>
    <xf numFmtId="0" fontId="49" fillId="0" borderId="0" xfId="0" applyFont="1" applyBorder="1" applyAlignment="1" applyProtection="1">
      <alignment horizontal="center" vertical="center"/>
      <protection hidden="1"/>
    </xf>
    <xf numFmtId="0" fontId="49" fillId="0" borderId="16" xfId="0" applyFont="1" applyBorder="1" applyAlignment="1" applyProtection="1">
      <alignment horizontal="center"/>
      <protection hidden="1"/>
    </xf>
    <xf numFmtId="0" fontId="49" fillId="0" borderId="15" xfId="0" applyFont="1" applyBorder="1" applyAlignment="1" applyProtection="1">
      <alignment horizontal="center"/>
      <protection hidden="1"/>
    </xf>
    <xf numFmtId="0" fontId="4" fillId="33" borderId="13" xfId="0" applyFont="1" applyFill="1" applyBorder="1" applyAlignment="1" applyProtection="1">
      <alignment horizontal="center" vertical="center" wrapText="1"/>
      <protection hidden="1"/>
    </xf>
    <xf numFmtId="164" fontId="4" fillId="33" borderId="17" xfId="0" applyNumberFormat="1" applyFont="1" applyFill="1" applyBorder="1" applyAlignment="1" applyProtection="1">
      <alignment horizontal="center"/>
      <protection hidden="1"/>
    </xf>
    <xf numFmtId="0" fontId="49" fillId="0" borderId="18" xfId="0" applyFont="1" applyBorder="1" applyAlignment="1" applyProtection="1">
      <alignment horizontal="center"/>
      <protection hidden="1"/>
    </xf>
    <xf numFmtId="0" fontId="49" fillId="0" borderId="18" xfId="0" applyFont="1" applyBorder="1" applyAlignment="1" applyProtection="1">
      <alignment/>
      <protection hidden="1"/>
    </xf>
    <xf numFmtId="0" fontId="49" fillId="0" borderId="18" xfId="0" applyFont="1" applyBorder="1" applyAlignment="1" applyProtection="1">
      <alignment horizontal="center" vertical="center"/>
      <protection hidden="1"/>
    </xf>
    <xf numFmtId="0" fontId="3" fillId="0" borderId="0" xfId="0" applyFont="1" applyAlignment="1" applyProtection="1">
      <alignment/>
      <protection hidden="1"/>
    </xf>
    <xf numFmtId="0" fontId="3" fillId="0" borderId="0" xfId="0" applyFont="1" applyBorder="1" applyAlignment="1" applyProtection="1">
      <alignment/>
      <protection hidden="1"/>
    </xf>
    <xf numFmtId="0" fontId="3" fillId="33" borderId="0" xfId="0" applyFont="1" applyFill="1" applyBorder="1" applyAlignment="1" applyProtection="1">
      <alignment/>
      <protection hidden="1"/>
    </xf>
    <xf numFmtId="0" fontId="3" fillId="0" borderId="0" xfId="0" applyFont="1" applyFill="1" applyAlignment="1" applyProtection="1">
      <alignment/>
      <protection hidden="1"/>
    </xf>
    <xf numFmtId="0" fontId="26" fillId="0" borderId="0" xfId="0" applyFont="1" applyAlignment="1" applyProtection="1">
      <alignment/>
      <protection hidden="1"/>
    </xf>
    <xf numFmtId="0" fontId="3" fillId="0" borderId="0" xfId="0" applyFont="1" applyAlignment="1" applyProtection="1">
      <alignment vertical="center"/>
      <protection hidden="1"/>
    </xf>
    <xf numFmtId="0" fontId="3" fillId="36" borderId="0" xfId="0" applyFont="1" applyFill="1" applyBorder="1" applyAlignment="1" applyProtection="1">
      <alignment/>
      <protection hidden="1"/>
    </xf>
    <xf numFmtId="0" fontId="2" fillId="37" borderId="0" xfId="0" applyFont="1" applyFill="1" applyBorder="1" applyAlignment="1" applyProtection="1">
      <alignment horizontal="center" vertical="center" wrapText="1"/>
      <protection hidden="1"/>
    </xf>
    <xf numFmtId="0" fontId="3" fillId="37" borderId="0" xfId="0" applyFont="1" applyFill="1" applyBorder="1" applyAlignment="1" applyProtection="1">
      <alignment/>
      <protection hidden="1"/>
    </xf>
    <xf numFmtId="0" fontId="49" fillId="33" borderId="19" xfId="0" applyFont="1" applyFill="1" applyBorder="1" applyAlignment="1">
      <alignment horizontal="left"/>
    </xf>
    <xf numFmtId="0" fontId="4" fillId="33" borderId="20" xfId="0" applyFont="1" applyFill="1" applyBorder="1" applyAlignment="1" applyProtection="1">
      <alignment horizontal="center" vertical="center" wrapText="1"/>
      <protection hidden="1"/>
    </xf>
    <xf numFmtId="0" fontId="53" fillId="0" borderId="0" xfId="0" applyFont="1" applyBorder="1" applyAlignment="1" applyProtection="1">
      <alignment horizontal="center"/>
      <protection hidden="1"/>
    </xf>
    <xf numFmtId="0" fontId="53" fillId="33" borderId="0" xfId="0" applyFont="1" applyFill="1" applyBorder="1" applyAlignment="1" applyProtection="1">
      <alignment horizontal="center"/>
      <protection hidden="1"/>
    </xf>
    <xf numFmtId="0" fontId="49" fillId="33" borderId="13" xfId="0" applyFont="1" applyFill="1" applyBorder="1" applyAlignment="1">
      <alignment/>
    </xf>
    <xf numFmtId="0" fontId="49" fillId="33" borderId="21" xfId="0" applyFont="1" applyFill="1" applyBorder="1" applyAlignment="1">
      <alignment/>
    </xf>
    <xf numFmtId="0" fontId="49" fillId="33" borderId="22" xfId="0" applyFont="1" applyFill="1" applyBorder="1" applyAlignment="1">
      <alignment/>
    </xf>
    <xf numFmtId="0" fontId="3" fillId="33" borderId="13" xfId="0" applyFont="1" applyFill="1" applyBorder="1" applyAlignment="1">
      <alignment/>
    </xf>
    <xf numFmtId="0" fontId="54" fillId="33" borderId="13" xfId="0" applyFont="1" applyFill="1" applyBorder="1" applyAlignment="1" applyProtection="1">
      <alignment horizontal="center"/>
      <protection hidden="1"/>
    </xf>
    <xf numFmtId="0" fontId="54" fillId="33" borderId="19" xfId="0" applyFont="1" applyFill="1" applyBorder="1" applyAlignment="1" applyProtection="1">
      <alignment horizontal="center"/>
      <protection hidden="1"/>
    </xf>
    <xf numFmtId="0" fontId="4" fillId="33" borderId="19" xfId="0" applyFont="1" applyFill="1" applyBorder="1" applyAlignment="1" applyProtection="1">
      <alignment horizontal="center" vertical="center" wrapText="1"/>
      <protection hidden="1"/>
    </xf>
    <xf numFmtId="164" fontId="4" fillId="33" borderId="13" xfId="0" applyNumberFormat="1" applyFont="1" applyFill="1" applyBorder="1" applyAlignment="1" applyProtection="1">
      <alignment horizontal="center"/>
      <protection hidden="1"/>
    </xf>
    <xf numFmtId="0" fontId="3" fillId="0" borderId="23" xfId="0" applyFont="1" applyBorder="1" applyAlignment="1" applyProtection="1">
      <alignment/>
      <protection hidden="1"/>
    </xf>
    <xf numFmtId="0" fontId="4" fillId="33" borderId="24" xfId="0" applyFont="1" applyFill="1" applyBorder="1" applyAlignment="1" applyProtection="1">
      <alignment horizontal="center" vertical="center" wrapText="1"/>
      <protection hidden="1"/>
    </xf>
    <xf numFmtId="0" fontId="4" fillId="33" borderId="21" xfId="0" applyFont="1" applyFill="1" applyBorder="1" applyAlignment="1" applyProtection="1">
      <alignment horizontal="center" vertical="center" wrapText="1"/>
      <protection hidden="1"/>
    </xf>
    <xf numFmtId="0" fontId="53" fillId="33" borderId="0" xfId="0" applyFont="1" applyFill="1" applyBorder="1" applyAlignment="1" applyProtection="1">
      <alignment/>
      <protection locked="0"/>
    </xf>
    <xf numFmtId="0" fontId="53" fillId="0" borderId="0" xfId="0" applyFont="1" applyAlignment="1" applyProtection="1">
      <alignment/>
      <protection hidden="1"/>
    </xf>
    <xf numFmtId="0" fontId="3" fillId="0" borderId="16" xfId="0" applyFont="1" applyBorder="1" applyAlignment="1" applyProtection="1">
      <alignment/>
      <protection hidden="1"/>
    </xf>
    <xf numFmtId="0" fontId="55" fillId="0" borderId="14" xfId="0" applyFont="1" applyFill="1" applyBorder="1" applyAlignment="1" applyProtection="1">
      <alignment horizontal="center" vertical="center"/>
      <protection hidden="1"/>
    </xf>
    <xf numFmtId="0" fontId="49" fillId="33" borderId="13" xfId="0" applyFont="1" applyFill="1" applyBorder="1" applyAlignment="1">
      <alignment horizontal="left"/>
    </xf>
    <xf numFmtId="0" fontId="49" fillId="0" borderId="25" xfId="0" applyFont="1" applyBorder="1" applyAlignment="1" applyProtection="1">
      <alignment/>
      <protection hidden="1"/>
    </xf>
    <xf numFmtId="0" fontId="49" fillId="0" borderId="15" xfId="0" applyFont="1" applyBorder="1" applyAlignment="1" applyProtection="1">
      <alignment/>
      <protection hidden="1"/>
    </xf>
    <xf numFmtId="0" fontId="3" fillId="0" borderId="15" xfId="0" applyFont="1" applyBorder="1" applyAlignment="1" applyProtection="1">
      <alignment/>
      <protection hidden="1"/>
    </xf>
    <xf numFmtId="49" fontId="49" fillId="0" borderId="26" xfId="0" applyNumberFormat="1" applyFont="1" applyBorder="1" applyAlignment="1">
      <alignment horizontal="center"/>
    </xf>
    <xf numFmtId="0" fontId="2" fillId="33" borderId="15" xfId="0" applyFont="1" applyFill="1" applyBorder="1" applyAlignment="1" applyProtection="1">
      <alignment horizontal="center" vertical="center" wrapText="1"/>
      <protection hidden="1"/>
    </xf>
    <xf numFmtId="0" fontId="49" fillId="0" borderId="26" xfId="0" applyFont="1" applyFill="1" applyBorder="1" applyAlignment="1">
      <alignment horizontal="center"/>
    </xf>
    <xf numFmtId="11" fontId="49" fillId="0" borderId="26" xfId="0" applyNumberFormat="1" applyFont="1" applyBorder="1" applyAlignment="1">
      <alignment horizontal="center"/>
    </xf>
    <xf numFmtId="0" fontId="2" fillId="37" borderId="15" xfId="0" applyFont="1" applyFill="1" applyBorder="1" applyAlignment="1" applyProtection="1">
      <alignment horizontal="center" vertical="center" wrapText="1"/>
      <protection hidden="1"/>
    </xf>
    <xf numFmtId="0" fontId="3" fillId="33" borderId="26" xfId="0" applyFont="1" applyFill="1" applyBorder="1" applyAlignment="1">
      <alignment horizontal="center" vertical="center"/>
    </xf>
    <xf numFmtId="0" fontId="49" fillId="33" borderId="26" xfId="0" applyFont="1" applyFill="1" applyBorder="1" applyAlignment="1">
      <alignment horizontal="center" vertical="center"/>
    </xf>
    <xf numFmtId="0" fontId="49" fillId="33" borderId="27" xfId="0" applyFont="1" applyFill="1" applyBorder="1" applyAlignment="1">
      <alignment horizontal="center" vertical="center"/>
    </xf>
    <xf numFmtId="0" fontId="49" fillId="0" borderId="28" xfId="0" applyFont="1" applyBorder="1" applyAlignment="1" applyProtection="1">
      <alignment horizontal="center"/>
      <protection hidden="1"/>
    </xf>
    <xf numFmtId="0" fontId="26" fillId="0" borderId="15" xfId="0" applyFont="1" applyBorder="1" applyAlignment="1" applyProtection="1">
      <alignment/>
      <protection hidden="1"/>
    </xf>
    <xf numFmtId="0" fontId="31" fillId="0" borderId="15" xfId="0" applyFont="1" applyBorder="1" applyAlignment="1" applyProtection="1">
      <alignment/>
      <protection hidden="1"/>
    </xf>
    <xf numFmtId="0" fontId="26" fillId="0" borderId="29" xfId="0" applyFont="1" applyBorder="1" applyAlignment="1" applyProtection="1">
      <alignment/>
      <protection hidden="1"/>
    </xf>
    <xf numFmtId="0" fontId="55" fillId="0" borderId="25" xfId="0" applyFont="1" applyFill="1" applyBorder="1" applyAlignment="1" applyProtection="1">
      <alignment vertical="center"/>
      <protection hidden="1"/>
    </xf>
    <xf numFmtId="0" fontId="55" fillId="0" borderId="0" xfId="0" applyFont="1" applyFill="1" applyBorder="1" applyAlignment="1" applyProtection="1">
      <alignment horizontal="center" vertical="center"/>
      <protection hidden="1"/>
    </xf>
    <xf numFmtId="0" fontId="53" fillId="25" borderId="0" xfId="0" applyFont="1" applyFill="1" applyBorder="1" applyAlignment="1" applyProtection="1">
      <alignment horizontal="center"/>
      <protection locked="0"/>
    </xf>
    <xf numFmtId="0" fontId="56" fillId="0" borderId="16" xfId="0" applyFont="1" applyBorder="1" applyAlignment="1">
      <alignment horizontal="left" vertical="top" wrapText="1"/>
    </xf>
    <xf numFmtId="0" fontId="56" fillId="0" borderId="0" xfId="0" applyFont="1" applyBorder="1" applyAlignment="1">
      <alignment horizontal="left" vertical="top" wrapText="1"/>
    </xf>
    <xf numFmtId="0" fontId="56" fillId="0" borderId="15" xfId="0" applyFont="1" applyBorder="1" applyAlignment="1">
      <alignment horizontal="left" vertical="top" wrapText="1"/>
    </xf>
    <xf numFmtId="0" fontId="56" fillId="0" borderId="30" xfId="0" applyFont="1" applyBorder="1" applyAlignment="1">
      <alignment horizontal="left" vertical="center" wrapText="1"/>
    </xf>
    <xf numFmtId="0" fontId="56" fillId="0" borderId="31" xfId="0" applyFont="1" applyBorder="1" applyAlignment="1">
      <alignment horizontal="left" vertical="center" wrapText="1"/>
    </xf>
    <xf numFmtId="0" fontId="56" fillId="0" borderId="29" xfId="0" applyFont="1" applyBorder="1" applyAlignment="1">
      <alignment horizontal="left" vertical="center" wrapText="1"/>
    </xf>
    <xf numFmtId="0" fontId="49" fillId="33" borderId="24" xfId="0" applyFont="1" applyFill="1" applyBorder="1" applyAlignment="1">
      <alignment horizontal="left" vertical="center"/>
    </xf>
    <xf numFmtId="0" fontId="49" fillId="33" borderId="21" xfId="0" applyFont="1" applyFill="1" applyBorder="1" applyAlignment="1">
      <alignment horizontal="left" vertical="center"/>
    </xf>
    <xf numFmtId="0" fontId="55" fillId="0" borderId="32" xfId="0" applyFont="1" applyFill="1" applyBorder="1" applyAlignment="1" applyProtection="1">
      <alignment horizontal="center" vertical="center"/>
      <protection hidden="1"/>
    </xf>
    <xf numFmtId="0" fontId="55" fillId="0" borderId="14" xfId="0" applyFont="1" applyFill="1" applyBorder="1" applyAlignment="1" applyProtection="1">
      <alignment horizontal="center" vertical="center"/>
      <protection hidden="1"/>
    </xf>
    <xf numFmtId="0" fontId="53" fillId="25" borderId="16" xfId="0" applyFont="1" applyFill="1" applyBorder="1" applyAlignment="1" applyProtection="1">
      <alignment horizontal="center" vertical="center"/>
      <protection locked="0"/>
    </xf>
    <xf numFmtId="0" fontId="53" fillId="25" borderId="0" xfId="0" applyFont="1" applyFill="1" applyBorder="1" applyAlignment="1" applyProtection="1">
      <alignment horizontal="center" vertical="center"/>
      <protection locked="0"/>
    </xf>
    <xf numFmtId="0" fontId="49" fillId="33" borderId="33" xfId="0" applyFont="1" applyFill="1" applyBorder="1" applyAlignment="1">
      <alignment horizontal="left"/>
    </xf>
    <xf numFmtId="0" fontId="49" fillId="33" borderId="34" xfId="0" applyFont="1" applyFill="1" applyBorder="1" applyAlignment="1">
      <alignment horizontal="left"/>
    </xf>
    <xf numFmtId="0" fontId="3" fillId="33" borderId="33" xfId="0" applyFont="1" applyFill="1" applyBorder="1" applyAlignment="1">
      <alignment horizontal="left"/>
    </xf>
    <xf numFmtId="0" fontId="3" fillId="33" borderId="34" xfId="0" applyFont="1" applyFill="1" applyBorder="1" applyAlignment="1">
      <alignment horizontal="left"/>
    </xf>
    <xf numFmtId="14" fontId="55" fillId="0" borderId="16" xfId="0" applyNumberFormat="1" applyFont="1" applyFill="1" applyBorder="1" applyAlignment="1" applyProtection="1">
      <alignment horizontal="center" vertical="center"/>
      <protection locked="0"/>
    </xf>
    <xf numFmtId="14" fontId="55" fillId="0" borderId="0" xfId="0" applyNumberFormat="1" applyFont="1" applyFill="1" applyBorder="1" applyAlignment="1" applyProtection="1">
      <alignment horizontal="center" vertical="center"/>
      <protection locked="0"/>
    </xf>
    <xf numFmtId="14" fontId="55" fillId="0" borderId="15" xfId="0" applyNumberFormat="1" applyFont="1" applyFill="1" applyBorder="1" applyAlignment="1" applyProtection="1">
      <alignment horizontal="center" vertical="center"/>
      <protection locked="0"/>
    </xf>
    <xf numFmtId="0" fontId="55" fillId="0" borderId="16" xfId="0" applyFont="1" applyFill="1" applyBorder="1" applyAlignment="1" applyProtection="1">
      <alignment horizontal="center" vertical="center"/>
      <protection locked="0"/>
    </xf>
    <xf numFmtId="0" fontId="55" fillId="0" borderId="0"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locked="0"/>
    </xf>
    <xf numFmtId="0" fontId="51" fillId="0" borderId="35" xfId="0" applyFont="1" applyBorder="1" applyAlignment="1" applyProtection="1">
      <alignment horizontal="center" vertical="center" wrapText="1"/>
      <protection hidden="1"/>
    </xf>
    <xf numFmtId="0" fontId="51" fillId="0" borderId="36" xfId="0" applyFont="1" applyBorder="1" applyAlignment="1" applyProtection="1">
      <alignment horizontal="center" vertical="center" wrapText="1"/>
      <protection hidden="1"/>
    </xf>
    <xf numFmtId="0" fontId="49" fillId="33" borderId="13" xfId="0" applyFont="1" applyFill="1" applyBorder="1" applyAlignment="1">
      <alignment horizontal="left"/>
    </xf>
    <xf numFmtId="0" fontId="55" fillId="0" borderId="32" xfId="0" applyFont="1" applyBorder="1" applyAlignment="1" applyProtection="1">
      <alignment horizontal="center" vertical="center"/>
      <protection hidden="1"/>
    </xf>
    <xf numFmtId="0" fontId="55" fillId="0" borderId="14" xfId="0" applyFont="1" applyBorder="1" applyAlignment="1" applyProtection="1">
      <alignment horizontal="center" vertical="center"/>
      <protection hidden="1"/>
    </xf>
    <xf numFmtId="0" fontId="55" fillId="0" borderId="25" xfId="0" applyFont="1" applyBorder="1" applyAlignment="1" applyProtection="1">
      <alignment horizontal="center" vertical="center"/>
      <protection hidden="1"/>
    </xf>
    <xf numFmtId="0" fontId="55" fillId="0" borderId="16" xfId="0" applyFont="1" applyFill="1" applyBorder="1" applyAlignment="1" applyProtection="1">
      <alignment horizontal="center" vertical="center"/>
      <protection hidden="1"/>
    </xf>
    <xf numFmtId="0" fontId="55" fillId="0" borderId="15" xfId="0" applyFont="1" applyFill="1" applyBorder="1" applyAlignment="1" applyProtection="1">
      <alignment horizontal="center" vertical="center"/>
      <protection hidden="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496675" y="257175"/>
          <a:ext cx="1543050" cy="1304925"/>
        </a:xfrm>
        <a:prstGeom prst="rect">
          <a:avLst/>
        </a:prstGeom>
        <a:noFill/>
        <a:ln w="9525" cmpd="sng">
          <a:noFill/>
        </a:ln>
      </xdr:spPr>
    </xdr:pic>
    <xdr:clientData/>
  </xdr:twoCellAnchor>
  <xdr:twoCellAnchor>
    <xdr:from>
      <xdr:col>0</xdr:col>
      <xdr:colOff>200025</xdr:colOff>
      <xdr:row>1</xdr:row>
      <xdr:rowOff>47625</xdr:rowOff>
    </xdr:from>
    <xdr:to>
      <xdr:col>0</xdr:col>
      <xdr:colOff>1428750</xdr:colOff>
      <xdr:row>7</xdr:row>
      <xdr:rowOff>152400</xdr:rowOff>
    </xdr:to>
    <xdr:pic>
      <xdr:nvPicPr>
        <xdr:cNvPr id="2" name="Resim 27" descr="Açıklama: dikeylogo"/>
        <xdr:cNvPicPr preferRelativeResize="1">
          <a:picLocks noChangeAspect="1"/>
        </xdr:cNvPicPr>
      </xdr:nvPicPr>
      <xdr:blipFill>
        <a:blip r:embed="rId1"/>
        <a:stretch>
          <a:fillRect/>
        </a:stretch>
      </xdr:blipFill>
      <xdr:spPr>
        <a:xfrm>
          <a:off x="200025" y="247650"/>
          <a:ext cx="12287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496675" y="257175"/>
          <a:ext cx="1543050" cy="1304925"/>
        </a:xfrm>
        <a:prstGeom prst="rect">
          <a:avLst/>
        </a:prstGeom>
        <a:noFill/>
        <a:ln w="9525" cmpd="sng">
          <a:noFill/>
        </a:ln>
      </xdr:spPr>
    </xdr:pic>
    <xdr:clientData/>
  </xdr:twoCellAnchor>
  <xdr:twoCellAnchor>
    <xdr:from>
      <xdr:col>0</xdr:col>
      <xdr:colOff>209550</xdr:colOff>
      <xdr:row>1</xdr:row>
      <xdr:rowOff>57150</xdr:rowOff>
    </xdr:from>
    <xdr:to>
      <xdr:col>0</xdr:col>
      <xdr:colOff>1438275</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2287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496675" y="257175"/>
          <a:ext cx="1543050" cy="1304925"/>
        </a:xfrm>
        <a:prstGeom prst="rect">
          <a:avLst/>
        </a:prstGeom>
        <a:noFill/>
        <a:ln w="9525" cmpd="sng">
          <a:noFill/>
        </a:ln>
      </xdr:spPr>
    </xdr:pic>
    <xdr:clientData/>
  </xdr:twoCellAnchor>
  <xdr:twoCellAnchor>
    <xdr:from>
      <xdr:col>0</xdr:col>
      <xdr:colOff>209550</xdr:colOff>
      <xdr:row>1</xdr:row>
      <xdr:rowOff>57150</xdr:rowOff>
    </xdr:from>
    <xdr:to>
      <xdr:col>0</xdr:col>
      <xdr:colOff>1438275</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2287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496675" y="257175"/>
          <a:ext cx="1543050" cy="1304925"/>
        </a:xfrm>
        <a:prstGeom prst="rect">
          <a:avLst/>
        </a:prstGeom>
        <a:noFill/>
        <a:ln w="9525" cmpd="sng">
          <a:noFill/>
        </a:ln>
      </xdr:spPr>
    </xdr:pic>
    <xdr:clientData/>
  </xdr:twoCellAnchor>
  <xdr:twoCellAnchor>
    <xdr:from>
      <xdr:col>0</xdr:col>
      <xdr:colOff>209550</xdr:colOff>
      <xdr:row>1</xdr:row>
      <xdr:rowOff>57150</xdr:rowOff>
    </xdr:from>
    <xdr:to>
      <xdr:col>0</xdr:col>
      <xdr:colOff>1438275</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2287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496675" y="257175"/>
          <a:ext cx="1543050" cy="1304925"/>
        </a:xfrm>
        <a:prstGeom prst="rect">
          <a:avLst/>
        </a:prstGeom>
        <a:noFill/>
        <a:ln w="9525" cmpd="sng">
          <a:noFill/>
        </a:ln>
      </xdr:spPr>
    </xdr:pic>
    <xdr:clientData/>
  </xdr:twoCellAnchor>
  <xdr:twoCellAnchor>
    <xdr:from>
      <xdr:col>0</xdr:col>
      <xdr:colOff>209550</xdr:colOff>
      <xdr:row>1</xdr:row>
      <xdr:rowOff>57150</xdr:rowOff>
    </xdr:from>
    <xdr:to>
      <xdr:col>0</xdr:col>
      <xdr:colOff>1438275</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2287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1" name="Resim 27" descr="Açıklama: dikeylogo"/>
        <xdr:cNvPicPr preferRelativeResize="1">
          <a:picLocks noChangeAspect="1"/>
        </xdr:cNvPicPr>
      </xdr:nvPicPr>
      <xdr:blipFill>
        <a:blip r:embed="rId1"/>
        <a:stretch>
          <a:fillRect/>
        </a:stretch>
      </xdr:blipFill>
      <xdr:spPr>
        <a:xfrm>
          <a:off x="11496675" y="257175"/>
          <a:ext cx="1543050" cy="1304925"/>
        </a:xfrm>
        <a:prstGeom prst="rect">
          <a:avLst/>
        </a:prstGeom>
        <a:noFill/>
        <a:ln w="9525" cmpd="sng">
          <a:noFill/>
        </a:ln>
      </xdr:spPr>
    </xdr:pic>
    <xdr:clientData/>
  </xdr:twoCellAnchor>
  <xdr:twoCellAnchor>
    <xdr:from>
      <xdr:col>0</xdr:col>
      <xdr:colOff>209550</xdr:colOff>
      <xdr:row>1</xdr:row>
      <xdr:rowOff>57150</xdr:rowOff>
    </xdr:from>
    <xdr:to>
      <xdr:col>0</xdr:col>
      <xdr:colOff>1438275</xdr:colOff>
      <xdr:row>7</xdr:row>
      <xdr:rowOff>161925</xdr:rowOff>
    </xdr:to>
    <xdr:pic>
      <xdr:nvPicPr>
        <xdr:cNvPr id="12" name="Resim 27" descr="Açıklama: dikeylogo"/>
        <xdr:cNvPicPr preferRelativeResize="1">
          <a:picLocks noChangeAspect="1"/>
        </xdr:cNvPicPr>
      </xdr:nvPicPr>
      <xdr:blipFill>
        <a:blip r:embed="rId1"/>
        <a:stretch>
          <a:fillRect/>
        </a:stretch>
      </xdr:blipFill>
      <xdr:spPr>
        <a:xfrm>
          <a:off x="209550" y="257175"/>
          <a:ext cx="12287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368"/>
  <sheetViews>
    <sheetView showGridLines="0" tabSelected="1" zoomScale="70" zoomScaleNormal="70" zoomScaleSheetLayoutView="80" zoomScalePageLayoutView="0" workbookViewId="0" topLeftCell="A1">
      <selection activeCell="H10" sqref="H10"/>
    </sheetView>
  </sheetViews>
  <sheetFormatPr defaultColWidth="9.140625" defaultRowHeight="15"/>
  <cols>
    <col min="1" max="1" width="21.57421875" style="1" customWidth="1"/>
    <col min="2" max="2" width="29.7109375" style="2" customWidth="1"/>
    <col min="3" max="3" width="17.57421875" style="1" customWidth="1"/>
    <col min="4" max="5" width="16.28125" style="1" customWidth="1"/>
    <col min="6" max="6" width="14.28125" style="2" customWidth="1"/>
    <col min="7" max="7" width="27.421875" style="2" customWidth="1"/>
    <col min="8" max="8" width="14.421875" style="3" customWidth="1"/>
    <col min="9" max="9" width="27.421875" style="2" customWidth="1"/>
    <col min="10" max="10" width="16.5742187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hidden="1" customWidth="1"/>
    <col min="40" max="40" width="3.57421875" style="5" customWidth="1"/>
    <col min="41" max="41" width="9.140625" style="5" customWidth="1"/>
    <col min="42" max="42" width="9.140625" style="5" hidden="1" customWidth="1"/>
    <col min="43" max="51" width="9.140625" style="5" customWidth="1"/>
    <col min="52" max="67" width="9.140625" style="2" customWidth="1"/>
    <col min="68" max="16384" width="9.140625" style="2" customWidth="1"/>
  </cols>
  <sheetData>
    <row r="1" spans="1:11" ht="15.75">
      <c r="A1" s="107" t="s">
        <v>17</v>
      </c>
      <c r="B1" s="108"/>
      <c r="C1" s="108"/>
      <c r="D1" s="108"/>
      <c r="E1" s="108"/>
      <c r="F1" s="108"/>
      <c r="G1" s="108"/>
      <c r="H1" s="108"/>
      <c r="I1" s="108"/>
      <c r="J1" s="109"/>
      <c r="K1" s="64"/>
    </row>
    <row r="2" spans="1:11" ht="15.75">
      <c r="A2" s="110" t="s">
        <v>18</v>
      </c>
      <c r="B2" s="80"/>
      <c r="C2" s="80"/>
      <c r="D2" s="80"/>
      <c r="E2" s="80"/>
      <c r="F2" s="80"/>
      <c r="G2" s="80"/>
      <c r="H2" s="80"/>
      <c r="I2" s="80"/>
      <c r="J2" s="111"/>
      <c r="K2" s="65"/>
    </row>
    <row r="3" spans="1:43" ht="15.75">
      <c r="A3" s="110" t="s">
        <v>24</v>
      </c>
      <c r="B3" s="80"/>
      <c r="C3" s="80"/>
      <c r="D3" s="80"/>
      <c r="E3" s="80"/>
      <c r="F3" s="80"/>
      <c r="G3" s="80"/>
      <c r="H3" s="80"/>
      <c r="I3" s="80"/>
      <c r="J3" s="111"/>
      <c r="K3" s="66"/>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row>
    <row r="4" spans="1:43" ht="15.75">
      <c r="A4" s="110" t="s">
        <v>34</v>
      </c>
      <c r="B4" s="80"/>
      <c r="C4" s="80"/>
      <c r="D4" s="80"/>
      <c r="E4" s="80"/>
      <c r="F4" s="80"/>
      <c r="G4" s="80"/>
      <c r="H4" s="80"/>
      <c r="I4" s="80"/>
      <c r="J4" s="111"/>
      <c r="K4" s="66"/>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row>
    <row r="5" spans="1:43" ht="15.75">
      <c r="A5" s="101" t="s">
        <v>27</v>
      </c>
      <c r="B5" s="102"/>
      <c r="C5" s="102"/>
      <c r="D5" s="102"/>
      <c r="E5" s="102"/>
      <c r="F5" s="102"/>
      <c r="G5" s="102"/>
      <c r="H5" s="102"/>
      <c r="I5" s="102"/>
      <c r="J5" s="103"/>
      <c r="K5" s="66"/>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row>
    <row r="6" spans="1:43" ht="15.75">
      <c r="A6" s="101" t="s">
        <v>22</v>
      </c>
      <c r="B6" s="102"/>
      <c r="C6" s="102"/>
      <c r="D6" s="102"/>
      <c r="E6" s="102"/>
      <c r="F6" s="102"/>
      <c r="G6" s="102"/>
      <c r="H6" s="102"/>
      <c r="I6" s="102"/>
      <c r="J6" s="103"/>
      <c r="K6" s="66"/>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row>
    <row r="7" spans="1:43" ht="15.75">
      <c r="A7" s="98">
        <v>41832</v>
      </c>
      <c r="B7" s="99"/>
      <c r="C7" s="99"/>
      <c r="D7" s="99"/>
      <c r="E7" s="99"/>
      <c r="F7" s="99"/>
      <c r="G7" s="99"/>
      <c r="H7" s="99"/>
      <c r="I7" s="99"/>
      <c r="J7" s="100"/>
      <c r="K7" s="66"/>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row>
    <row r="8" spans="1:43" ht="15.75">
      <c r="A8" s="101" t="s">
        <v>25</v>
      </c>
      <c r="B8" s="102"/>
      <c r="C8" s="102"/>
      <c r="D8" s="102"/>
      <c r="E8" s="102"/>
      <c r="F8" s="102"/>
      <c r="G8" s="102"/>
      <c r="H8" s="102"/>
      <c r="I8" s="102"/>
      <c r="J8" s="103"/>
      <c r="K8" s="66"/>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row>
    <row r="9" spans="1:43" ht="16.5" thickBot="1">
      <c r="A9" s="28"/>
      <c r="B9" s="8"/>
      <c r="C9" s="26"/>
      <c r="D9" s="26"/>
      <c r="E9" s="26"/>
      <c r="F9" s="8"/>
      <c r="G9" s="8"/>
      <c r="H9" s="27"/>
      <c r="I9" s="8"/>
      <c r="J9" s="29"/>
      <c r="K9" s="66"/>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row>
    <row r="10" spans="1:43" ht="26.25" thickBot="1">
      <c r="A10" s="11" t="s">
        <v>0</v>
      </c>
      <c r="B10" s="10" t="s">
        <v>1</v>
      </c>
      <c r="C10" s="10" t="s">
        <v>13</v>
      </c>
      <c r="D10" s="10" t="s">
        <v>14</v>
      </c>
      <c r="E10" s="10" t="s">
        <v>12</v>
      </c>
      <c r="F10" s="104" t="s">
        <v>2</v>
      </c>
      <c r="G10" s="105"/>
      <c r="H10" s="10" t="s">
        <v>3</v>
      </c>
      <c r="I10" s="10" t="s">
        <v>4</v>
      </c>
      <c r="J10" s="12" t="s">
        <v>23</v>
      </c>
      <c r="K10" s="6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t="s">
        <v>16</v>
      </c>
      <c r="AL10" s="36"/>
      <c r="AM10" s="36"/>
      <c r="AN10" s="36"/>
      <c r="AO10" s="35"/>
      <c r="AP10" s="35"/>
      <c r="AQ10" s="35"/>
    </row>
    <row r="11" spans="1:50" ht="19.5" customHeight="1">
      <c r="A11" s="67" t="s">
        <v>31</v>
      </c>
      <c r="B11" s="48" t="s">
        <v>30</v>
      </c>
      <c r="C11" s="18">
        <v>75</v>
      </c>
      <c r="D11" s="30" t="str">
        <f>IF(H11=" "," ",N11)</f>
        <v> </v>
      </c>
      <c r="E11" s="18">
        <v>209.5</v>
      </c>
      <c r="F11" s="94" t="s">
        <v>28</v>
      </c>
      <c r="G11" s="95" t="s">
        <v>26</v>
      </c>
      <c r="H11" s="45" t="s">
        <v>38</v>
      </c>
      <c r="I11" s="55" t="str">
        <f>IF(C11=0," ",IF(H11=0," ",IF(H11="GR",AP11,AL11)))</f>
        <v> </v>
      </c>
      <c r="J11" s="31">
        <f>IF(C11=0," ",IF(H11=0," ",O11))</f>
        <v>2.7933333333333334</v>
      </c>
      <c r="K11" s="68"/>
      <c r="L11" s="13" t="s">
        <v>5</v>
      </c>
      <c r="M11" s="37">
        <f>IF(H11&lt;90,0,IF(H11&lt;=100,4,0))</f>
        <v>0</v>
      </c>
      <c r="N11" s="43">
        <f>IF(H11=" ",C11,(C11+15))</f>
        <v>75</v>
      </c>
      <c r="O11" s="43">
        <f>IF(H11="BAŞARILI",(E11/N11),IF(H11&gt;0,(((AK11*15)+E11)/N11),E11))</f>
        <v>2.7933333333333334</v>
      </c>
      <c r="P11" s="15">
        <v>3.5</v>
      </c>
      <c r="Q11" s="15" t="s">
        <v>6</v>
      </c>
      <c r="R11" s="14">
        <f>IF(H11&lt;85,0,IF(H11&lt;=89,3.5,0))</f>
        <v>0</v>
      </c>
      <c r="S11" s="15">
        <v>3</v>
      </c>
      <c r="T11" s="15" t="s">
        <v>7</v>
      </c>
      <c r="U11" s="14">
        <f>IF(H11&lt;80,0,IF(H11&lt;=84,3,0))</f>
        <v>0</v>
      </c>
      <c r="V11" s="15">
        <v>2.5</v>
      </c>
      <c r="W11" s="15" t="s">
        <v>8</v>
      </c>
      <c r="X11" s="14">
        <f>IF(H11&lt;75,0,IF(H11&lt;=79,2.5,0))</f>
        <v>0</v>
      </c>
      <c r="Y11" s="15">
        <v>2</v>
      </c>
      <c r="Z11" s="15" t="s">
        <v>9</v>
      </c>
      <c r="AA11" s="14">
        <f>IF(H11&lt;65,0,IF(H11&lt;=74,2,0))</f>
        <v>0</v>
      </c>
      <c r="AB11" s="15">
        <v>1.5</v>
      </c>
      <c r="AC11" s="15" t="s">
        <v>10</v>
      </c>
      <c r="AD11" s="14">
        <f>IF(H11&lt;58,0,IF(H11&lt;=64,1.5,0))</f>
        <v>0</v>
      </c>
      <c r="AE11" s="15">
        <v>1</v>
      </c>
      <c r="AF11" s="15" t="s">
        <v>11</v>
      </c>
      <c r="AG11" s="14">
        <f>IF(H11&lt;50,0,IF(H11&lt;=57,1,0))</f>
        <v>0</v>
      </c>
      <c r="AH11" s="15">
        <v>0</v>
      </c>
      <c r="AI11" s="15" t="s">
        <v>15</v>
      </c>
      <c r="AJ11" s="14">
        <f>IF(H11&lt;0,0,IF(H11&lt;=49,0,0))</f>
        <v>0</v>
      </c>
      <c r="AK11" s="14">
        <f>SUM(R11,U11,X11,AA11,AD11,AG11,AJ11,M11)</f>
        <v>0</v>
      </c>
      <c r="AL11" s="16" t="str">
        <f>IF(H11=" "," ",IF(AK11&lt;2,"GİREMEZ(AKTS)",IF(O11&gt;=AM11,"YETERLİ","GİREMEZ(ORTALAMA)")))</f>
        <v> </v>
      </c>
      <c r="AM11" s="14">
        <f>IF(LEFT(A11,1)="0",2,2.5)</f>
        <v>2.5</v>
      </c>
      <c r="AN11" s="14"/>
      <c r="AO11" s="38"/>
      <c r="AP11" s="38" t="s">
        <v>37</v>
      </c>
      <c r="AQ11" s="38"/>
      <c r="AR11" s="7"/>
      <c r="AS11" s="7"/>
      <c r="AT11" s="7"/>
      <c r="AU11" s="7"/>
      <c r="AV11" s="7"/>
      <c r="AW11" s="7"/>
      <c r="AX11" s="7"/>
    </row>
    <row r="12" spans="1:50" ht="19.5" customHeight="1">
      <c r="A12" s="69" t="s">
        <v>36</v>
      </c>
      <c r="B12" s="48" t="s">
        <v>35</v>
      </c>
      <c r="C12" s="30">
        <v>75</v>
      </c>
      <c r="D12" s="30" t="str">
        <f>IF(H12=" "," ",N12)</f>
        <v> </v>
      </c>
      <c r="E12" s="57">
        <v>270</v>
      </c>
      <c r="F12" s="94" t="s">
        <v>28</v>
      </c>
      <c r="G12" s="95" t="s">
        <v>26</v>
      </c>
      <c r="H12" s="58" t="s">
        <v>38</v>
      </c>
      <c r="I12" s="55" t="str">
        <f aca="true" t="shared" si="0" ref="I12:I33">IF(C12=0," ",IF(H12=0," ",IF(H12="GR",AP12,AL12)))</f>
        <v> </v>
      </c>
      <c r="J12" s="31">
        <f aca="true" t="shared" si="1" ref="J12:J33">IF(C12=0," ",IF(H12=0," ",O12))</f>
        <v>3.6</v>
      </c>
      <c r="K12" s="68"/>
      <c r="L12" s="13" t="s">
        <v>5</v>
      </c>
      <c r="M12" s="37">
        <f aca="true" t="shared" si="2" ref="M12:M33">IF(H12&lt;90,0,IF(H12&lt;=100,4,0))</f>
        <v>0</v>
      </c>
      <c r="N12" s="43">
        <f aca="true" t="shared" si="3" ref="N12:N33">IF(H12=" ",C12,(C12+15))</f>
        <v>75</v>
      </c>
      <c r="O12" s="43">
        <f aca="true" t="shared" si="4" ref="O12:O33">IF(H12="BAŞARILI",(E12/N12),IF(H12&gt;0,(((AK12*15)+E12)/N12),E12))</f>
        <v>3.6</v>
      </c>
      <c r="P12" s="15">
        <v>3.5</v>
      </c>
      <c r="Q12" s="15" t="s">
        <v>6</v>
      </c>
      <c r="R12" s="14">
        <f aca="true" t="shared" si="5" ref="R12:R33">IF(H12&lt;85,0,IF(H12&lt;=89,3.5,0))</f>
        <v>0</v>
      </c>
      <c r="S12" s="15">
        <v>3</v>
      </c>
      <c r="T12" s="15" t="s">
        <v>7</v>
      </c>
      <c r="U12" s="14">
        <f aca="true" t="shared" si="6" ref="U12:U33">IF(H12&lt;80,0,IF(H12&lt;=84,3,0))</f>
        <v>0</v>
      </c>
      <c r="V12" s="15">
        <v>2.5</v>
      </c>
      <c r="W12" s="15" t="s">
        <v>8</v>
      </c>
      <c r="X12" s="14">
        <f aca="true" t="shared" si="7" ref="X12:X33">IF(H12&lt;75,0,IF(H12&lt;=79,2.5,0))</f>
        <v>0</v>
      </c>
      <c r="Y12" s="15">
        <v>2</v>
      </c>
      <c r="Z12" s="15" t="s">
        <v>9</v>
      </c>
      <c r="AA12" s="14">
        <f aca="true" t="shared" si="8" ref="AA12:AA33">IF(H12&lt;65,0,IF(H12&lt;=74,2,0))</f>
        <v>0</v>
      </c>
      <c r="AB12" s="15">
        <v>1.5</v>
      </c>
      <c r="AC12" s="15" t="s">
        <v>10</v>
      </c>
      <c r="AD12" s="14">
        <f aca="true" t="shared" si="9" ref="AD12:AD33">IF(H12&lt;58,0,IF(H12&lt;=64,1.5,0))</f>
        <v>0</v>
      </c>
      <c r="AE12" s="15">
        <v>1</v>
      </c>
      <c r="AF12" s="15" t="s">
        <v>11</v>
      </c>
      <c r="AG12" s="14">
        <f aca="true" t="shared" si="10" ref="AG12:AG33">IF(H12&lt;50,0,IF(H12&lt;=57,1,0))</f>
        <v>0</v>
      </c>
      <c r="AH12" s="15">
        <v>0</v>
      </c>
      <c r="AI12" s="15" t="s">
        <v>15</v>
      </c>
      <c r="AJ12" s="14">
        <f aca="true" t="shared" si="11" ref="AJ12:AJ33">IF(H12&lt;0,0,IF(H12&lt;=49,0,0))</f>
        <v>0</v>
      </c>
      <c r="AK12" s="14">
        <f aca="true" t="shared" si="12" ref="AK12:AK33">SUM(R12,U12,X12,AA12,AD12,AG12,AJ12,M12)</f>
        <v>0</v>
      </c>
      <c r="AL12" s="16" t="str">
        <f aca="true" t="shared" si="13" ref="AL12:AL33">IF(H12=" "," ",IF(AK12&lt;2,"GİREMEZ(AKTS)",IF(O12&gt;=AM12,"YETERLİ","GİREMEZ(ORTALAMA)")))</f>
        <v> </v>
      </c>
      <c r="AM12" s="14">
        <f aca="true" t="shared" si="14" ref="AM12:AM33">IF(LEFT(A12,1)="0",2,2.5)</f>
        <v>2.5</v>
      </c>
      <c r="AN12" s="36"/>
      <c r="AO12" s="35"/>
      <c r="AP12" s="38" t="s">
        <v>37</v>
      </c>
      <c r="AQ12" s="35"/>
      <c r="AR12" s="9"/>
      <c r="AS12" s="9"/>
      <c r="AT12" s="9"/>
      <c r="AU12" s="9"/>
      <c r="AV12" s="9"/>
      <c r="AW12" s="9"/>
      <c r="AX12" s="9"/>
    </row>
    <row r="13" spans="1:50" ht="19.5" customHeight="1">
      <c r="A13" s="69"/>
      <c r="B13" s="48"/>
      <c r="C13" s="30"/>
      <c r="D13" s="30" t="str">
        <f aca="true" t="shared" si="15" ref="D13:D26">IF(H13=" "," ",N13)</f>
        <v> </v>
      </c>
      <c r="E13" s="30"/>
      <c r="F13" s="106"/>
      <c r="G13" s="106"/>
      <c r="H13" s="30" t="s">
        <v>38</v>
      </c>
      <c r="I13" s="55" t="str">
        <f t="shared" si="0"/>
        <v> </v>
      </c>
      <c r="J13" s="31" t="str">
        <f t="shared" si="1"/>
        <v> </v>
      </c>
      <c r="K13" s="68"/>
      <c r="L13" s="13" t="s">
        <v>5</v>
      </c>
      <c r="M13" s="37">
        <f t="shared" si="2"/>
        <v>0</v>
      </c>
      <c r="N13" s="43">
        <f t="shared" si="3"/>
        <v>0</v>
      </c>
      <c r="O13" s="43" t="e">
        <f t="shared" si="4"/>
        <v>#DIV/0!</v>
      </c>
      <c r="P13" s="15">
        <v>3.5</v>
      </c>
      <c r="Q13" s="15" t="s">
        <v>6</v>
      </c>
      <c r="R13" s="14">
        <f t="shared" si="5"/>
        <v>0</v>
      </c>
      <c r="S13" s="15">
        <v>3</v>
      </c>
      <c r="T13" s="15" t="s">
        <v>7</v>
      </c>
      <c r="U13" s="14">
        <f t="shared" si="6"/>
        <v>0</v>
      </c>
      <c r="V13" s="15">
        <v>2.5</v>
      </c>
      <c r="W13" s="15" t="s">
        <v>8</v>
      </c>
      <c r="X13" s="14">
        <f t="shared" si="7"/>
        <v>0</v>
      </c>
      <c r="Y13" s="15">
        <v>2</v>
      </c>
      <c r="Z13" s="15" t="s">
        <v>9</v>
      </c>
      <c r="AA13" s="14">
        <f t="shared" si="8"/>
        <v>0</v>
      </c>
      <c r="AB13" s="15">
        <v>1.5</v>
      </c>
      <c r="AC13" s="15" t="s">
        <v>10</v>
      </c>
      <c r="AD13" s="14">
        <f t="shared" si="9"/>
        <v>0</v>
      </c>
      <c r="AE13" s="15">
        <v>1</v>
      </c>
      <c r="AF13" s="15" t="s">
        <v>11</v>
      </c>
      <c r="AG13" s="14">
        <f t="shared" si="10"/>
        <v>0</v>
      </c>
      <c r="AH13" s="15">
        <v>0</v>
      </c>
      <c r="AI13" s="15" t="s">
        <v>15</v>
      </c>
      <c r="AJ13" s="14">
        <f t="shared" si="11"/>
        <v>0</v>
      </c>
      <c r="AK13" s="14">
        <f t="shared" si="12"/>
        <v>0</v>
      </c>
      <c r="AL13" s="16" t="str">
        <f t="shared" si="13"/>
        <v> </v>
      </c>
      <c r="AM13" s="14">
        <f t="shared" si="14"/>
        <v>2.5</v>
      </c>
      <c r="AN13" s="36"/>
      <c r="AO13" s="35"/>
      <c r="AP13" s="38" t="s">
        <v>37</v>
      </c>
      <c r="AQ13" s="35"/>
      <c r="AR13" s="9"/>
      <c r="AS13" s="9"/>
      <c r="AT13" s="9"/>
      <c r="AU13" s="9"/>
      <c r="AV13" s="9"/>
      <c r="AW13" s="9"/>
      <c r="AX13" s="9"/>
    </row>
    <row r="14" spans="1:50" ht="19.5" customHeight="1">
      <c r="A14" s="69"/>
      <c r="B14" s="48"/>
      <c r="C14" s="30"/>
      <c r="D14" s="30" t="str">
        <f t="shared" si="15"/>
        <v> </v>
      </c>
      <c r="E14" s="30"/>
      <c r="F14" s="94"/>
      <c r="G14" s="95"/>
      <c r="H14" s="30" t="s">
        <v>38</v>
      </c>
      <c r="I14" s="55" t="str">
        <f t="shared" si="0"/>
        <v> </v>
      </c>
      <c r="J14" s="31" t="str">
        <f t="shared" si="1"/>
        <v> </v>
      </c>
      <c r="K14" s="68"/>
      <c r="L14" s="13" t="s">
        <v>5</v>
      </c>
      <c r="M14" s="37">
        <f t="shared" si="2"/>
        <v>0</v>
      </c>
      <c r="N14" s="43">
        <f t="shared" si="3"/>
        <v>0</v>
      </c>
      <c r="O14" s="43" t="e">
        <f t="shared" si="4"/>
        <v>#DIV/0!</v>
      </c>
      <c r="P14" s="15">
        <v>3.5</v>
      </c>
      <c r="Q14" s="15" t="s">
        <v>6</v>
      </c>
      <c r="R14" s="14">
        <f t="shared" si="5"/>
        <v>0</v>
      </c>
      <c r="S14" s="15">
        <v>3</v>
      </c>
      <c r="T14" s="15" t="s">
        <v>7</v>
      </c>
      <c r="U14" s="14">
        <f t="shared" si="6"/>
        <v>0</v>
      </c>
      <c r="V14" s="15">
        <v>2.5</v>
      </c>
      <c r="W14" s="15" t="s">
        <v>8</v>
      </c>
      <c r="X14" s="14">
        <f t="shared" si="7"/>
        <v>0</v>
      </c>
      <c r="Y14" s="15">
        <v>2</v>
      </c>
      <c r="Z14" s="15" t="s">
        <v>9</v>
      </c>
      <c r="AA14" s="14">
        <f t="shared" si="8"/>
        <v>0</v>
      </c>
      <c r="AB14" s="15">
        <v>1.5</v>
      </c>
      <c r="AC14" s="15" t="s">
        <v>10</v>
      </c>
      <c r="AD14" s="14">
        <f t="shared" si="9"/>
        <v>0</v>
      </c>
      <c r="AE14" s="15">
        <v>1</v>
      </c>
      <c r="AF14" s="15" t="s">
        <v>11</v>
      </c>
      <c r="AG14" s="14">
        <f t="shared" si="10"/>
        <v>0</v>
      </c>
      <c r="AH14" s="15">
        <v>0</v>
      </c>
      <c r="AI14" s="15" t="s">
        <v>15</v>
      </c>
      <c r="AJ14" s="14">
        <f t="shared" si="11"/>
        <v>0</v>
      </c>
      <c r="AK14" s="14">
        <f t="shared" si="12"/>
        <v>0</v>
      </c>
      <c r="AL14" s="16" t="str">
        <f t="shared" si="13"/>
        <v> </v>
      </c>
      <c r="AM14" s="14">
        <f t="shared" si="14"/>
        <v>2.5</v>
      </c>
      <c r="AN14" s="36"/>
      <c r="AO14" s="35"/>
      <c r="AP14" s="38" t="s">
        <v>37</v>
      </c>
      <c r="AQ14" s="35"/>
      <c r="AR14" s="9"/>
      <c r="AS14" s="9"/>
      <c r="AT14" s="9"/>
      <c r="AU14" s="9"/>
      <c r="AV14" s="9"/>
      <c r="AW14" s="9"/>
      <c r="AX14" s="9"/>
    </row>
    <row r="15" spans="1:50" ht="19.5" customHeight="1">
      <c r="A15" s="70"/>
      <c r="B15" s="48"/>
      <c r="C15" s="30"/>
      <c r="D15" s="30" t="str">
        <f t="shared" si="15"/>
        <v> </v>
      </c>
      <c r="E15" s="30"/>
      <c r="F15" s="94"/>
      <c r="G15" s="95"/>
      <c r="H15" s="30" t="s">
        <v>38</v>
      </c>
      <c r="I15" s="55" t="str">
        <f t="shared" si="0"/>
        <v> </v>
      </c>
      <c r="J15" s="31" t="str">
        <f t="shared" si="1"/>
        <v> </v>
      </c>
      <c r="K15" s="68"/>
      <c r="L15" s="13" t="s">
        <v>5</v>
      </c>
      <c r="M15" s="37">
        <f t="shared" si="2"/>
        <v>0</v>
      </c>
      <c r="N15" s="43">
        <f t="shared" si="3"/>
        <v>0</v>
      </c>
      <c r="O15" s="43" t="e">
        <f t="shared" si="4"/>
        <v>#DIV/0!</v>
      </c>
      <c r="P15" s="15">
        <v>3.5</v>
      </c>
      <c r="Q15" s="15" t="s">
        <v>6</v>
      </c>
      <c r="R15" s="14">
        <f t="shared" si="5"/>
        <v>0</v>
      </c>
      <c r="S15" s="15">
        <v>3</v>
      </c>
      <c r="T15" s="15" t="s">
        <v>7</v>
      </c>
      <c r="U15" s="14">
        <f t="shared" si="6"/>
        <v>0</v>
      </c>
      <c r="V15" s="15">
        <v>2.5</v>
      </c>
      <c r="W15" s="15" t="s">
        <v>8</v>
      </c>
      <c r="X15" s="14">
        <f t="shared" si="7"/>
        <v>0</v>
      </c>
      <c r="Y15" s="15">
        <v>2</v>
      </c>
      <c r="Z15" s="15" t="s">
        <v>9</v>
      </c>
      <c r="AA15" s="14">
        <f t="shared" si="8"/>
        <v>0</v>
      </c>
      <c r="AB15" s="15">
        <v>1.5</v>
      </c>
      <c r="AC15" s="15" t="s">
        <v>10</v>
      </c>
      <c r="AD15" s="14">
        <f t="shared" si="9"/>
        <v>0</v>
      </c>
      <c r="AE15" s="15">
        <v>1</v>
      </c>
      <c r="AF15" s="15" t="s">
        <v>11</v>
      </c>
      <c r="AG15" s="14">
        <f t="shared" si="10"/>
        <v>0</v>
      </c>
      <c r="AH15" s="15">
        <v>0</v>
      </c>
      <c r="AI15" s="15" t="s">
        <v>15</v>
      </c>
      <c r="AJ15" s="14">
        <f t="shared" si="11"/>
        <v>0</v>
      </c>
      <c r="AK15" s="14">
        <f t="shared" si="12"/>
        <v>0</v>
      </c>
      <c r="AL15" s="16" t="str">
        <f t="shared" si="13"/>
        <v> </v>
      </c>
      <c r="AM15" s="14">
        <f t="shared" si="14"/>
        <v>2.5</v>
      </c>
      <c r="AN15" s="36"/>
      <c r="AO15" s="35"/>
      <c r="AP15" s="38" t="s">
        <v>37</v>
      </c>
      <c r="AQ15" s="35"/>
      <c r="AR15" s="9"/>
      <c r="AS15" s="9"/>
      <c r="AT15" s="9"/>
      <c r="AU15" s="9"/>
      <c r="AV15" s="9"/>
      <c r="AW15" s="9"/>
      <c r="AX15" s="9"/>
    </row>
    <row r="16" spans="1:50" ht="19.5" customHeight="1">
      <c r="A16" s="70"/>
      <c r="B16" s="48"/>
      <c r="C16" s="18"/>
      <c r="D16" s="30" t="str">
        <f t="shared" si="15"/>
        <v> </v>
      </c>
      <c r="E16" s="18"/>
      <c r="F16" s="94"/>
      <c r="G16" s="95"/>
      <c r="H16" s="30" t="s">
        <v>38</v>
      </c>
      <c r="I16" s="55" t="str">
        <f t="shared" si="0"/>
        <v> </v>
      </c>
      <c r="J16" s="31" t="str">
        <f t="shared" si="1"/>
        <v> </v>
      </c>
      <c r="K16" s="68"/>
      <c r="L16" s="13" t="s">
        <v>5</v>
      </c>
      <c r="M16" s="17">
        <f t="shared" si="2"/>
        <v>0</v>
      </c>
      <c r="N16" s="43">
        <f t="shared" si="3"/>
        <v>0</v>
      </c>
      <c r="O16" s="43" t="e">
        <f t="shared" si="4"/>
        <v>#DIV/0!</v>
      </c>
      <c r="P16" s="15">
        <v>3.5</v>
      </c>
      <c r="Q16" s="15" t="s">
        <v>6</v>
      </c>
      <c r="R16" s="17">
        <f t="shared" si="5"/>
        <v>0</v>
      </c>
      <c r="S16" s="15">
        <v>3</v>
      </c>
      <c r="T16" s="15" t="s">
        <v>7</v>
      </c>
      <c r="U16" s="17">
        <f t="shared" si="6"/>
        <v>0</v>
      </c>
      <c r="V16" s="15">
        <v>2.5</v>
      </c>
      <c r="W16" s="15" t="s">
        <v>8</v>
      </c>
      <c r="X16" s="17">
        <f t="shared" si="7"/>
        <v>0</v>
      </c>
      <c r="Y16" s="15">
        <v>2</v>
      </c>
      <c r="Z16" s="15" t="s">
        <v>9</v>
      </c>
      <c r="AA16" s="17">
        <f t="shared" si="8"/>
        <v>0</v>
      </c>
      <c r="AB16" s="15">
        <v>1.5</v>
      </c>
      <c r="AC16" s="15" t="s">
        <v>10</v>
      </c>
      <c r="AD16" s="17">
        <f t="shared" si="9"/>
        <v>0</v>
      </c>
      <c r="AE16" s="15">
        <v>1</v>
      </c>
      <c r="AF16" s="15" t="s">
        <v>11</v>
      </c>
      <c r="AG16" s="17">
        <f t="shared" si="10"/>
        <v>0</v>
      </c>
      <c r="AH16" s="15">
        <v>0</v>
      </c>
      <c r="AI16" s="15" t="s">
        <v>15</v>
      </c>
      <c r="AJ16" s="17">
        <f t="shared" si="11"/>
        <v>0</v>
      </c>
      <c r="AK16" s="14">
        <f t="shared" si="12"/>
        <v>0</v>
      </c>
      <c r="AL16" s="16" t="str">
        <f t="shared" si="13"/>
        <v> </v>
      </c>
      <c r="AM16" s="14">
        <f t="shared" si="14"/>
        <v>2.5</v>
      </c>
      <c r="AN16" s="36"/>
      <c r="AO16" s="35"/>
      <c r="AP16" s="38" t="s">
        <v>37</v>
      </c>
      <c r="AQ16" s="35"/>
      <c r="AR16" s="9"/>
      <c r="AS16" s="9"/>
      <c r="AT16" s="9"/>
      <c r="AU16" s="9"/>
      <c r="AV16" s="9"/>
      <c r="AW16" s="9"/>
      <c r="AX16" s="9"/>
    </row>
    <row r="17" spans="1:50" ht="19.5" customHeight="1">
      <c r="A17" s="69"/>
      <c r="B17" s="48"/>
      <c r="C17" s="30"/>
      <c r="D17" s="30" t="str">
        <f t="shared" si="15"/>
        <v> </v>
      </c>
      <c r="E17" s="30"/>
      <c r="F17" s="94"/>
      <c r="G17" s="95"/>
      <c r="H17" s="30" t="s">
        <v>38</v>
      </c>
      <c r="I17" s="55" t="str">
        <f t="shared" si="0"/>
        <v> </v>
      </c>
      <c r="J17" s="31" t="str">
        <f t="shared" si="1"/>
        <v> </v>
      </c>
      <c r="K17" s="71"/>
      <c r="L17" s="42" t="s">
        <v>5</v>
      </c>
      <c r="M17" s="43">
        <f t="shared" si="2"/>
        <v>0</v>
      </c>
      <c r="N17" s="43">
        <f t="shared" si="3"/>
        <v>0</v>
      </c>
      <c r="O17" s="43" t="e">
        <f t="shared" si="4"/>
        <v>#DIV/0!</v>
      </c>
      <c r="P17" s="42">
        <v>3.5</v>
      </c>
      <c r="Q17" s="42" t="s">
        <v>6</v>
      </c>
      <c r="R17" s="43">
        <f t="shared" si="5"/>
        <v>0</v>
      </c>
      <c r="S17" s="42">
        <v>3</v>
      </c>
      <c r="T17" s="42" t="s">
        <v>7</v>
      </c>
      <c r="U17" s="43">
        <f t="shared" si="6"/>
        <v>0</v>
      </c>
      <c r="V17" s="42">
        <v>2.5</v>
      </c>
      <c r="W17" s="42" t="s">
        <v>8</v>
      </c>
      <c r="X17" s="43">
        <f t="shared" si="7"/>
        <v>0</v>
      </c>
      <c r="Y17" s="42">
        <v>2</v>
      </c>
      <c r="Z17" s="42" t="s">
        <v>9</v>
      </c>
      <c r="AA17" s="43">
        <f t="shared" si="8"/>
        <v>0</v>
      </c>
      <c r="AB17" s="42">
        <v>1.5</v>
      </c>
      <c r="AC17" s="42" t="s">
        <v>10</v>
      </c>
      <c r="AD17" s="43">
        <f t="shared" si="9"/>
        <v>0</v>
      </c>
      <c r="AE17" s="42">
        <v>1</v>
      </c>
      <c r="AF17" s="42" t="s">
        <v>11</v>
      </c>
      <c r="AG17" s="43">
        <f t="shared" si="10"/>
        <v>0</v>
      </c>
      <c r="AH17" s="42">
        <v>0</v>
      </c>
      <c r="AI17" s="42" t="s">
        <v>15</v>
      </c>
      <c r="AJ17" s="43">
        <f t="shared" si="11"/>
        <v>0</v>
      </c>
      <c r="AK17" s="41">
        <f t="shared" si="12"/>
        <v>0</v>
      </c>
      <c r="AL17" s="16" t="str">
        <f t="shared" si="13"/>
        <v> </v>
      </c>
      <c r="AM17" s="14">
        <f t="shared" si="14"/>
        <v>2.5</v>
      </c>
      <c r="AN17" s="36"/>
      <c r="AO17" s="35"/>
      <c r="AP17" s="38" t="s">
        <v>37</v>
      </c>
      <c r="AQ17" s="35"/>
      <c r="AR17" s="9"/>
      <c r="AS17" s="9"/>
      <c r="AT17" s="9"/>
      <c r="AU17" s="9"/>
      <c r="AV17" s="9"/>
      <c r="AW17" s="9"/>
      <c r="AX17" s="9"/>
    </row>
    <row r="18" spans="1:50" ht="19.5" customHeight="1">
      <c r="A18" s="67"/>
      <c r="B18" s="49"/>
      <c r="C18" s="30"/>
      <c r="D18" s="30" t="str">
        <f t="shared" si="15"/>
        <v> </v>
      </c>
      <c r="E18" s="30"/>
      <c r="F18" s="94"/>
      <c r="G18" s="95"/>
      <c r="H18" s="30" t="s">
        <v>38</v>
      </c>
      <c r="I18" s="55" t="str">
        <f t="shared" si="0"/>
        <v> </v>
      </c>
      <c r="J18" s="31" t="str">
        <f t="shared" si="1"/>
        <v> </v>
      </c>
      <c r="K18" s="68"/>
      <c r="L18" s="13" t="s">
        <v>5</v>
      </c>
      <c r="M18" s="37">
        <f t="shared" si="2"/>
        <v>0</v>
      </c>
      <c r="N18" s="43">
        <f t="shared" si="3"/>
        <v>0</v>
      </c>
      <c r="O18" s="43" t="e">
        <f t="shared" si="4"/>
        <v>#DIV/0!</v>
      </c>
      <c r="P18" s="15">
        <v>3.5</v>
      </c>
      <c r="Q18" s="15" t="s">
        <v>6</v>
      </c>
      <c r="R18" s="14">
        <f t="shared" si="5"/>
        <v>0</v>
      </c>
      <c r="S18" s="15">
        <v>3</v>
      </c>
      <c r="T18" s="15" t="s">
        <v>7</v>
      </c>
      <c r="U18" s="14">
        <f t="shared" si="6"/>
        <v>0</v>
      </c>
      <c r="V18" s="15">
        <v>2.5</v>
      </c>
      <c r="W18" s="15" t="s">
        <v>8</v>
      </c>
      <c r="X18" s="14">
        <f t="shared" si="7"/>
        <v>0</v>
      </c>
      <c r="Y18" s="15">
        <v>2</v>
      </c>
      <c r="Z18" s="15" t="s">
        <v>9</v>
      </c>
      <c r="AA18" s="14">
        <f t="shared" si="8"/>
        <v>0</v>
      </c>
      <c r="AB18" s="15">
        <v>1.5</v>
      </c>
      <c r="AC18" s="15" t="s">
        <v>10</v>
      </c>
      <c r="AD18" s="14">
        <f t="shared" si="9"/>
        <v>0</v>
      </c>
      <c r="AE18" s="15">
        <v>1</v>
      </c>
      <c r="AF18" s="15" t="s">
        <v>11</v>
      </c>
      <c r="AG18" s="14">
        <f t="shared" si="10"/>
        <v>0</v>
      </c>
      <c r="AH18" s="15">
        <v>0</v>
      </c>
      <c r="AI18" s="15" t="s">
        <v>15</v>
      </c>
      <c r="AJ18" s="14">
        <f t="shared" si="11"/>
        <v>0</v>
      </c>
      <c r="AK18" s="14">
        <f t="shared" si="12"/>
        <v>0</v>
      </c>
      <c r="AL18" s="16" t="str">
        <f t="shared" si="13"/>
        <v> </v>
      </c>
      <c r="AM18" s="14">
        <f t="shared" si="14"/>
        <v>2.5</v>
      </c>
      <c r="AN18" s="36"/>
      <c r="AO18" s="35"/>
      <c r="AP18" s="38" t="s">
        <v>37</v>
      </c>
      <c r="AQ18" s="35"/>
      <c r="AR18" s="9"/>
      <c r="AS18" s="9"/>
      <c r="AT18" s="9"/>
      <c r="AU18" s="9"/>
      <c r="AV18" s="9"/>
      <c r="AW18" s="9"/>
      <c r="AX18" s="9"/>
    </row>
    <row r="19" spans="1:50" ht="19.5" customHeight="1">
      <c r="A19" s="67"/>
      <c r="B19" s="50"/>
      <c r="C19" s="18"/>
      <c r="D19" s="30" t="str">
        <f t="shared" si="15"/>
        <v> </v>
      </c>
      <c r="E19" s="18"/>
      <c r="F19" s="94"/>
      <c r="G19" s="95"/>
      <c r="H19" s="30" t="s">
        <v>38</v>
      </c>
      <c r="I19" s="55" t="str">
        <f t="shared" si="0"/>
        <v> </v>
      </c>
      <c r="J19" s="31" t="str">
        <f t="shared" si="1"/>
        <v> </v>
      </c>
      <c r="K19" s="68"/>
      <c r="L19" s="13" t="s">
        <v>5</v>
      </c>
      <c r="M19" s="37">
        <f t="shared" si="2"/>
        <v>0</v>
      </c>
      <c r="N19" s="43">
        <f t="shared" si="3"/>
        <v>0</v>
      </c>
      <c r="O19" s="43" t="e">
        <f t="shared" si="4"/>
        <v>#DIV/0!</v>
      </c>
      <c r="P19" s="15">
        <v>3.5</v>
      </c>
      <c r="Q19" s="15" t="s">
        <v>6</v>
      </c>
      <c r="R19" s="14">
        <f t="shared" si="5"/>
        <v>0</v>
      </c>
      <c r="S19" s="15">
        <v>3</v>
      </c>
      <c r="T19" s="15" t="s">
        <v>7</v>
      </c>
      <c r="U19" s="14">
        <f t="shared" si="6"/>
        <v>0</v>
      </c>
      <c r="V19" s="15">
        <v>2.5</v>
      </c>
      <c r="W19" s="15" t="s">
        <v>8</v>
      </c>
      <c r="X19" s="14">
        <f t="shared" si="7"/>
        <v>0</v>
      </c>
      <c r="Y19" s="15">
        <v>2</v>
      </c>
      <c r="Z19" s="15" t="s">
        <v>9</v>
      </c>
      <c r="AA19" s="14">
        <f t="shared" si="8"/>
        <v>0</v>
      </c>
      <c r="AB19" s="15">
        <v>1.5</v>
      </c>
      <c r="AC19" s="15" t="s">
        <v>10</v>
      </c>
      <c r="AD19" s="14">
        <f t="shared" si="9"/>
        <v>0</v>
      </c>
      <c r="AE19" s="15">
        <v>1</v>
      </c>
      <c r="AF19" s="15" t="s">
        <v>11</v>
      </c>
      <c r="AG19" s="14">
        <f t="shared" si="10"/>
        <v>0</v>
      </c>
      <c r="AH19" s="15">
        <v>0</v>
      </c>
      <c r="AI19" s="15" t="s">
        <v>15</v>
      </c>
      <c r="AJ19" s="14">
        <f t="shared" si="11"/>
        <v>0</v>
      </c>
      <c r="AK19" s="14">
        <f t="shared" si="12"/>
        <v>0</v>
      </c>
      <c r="AL19" s="16" t="str">
        <f t="shared" si="13"/>
        <v> </v>
      </c>
      <c r="AM19" s="14">
        <f t="shared" si="14"/>
        <v>2.5</v>
      </c>
      <c r="AN19" s="36"/>
      <c r="AO19" s="35"/>
      <c r="AP19" s="38" t="s">
        <v>37</v>
      </c>
      <c r="AQ19" s="35"/>
      <c r="AR19" s="9"/>
      <c r="AS19" s="9"/>
      <c r="AT19" s="9"/>
      <c r="AU19" s="9"/>
      <c r="AV19" s="9"/>
      <c r="AW19" s="9"/>
      <c r="AX19" s="9"/>
    </row>
    <row r="20" spans="1:50" ht="19.5" customHeight="1">
      <c r="A20" s="67"/>
      <c r="B20" s="50"/>
      <c r="C20" s="18"/>
      <c r="D20" s="30" t="str">
        <f t="shared" si="15"/>
        <v> </v>
      </c>
      <c r="E20" s="18"/>
      <c r="F20" s="94"/>
      <c r="G20" s="95"/>
      <c r="H20" s="30" t="s">
        <v>38</v>
      </c>
      <c r="I20" s="55" t="str">
        <f t="shared" si="0"/>
        <v> </v>
      </c>
      <c r="J20" s="31" t="str">
        <f t="shared" si="1"/>
        <v> </v>
      </c>
      <c r="K20" s="68"/>
      <c r="L20" s="13" t="s">
        <v>5</v>
      </c>
      <c r="M20" s="37">
        <f t="shared" si="2"/>
        <v>0</v>
      </c>
      <c r="N20" s="43">
        <f t="shared" si="3"/>
        <v>0</v>
      </c>
      <c r="O20" s="43" t="e">
        <f t="shared" si="4"/>
        <v>#DIV/0!</v>
      </c>
      <c r="P20" s="15">
        <v>3.5</v>
      </c>
      <c r="Q20" s="15" t="s">
        <v>6</v>
      </c>
      <c r="R20" s="14">
        <f t="shared" si="5"/>
        <v>0</v>
      </c>
      <c r="S20" s="15">
        <v>3</v>
      </c>
      <c r="T20" s="15" t="s">
        <v>7</v>
      </c>
      <c r="U20" s="14">
        <f t="shared" si="6"/>
        <v>0</v>
      </c>
      <c r="V20" s="15">
        <v>2.5</v>
      </c>
      <c r="W20" s="15" t="s">
        <v>8</v>
      </c>
      <c r="X20" s="14">
        <f t="shared" si="7"/>
        <v>0</v>
      </c>
      <c r="Y20" s="15">
        <v>2</v>
      </c>
      <c r="Z20" s="15" t="s">
        <v>9</v>
      </c>
      <c r="AA20" s="14">
        <f t="shared" si="8"/>
        <v>0</v>
      </c>
      <c r="AB20" s="15">
        <v>1.5</v>
      </c>
      <c r="AC20" s="15" t="s">
        <v>10</v>
      </c>
      <c r="AD20" s="14">
        <f t="shared" si="9"/>
        <v>0</v>
      </c>
      <c r="AE20" s="15">
        <v>1</v>
      </c>
      <c r="AF20" s="15" t="s">
        <v>11</v>
      </c>
      <c r="AG20" s="14">
        <f t="shared" si="10"/>
        <v>0</v>
      </c>
      <c r="AH20" s="15">
        <v>0</v>
      </c>
      <c r="AI20" s="15" t="s">
        <v>15</v>
      </c>
      <c r="AJ20" s="14">
        <f t="shared" si="11"/>
        <v>0</v>
      </c>
      <c r="AK20" s="14">
        <f t="shared" si="12"/>
        <v>0</v>
      </c>
      <c r="AL20" s="16" t="str">
        <f t="shared" si="13"/>
        <v> </v>
      </c>
      <c r="AM20" s="14">
        <f t="shared" si="14"/>
        <v>2.5</v>
      </c>
      <c r="AN20" s="36"/>
      <c r="AO20" s="35"/>
      <c r="AP20" s="38" t="s">
        <v>37</v>
      </c>
      <c r="AQ20" s="35"/>
      <c r="AR20" s="9"/>
      <c r="AS20" s="9"/>
      <c r="AT20" s="9"/>
      <c r="AU20" s="9"/>
      <c r="AV20" s="9"/>
      <c r="AW20" s="9"/>
      <c r="AX20" s="9"/>
    </row>
    <row r="21" spans="1:50" ht="19.5" customHeight="1">
      <c r="A21" s="70"/>
      <c r="B21" s="50"/>
      <c r="C21" s="30"/>
      <c r="D21" s="30" t="str">
        <f t="shared" si="15"/>
        <v> </v>
      </c>
      <c r="E21" s="30"/>
      <c r="F21" s="94"/>
      <c r="G21" s="95"/>
      <c r="H21" s="30" t="s">
        <v>38</v>
      </c>
      <c r="I21" s="55" t="str">
        <f t="shared" si="0"/>
        <v> </v>
      </c>
      <c r="J21" s="31" t="str">
        <f t="shared" si="1"/>
        <v> </v>
      </c>
      <c r="K21" s="68"/>
      <c r="L21" s="13" t="s">
        <v>5</v>
      </c>
      <c r="M21" s="37">
        <f t="shared" si="2"/>
        <v>0</v>
      </c>
      <c r="N21" s="43">
        <f t="shared" si="3"/>
        <v>0</v>
      </c>
      <c r="O21" s="43" t="e">
        <f t="shared" si="4"/>
        <v>#DIV/0!</v>
      </c>
      <c r="P21" s="15">
        <v>3.5</v>
      </c>
      <c r="Q21" s="15" t="s">
        <v>6</v>
      </c>
      <c r="R21" s="14">
        <f t="shared" si="5"/>
        <v>0</v>
      </c>
      <c r="S21" s="15">
        <v>3</v>
      </c>
      <c r="T21" s="15" t="s">
        <v>7</v>
      </c>
      <c r="U21" s="14">
        <f t="shared" si="6"/>
        <v>0</v>
      </c>
      <c r="V21" s="15">
        <v>2.5</v>
      </c>
      <c r="W21" s="15" t="s">
        <v>8</v>
      </c>
      <c r="X21" s="14">
        <f t="shared" si="7"/>
        <v>0</v>
      </c>
      <c r="Y21" s="15">
        <v>2</v>
      </c>
      <c r="Z21" s="15" t="s">
        <v>9</v>
      </c>
      <c r="AA21" s="14">
        <f t="shared" si="8"/>
        <v>0</v>
      </c>
      <c r="AB21" s="15">
        <v>1.5</v>
      </c>
      <c r="AC21" s="15" t="s">
        <v>10</v>
      </c>
      <c r="AD21" s="14">
        <f t="shared" si="9"/>
        <v>0</v>
      </c>
      <c r="AE21" s="15">
        <v>1</v>
      </c>
      <c r="AF21" s="15" t="s">
        <v>11</v>
      </c>
      <c r="AG21" s="14">
        <f t="shared" si="10"/>
        <v>0</v>
      </c>
      <c r="AH21" s="15">
        <v>0</v>
      </c>
      <c r="AI21" s="15" t="s">
        <v>15</v>
      </c>
      <c r="AJ21" s="14">
        <f t="shared" si="11"/>
        <v>0</v>
      </c>
      <c r="AK21" s="14">
        <f t="shared" si="12"/>
        <v>0</v>
      </c>
      <c r="AL21" s="16" t="str">
        <f t="shared" si="13"/>
        <v> </v>
      </c>
      <c r="AM21" s="14">
        <f t="shared" si="14"/>
        <v>2.5</v>
      </c>
      <c r="AN21" s="36"/>
      <c r="AO21" s="35"/>
      <c r="AP21" s="38" t="s">
        <v>37</v>
      </c>
      <c r="AQ21" s="35"/>
      <c r="AR21" s="9"/>
      <c r="AS21" s="9"/>
      <c r="AT21" s="9"/>
      <c r="AU21" s="9"/>
      <c r="AV21" s="9"/>
      <c r="AW21" s="9"/>
      <c r="AX21" s="9"/>
    </row>
    <row r="22" spans="1:50" ht="19.5" customHeight="1">
      <c r="A22" s="70"/>
      <c r="B22" s="50"/>
      <c r="C22" s="30"/>
      <c r="D22" s="30" t="str">
        <f t="shared" si="15"/>
        <v> </v>
      </c>
      <c r="E22" s="30"/>
      <c r="F22" s="94"/>
      <c r="G22" s="95"/>
      <c r="H22" s="30" t="s">
        <v>38</v>
      </c>
      <c r="I22" s="55" t="str">
        <f t="shared" si="0"/>
        <v> </v>
      </c>
      <c r="J22" s="31" t="str">
        <f t="shared" si="1"/>
        <v> </v>
      </c>
      <c r="K22" s="68"/>
      <c r="L22" s="13" t="s">
        <v>5</v>
      </c>
      <c r="M22" s="37">
        <f t="shared" si="2"/>
        <v>0</v>
      </c>
      <c r="N22" s="43">
        <f t="shared" si="3"/>
        <v>0</v>
      </c>
      <c r="O22" s="43" t="e">
        <f t="shared" si="4"/>
        <v>#DIV/0!</v>
      </c>
      <c r="P22" s="15">
        <v>3.5</v>
      </c>
      <c r="Q22" s="15" t="s">
        <v>6</v>
      </c>
      <c r="R22" s="14">
        <f t="shared" si="5"/>
        <v>0</v>
      </c>
      <c r="S22" s="15">
        <v>3</v>
      </c>
      <c r="T22" s="15" t="s">
        <v>7</v>
      </c>
      <c r="U22" s="14">
        <f t="shared" si="6"/>
        <v>0</v>
      </c>
      <c r="V22" s="15">
        <v>2.5</v>
      </c>
      <c r="W22" s="15" t="s">
        <v>8</v>
      </c>
      <c r="X22" s="14">
        <f t="shared" si="7"/>
        <v>0</v>
      </c>
      <c r="Y22" s="15">
        <v>2</v>
      </c>
      <c r="Z22" s="15" t="s">
        <v>9</v>
      </c>
      <c r="AA22" s="14">
        <f t="shared" si="8"/>
        <v>0</v>
      </c>
      <c r="AB22" s="15">
        <v>1.5</v>
      </c>
      <c r="AC22" s="15" t="s">
        <v>10</v>
      </c>
      <c r="AD22" s="14">
        <f t="shared" si="9"/>
        <v>0</v>
      </c>
      <c r="AE22" s="15">
        <v>1</v>
      </c>
      <c r="AF22" s="15" t="s">
        <v>11</v>
      </c>
      <c r="AG22" s="14">
        <f t="shared" si="10"/>
        <v>0</v>
      </c>
      <c r="AH22" s="15">
        <v>0</v>
      </c>
      <c r="AI22" s="15" t="s">
        <v>15</v>
      </c>
      <c r="AJ22" s="14">
        <f t="shared" si="11"/>
        <v>0</v>
      </c>
      <c r="AK22" s="14">
        <f t="shared" si="12"/>
        <v>0</v>
      </c>
      <c r="AL22" s="16" t="str">
        <f t="shared" si="13"/>
        <v> </v>
      </c>
      <c r="AM22" s="14">
        <f t="shared" si="14"/>
        <v>2.5</v>
      </c>
      <c r="AN22" s="35"/>
      <c r="AO22" s="35"/>
      <c r="AP22" s="38" t="s">
        <v>37</v>
      </c>
      <c r="AQ22" s="35"/>
      <c r="AR22" s="9"/>
      <c r="AS22" s="9"/>
      <c r="AT22" s="9"/>
      <c r="AU22" s="9"/>
      <c r="AV22" s="9"/>
      <c r="AW22" s="9"/>
      <c r="AX22" s="9"/>
    </row>
    <row r="23" spans="1:50" ht="19.5" customHeight="1">
      <c r="A23" s="70"/>
      <c r="B23" s="50"/>
      <c r="C23" s="30"/>
      <c r="D23" s="30" t="str">
        <f t="shared" si="15"/>
        <v> </v>
      </c>
      <c r="E23" s="30"/>
      <c r="F23" s="94"/>
      <c r="G23" s="95"/>
      <c r="H23" s="30" t="s">
        <v>38</v>
      </c>
      <c r="I23" s="55" t="str">
        <f t="shared" si="0"/>
        <v> </v>
      </c>
      <c r="J23" s="31" t="str">
        <f t="shared" si="1"/>
        <v> </v>
      </c>
      <c r="K23" s="68"/>
      <c r="L23" s="13" t="s">
        <v>5</v>
      </c>
      <c r="M23" s="37">
        <f t="shared" si="2"/>
        <v>0</v>
      </c>
      <c r="N23" s="43">
        <f t="shared" si="3"/>
        <v>0</v>
      </c>
      <c r="O23" s="43" t="e">
        <f t="shared" si="4"/>
        <v>#DIV/0!</v>
      </c>
      <c r="P23" s="15">
        <v>3.5</v>
      </c>
      <c r="Q23" s="15" t="s">
        <v>6</v>
      </c>
      <c r="R23" s="14">
        <f t="shared" si="5"/>
        <v>0</v>
      </c>
      <c r="S23" s="15">
        <v>3</v>
      </c>
      <c r="T23" s="15" t="s">
        <v>7</v>
      </c>
      <c r="U23" s="14">
        <f t="shared" si="6"/>
        <v>0</v>
      </c>
      <c r="V23" s="15">
        <v>2.5</v>
      </c>
      <c r="W23" s="15" t="s">
        <v>8</v>
      </c>
      <c r="X23" s="14">
        <f t="shared" si="7"/>
        <v>0</v>
      </c>
      <c r="Y23" s="15">
        <v>2</v>
      </c>
      <c r="Z23" s="15" t="s">
        <v>9</v>
      </c>
      <c r="AA23" s="14">
        <f t="shared" si="8"/>
        <v>0</v>
      </c>
      <c r="AB23" s="15">
        <v>1.5</v>
      </c>
      <c r="AC23" s="15" t="s">
        <v>10</v>
      </c>
      <c r="AD23" s="14">
        <f t="shared" si="9"/>
        <v>0</v>
      </c>
      <c r="AE23" s="15">
        <v>1</v>
      </c>
      <c r="AF23" s="15" t="s">
        <v>11</v>
      </c>
      <c r="AG23" s="14">
        <f t="shared" si="10"/>
        <v>0</v>
      </c>
      <c r="AH23" s="15">
        <v>0</v>
      </c>
      <c r="AI23" s="15" t="s">
        <v>15</v>
      </c>
      <c r="AJ23" s="14">
        <f t="shared" si="11"/>
        <v>0</v>
      </c>
      <c r="AK23" s="14">
        <f t="shared" si="12"/>
        <v>0</v>
      </c>
      <c r="AL23" s="16" t="str">
        <f t="shared" si="13"/>
        <v> </v>
      </c>
      <c r="AM23" s="14">
        <f t="shared" si="14"/>
        <v>2.5</v>
      </c>
      <c r="AN23" s="35"/>
      <c r="AO23" s="35"/>
      <c r="AP23" s="38" t="s">
        <v>37</v>
      </c>
      <c r="AQ23" s="35"/>
      <c r="AR23" s="9"/>
      <c r="AS23" s="9"/>
      <c r="AT23" s="9"/>
      <c r="AU23" s="9"/>
      <c r="AV23" s="9"/>
      <c r="AW23" s="60"/>
      <c r="AX23" s="9"/>
    </row>
    <row r="24" spans="1:50" ht="19.5" customHeight="1">
      <c r="A24" s="70"/>
      <c r="B24" s="50"/>
      <c r="C24" s="30"/>
      <c r="D24" s="30" t="str">
        <f t="shared" si="15"/>
        <v> </v>
      </c>
      <c r="E24" s="30"/>
      <c r="F24" s="94"/>
      <c r="G24" s="95"/>
      <c r="H24" s="30" t="s">
        <v>38</v>
      </c>
      <c r="I24" s="55" t="str">
        <f t="shared" si="0"/>
        <v> </v>
      </c>
      <c r="J24" s="31" t="str">
        <f t="shared" si="1"/>
        <v> </v>
      </c>
      <c r="K24" s="68"/>
      <c r="L24" s="13" t="s">
        <v>5</v>
      </c>
      <c r="M24" s="37">
        <f t="shared" si="2"/>
        <v>0</v>
      </c>
      <c r="N24" s="43">
        <f t="shared" si="3"/>
        <v>0</v>
      </c>
      <c r="O24" s="43" t="e">
        <f t="shared" si="4"/>
        <v>#DIV/0!</v>
      </c>
      <c r="P24" s="15">
        <v>3.5</v>
      </c>
      <c r="Q24" s="15" t="s">
        <v>6</v>
      </c>
      <c r="R24" s="14">
        <f t="shared" si="5"/>
        <v>0</v>
      </c>
      <c r="S24" s="15">
        <v>3</v>
      </c>
      <c r="T24" s="15" t="s">
        <v>7</v>
      </c>
      <c r="U24" s="14">
        <f t="shared" si="6"/>
        <v>0</v>
      </c>
      <c r="V24" s="15">
        <v>2.5</v>
      </c>
      <c r="W24" s="15" t="s">
        <v>8</v>
      </c>
      <c r="X24" s="14">
        <f t="shared" si="7"/>
        <v>0</v>
      </c>
      <c r="Y24" s="15">
        <v>2</v>
      </c>
      <c r="Z24" s="15" t="s">
        <v>9</v>
      </c>
      <c r="AA24" s="14">
        <f t="shared" si="8"/>
        <v>0</v>
      </c>
      <c r="AB24" s="15">
        <v>1.5</v>
      </c>
      <c r="AC24" s="15" t="s">
        <v>10</v>
      </c>
      <c r="AD24" s="14">
        <f t="shared" si="9"/>
        <v>0</v>
      </c>
      <c r="AE24" s="15">
        <v>1</v>
      </c>
      <c r="AF24" s="15" t="s">
        <v>11</v>
      </c>
      <c r="AG24" s="14">
        <f t="shared" si="10"/>
        <v>0</v>
      </c>
      <c r="AH24" s="15">
        <v>0</v>
      </c>
      <c r="AI24" s="15" t="s">
        <v>15</v>
      </c>
      <c r="AJ24" s="14">
        <f t="shared" si="11"/>
        <v>0</v>
      </c>
      <c r="AK24" s="14">
        <f t="shared" si="12"/>
        <v>0</v>
      </c>
      <c r="AL24" s="16" t="str">
        <f t="shared" si="13"/>
        <v> </v>
      </c>
      <c r="AM24" s="14">
        <f t="shared" si="14"/>
        <v>2.5</v>
      </c>
      <c r="AN24" s="35"/>
      <c r="AO24" s="35"/>
      <c r="AP24" s="38" t="s">
        <v>37</v>
      </c>
      <c r="AQ24" s="35"/>
      <c r="AR24" s="9"/>
      <c r="AS24" s="9"/>
      <c r="AT24" s="9"/>
      <c r="AU24" s="9"/>
      <c r="AV24" s="9"/>
      <c r="AW24" s="9"/>
      <c r="AX24" s="9"/>
    </row>
    <row r="25" spans="1:50" ht="19.5" customHeight="1">
      <c r="A25" s="70"/>
      <c r="B25" s="51"/>
      <c r="C25" s="30"/>
      <c r="D25" s="30" t="str">
        <f t="shared" si="15"/>
        <v> </v>
      </c>
      <c r="E25" s="30"/>
      <c r="F25" s="94"/>
      <c r="G25" s="95"/>
      <c r="H25" s="30" t="s">
        <v>38</v>
      </c>
      <c r="I25" s="55" t="str">
        <f t="shared" si="0"/>
        <v> </v>
      </c>
      <c r="J25" s="31" t="str">
        <f t="shared" si="1"/>
        <v> </v>
      </c>
      <c r="K25" s="68"/>
      <c r="L25" s="13" t="s">
        <v>5</v>
      </c>
      <c r="M25" s="37">
        <f t="shared" si="2"/>
        <v>0</v>
      </c>
      <c r="N25" s="43">
        <f t="shared" si="3"/>
        <v>0</v>
      </c>
      <c r="O25" s="43" t="e">
        <f t="shared" si="4"/>
        <v>#DIV/0!</v>
      </c>
      <c r="P25" s="15">
        <v>3.5</v>
      </c>
      <c r="Q25" s="15" t="s">
        <v>6</v>
      </c>
      <c r="R25" s="14">
        <f t="shared" si="5"/>
        <v>0</v>
      </c>
      <c r="S25" s="15">
        <v>3</v>
      </c>
      <c r="T25" s="15" t="s">
        <v>7</v>
      </c>
      <c r="U25" s="14">
        <f t="shared" si="6"/>
        <v>0</v>
      </c>
      <c r="V25" s="15">
        <v>2.5</v>
      </c>
      <c r="W25" s="15" t="s">
        <v>8</v>
      </c>
      <c r="X25" s="14">
        <f t="shared" si="7"/>
        <v>0</v>
      </c>
      <c r="Y25" s="15">
        <v>2</v>
      </c>
      <c r="Z25" s="15" t="s">
        <v>9</v>
      </c>
      <c r="AA25" s="14">
        <f t="shared" si="8"/>
        <v>0</v>
      </c>
      <c r="AB25" s="15">
        <v>1.5</v>
      </c>
      <c r="AC25" s="15" t="s">
        <v>10</v>
      </c>
      <c r="AD25" s="14">
        <f t="shared" si="9"/>
        <v>0</v>
      </c>
      <c r="AE25" s="15">
        <v>1</v>
      </c>
      <c r="AF25" s="15" t="s">
        <v>11</v>
      </c>
      <c r="AG25" s="14">
        <f t="shared" si="10"/>
        <v>0</v>
      </c>
      <c r="AH25" s="15">
        <v>0</v>
      </c>
      <c r="AI25" s="15" t="s">
        <v>15</v>
      </c>
      <c r="AJ25" s="14">
        <f t="shared" si="11"/>
        <v>0</v>
      </c>
      <c r="AK25" s="14">
        <f t="shared" si="12"/>
        <v>0</v>
      </c>
      <c r="AL25" s="16" t="str">
        <f t="shared" si="13"/>
        <v> </v>
      </c>
      <c r="AM25" s="14">
        <f t="shared" si="14"/>
        <v>2.5</v>
      </c>
      <c r="AN25" s="35"/>
      <c r="AO25" s="35"/>
      <c r="AP25" s="38" t="s">
        <v>37</v>
      </c>
      <c r="AQ25" s="35"/>
      <c r="AR25" s="9"/>
      <c r="AS25" s="9"/>
      <c r="AT25" s="9"/>
      <c r="AU25" s="9"/>
      <c r="AV25" s="9"/>
      <c r="AW25" s="9"/>
      <c r="AX25" s="9"/>
    </row>
    <row r="26" spans="1:50" ht="19.5" customHeight="1">
      <c r="A26" s="69"/>
      <c r="B26" s="51"/>
      <c r="C26" s="30"/>
      <c r="D26" s="30" t="str">
        <f t="shared" si="15"/>
        <v> </v>
      </c>
      <c r="E26" s="30"/>
      <c r="F26" s="94"/>
      <c r="G26" s="95"/>
      <c r="H26" s="30" t="s">
        <v>38</v>
      </c>
      <c r="I26" s="55" t="str">
        <f t="shared" si="0"/>
        <v> </v>
      </c>
      <c r="J26" s="31" t="str">
        <f t="shared" si="1"/>
        <v> </v>
      </c>
      <c r="K26" s="68"/>
      <c r="L26" s="13" t="s">
        <v>5</v>
      </c>
      <c r="M26" s="37">
        <f t="shared" si="2"/>
        <v>0</v>
      </c>
      <c r="N26" s="43">
        <f t="shared" si="3"/>
        <v>0</v>
      </c>
      <c r="O26" s="43" t="e">
        <f t="shared" si="4"/>
        <v>#DIV/0!</v>
      </c>
      <c r="P26" s="15">
        <v>3.5</v>
      </c>
      <c r="Q26" s="15" t="s">
        <v>6</v>
      </c>
      <c r="R26" s="14">
        <f t="shared" si="5"/>
        <v>0</v>
      </c>
      <c r="S26" s="15">
        <v>3</v>
      </c>
      <c r="T26" s="15" t="s">
        <v>7</v>
      </c>
      <c r="U26" s="14">
        <f t="shared" si="6"/>
        <v>0</v>
      </c>
      <c r="V26" s="15">
        <v>2.5</v>
      </c>
      <c r="W26" s="15" t="s">
        <v>8</v>
      </c>
      <c r="X26" s="14">
        <f t="shared" si="7"/>
        <v>0</v>
      </c>
      <c r="Y26" s="15">
        <v>2</v>
      </c>
      <c r="Z26" s="15" t="s">
        <v>9</v>
      </c>
      <c r="AA26" s="14">
        <f t="shared" si="8"/>
        <v>0</v>
      </c>
      <c r="AB26" s="15">
        <v>1.5</v>
      </c>
      <c r="AC26" s="15" t="s">
        <v>10</v>
      </c>
      <c r="AD26" s="14">
        <f t="shared" si="9"/>
        <v>0</v>
      </c>
      <c r="AE26" s="15">
        <v>1</v>
      </c>
      <c r="AF26" s="15" t="s">
        <v>11</v>
      </c>
      <c r="AG26" s="14">
        <f t="shared" si="10"/>
        <v>0</v>
      </c>
      <c r="AH26" s="15">
        <v>0</v>
      </c>
      <c r="AI26" s="15" t="s">
        <v>15</v>
      </c>
      <c r="AJ26" s="14">
        <f t="shared" si="11"/>
        <v>0</v>
      </c>
      <c r="AK26" s="14">
        <f t="shared" si="12"/>
        <v>0</v>
      </c>
      <c r="AL26" s="16" t="str">
        <f t="shared" si="13"/>
        <v> </v>
      </c>
      <c r="AM26" s="14">
        <f t="shared" si="14"/>
        <v>2.5</v>
      </c>
      <c r="AN26" s="35"/>
      <c r="AO26" s="35"/>
      <c r="AP26" s="38" t="s">
        <v>37</v>
      </c>
      <c r="AQ26" s="35"/>
      <c r="AR26" s="9"/>
      <c r="AS26" s="9"/>
      <c r="AT26" s="9"/>
      <c r="AU26" s="9"/>
      <c r="AV26" s="9"/>
      <c r="AW26" s="9"/>
      <c r="AX26" s="9"/>
    </row>
    <row r="27" spans="1:50" ht="19.5" customHeight="1">
      <c r="A27" s="72"/>
      <c r="B27" s="51"/>
      <c r="C27" s="30"/>
      <c r="D27" s="30" t="str">
        <f aca="true" t="shared" si="16" ref="D27:D33">IF(H27=" "," ",N27)</f>
        <v> </v>
      </c>
      <c r="E27" s="30"/>
      <c r="F27" s="96"/>
      <c r="G27" s="97"/>
      <c r="H27" s="30" t="s">
        <v>38</v>
      </c>
      <c r="I27" s="55" t="str">
        <f t="shared" si="0"/>
        <v> </v>
      </c>
      <c r="J27" s="31" t="str">
        <f t="shared" si="1"/>
        <v> </v>
      </c>
      <c r="K27" s="68"/>
      <c r="L27" s="13" t="s">
        <v>5</v>
      </c>
      <c r="M27" s="37">
        <f t="shared" si="2"/>
        <v>0</v>
      </c>
      <c r="N27" s="43">
        <f t="shared" si="3"/>
        <v>0</v>
      </c>
      <c r="O27" s="43" t="e">
        <f t="shared" si="4"/>
        <v>#DIV/0!</v>
      </c>
      <c r="P27" s="15">
        <v>3.5</v>
      </c>
      <c r="Q27" s="15" t="s">
        <v>6</v>
      </c>
      <c r="R27" s="14">
        <f t="shared" si="5"/>
        <v>0</v>
      </c>
      <c r="S27" s="15">
        <v>3</v>
      </c>
      <c r="T27" s="15" t="s">
        <v>7</v>
      </c>
      <c r="U27" s="14">
        <f t="shared" si="6"/>
        <v>0</v>
      </c>
      <c r="V27" s="15">
        <v>2.5</v>
      </c>
      <c r="W27" s="15" t="s">
        <v>8</v>
      </c>
      <c r="X27" s="14">
        <f t="shared" si="7"/>
        <v>0</v>
      </c>
      <c r="Y27" s="15">
        <v>2</v>
      </c>
      <c r="Z27" s="15" t="s">
        <v>9</v>
      </c>
      <c r="AA27" s="14">
        <f t="shared" si="8"/>
        <v>0</v>
      </c>
      <c r="AB27" s="15">
        <v>1.5</v>
      </c>
      <c r="AC27" s="15" t="s">
        <v>10</v>
      </c>
      <c r="AD27" s="14">
        <f t="shared" si="9"/>
        <v>0</v>
      </c>
      <c r="AE27" s="15">
        <v>1</v>
      </c>
      <c r="AF27" s="15" t="s">
        <v>11</v>
      </c>
      <c r="AG27" s="14">
        <f t="shared" si="10"/>
        <v>0</v>
      </c>
      <c r="AH27" s="15">
        <v>0</v>
      </c>
      <c r="AI27" s="15" t="s">
        <v>15</v>
      </c>
      <c r="AJ27" s="14">
        <f t="shared" si="11"/>
        <v>0</v>
      </c>
      <c r="AK27" s="14">
        <f t="shared" si="12"/>
        <v>0</v>
      </c>
      <c r="AL27" s="16" t="str">
        <f t="shared" si="13"/>
        <v> </v>
      </c>
      <c r="AM27" s="14">
        <f t="shared" si="14"/>
        <v>2.5</v>
      </c>
      <c r="AN27" s="35"/>
      <c r="AO27" s="35"/>
      <c r="AP27" s="38" t="s">
        <v>37</v>
      </c>
      <c r="AQ27" s="35"/>
      <c r="AR27" s="9"/>
      <c r="AS27" s="9"/>
      <c r="AT27" s="9"/>
      <c r="AU27" s="9"/>
      <c r="AV27" s="9"/>
      <c r="AW27" s="9"/>
      <c r="AX27" s="9"/>
    </row>
    <row r="28" spans="1:50" ht="19.5" customHeight="1">
      <c r="A28" s="73"/>
      <c r="B28" s="63"/>
      <c r="C28" s="52"/>
      <c r="D28" s="30" t="str">
        <f t="shared" si="16"/>
        <v> </v>
      </c>
      <c r="E28" s="30"/>
      <c r="F28" s="88"/>
      <c r="G28" s="89"/>
      <c r="H28" s="30" t="s">
        <v>38</v>
      </c>
      <c r="I28" s="55" t="str">
        <f t="shared" si="0"/>
        <v> </v>
      </c>
      <c r="J28" s="31" t="str">
        <f t="shared" si="1"/>
        <v> </v>
      </c>
      <c r="K28" s="68"/>
      <c r="L28" s="13" t="s">
        <v>5</v>
      </c>
      <c r="M28" s="37">
        <f t="shared" si="2"/>
        <v>0</v>
      </c>
      <c r="N28" s="43">
        <f t="shared" si="3"/>
        <v>0</v>
      </c>
      <c r="O28" s="43" t="e">
        <f t="shared" si="4"/>
        <v>#DIV/0!</v>
      </c>
      <c r="P28" s="15">
        <v>3.5</v>
      </c>
      <c r="Q28" s="15" t="s">
        <v>6</v>
      </c>
      <c r="R28" s="14">
        <f t="shared" si="5"/>
        <v>0</v>
      </c>
      <c r="S28" s="15">
        <v>3</v>
      </c>
      <c r="T28" s="15" t="s">
        <v>7</v>
      </c>
      <c r="U28" s="14">
        <f t="shared" si="6"/>
        <v>0</v>
      </c>
      <c r="V28" s="15">
        <v>2.5</v>
      </c>
      <c r="W28" s="15" t="s">
        <v>8</v>
      </c>
      <c r="X28" s="14">
        <f t="shared" si="7"/>
        <v>0</v>
      </c>
      <c r="Y28" s="15">
        <v>2</v>
      </c>
      <c r="Z28" s="15" t="s">
        <v>9</v>
      </c>
      <c r="AA28" s="14">
        <f t="shared" si="8"/>
        <v>0</v>
      </c>
      <c r="AB28" s="15">
        <v>1.5</v>
      </c>
      <c r="AC28" s="15" t="s">
        <v>10</v>
      </c>
      <c r="AD28" s="14">
        <f t="shared" si="9"/>
        <v>0</v>
      </c>
      <c r="AE28" s="15">
        <v>1</v>
      </c>
      <c r="AF28" s="15" t="s">
        <v>11</v>
      </c>
      <c r="AG28" s="14">
        <f t="shared" si="10"/>
        <v>0</v>
      </c>
      <c r="AH28" s="15">
        <v>0</v>
      </c>
      <c r="AI28" s="15" t="s">
        <v>15</v>
      </c>
      <c r="AJ28" s="14">
        <f t="shared" si="11"/>
        <v>0</v>
      </c>
      <c r="AK28" s="14">
        <f t="shared" si="12"/>
        <v>0</v>
      </c>
      <c r="AL28" s="16" t="str">
        <f t="shared" si="13"/>
        <v> </v>
      </c>
      <c r="AM28" s="14">
        <f t="shared" si="14"/>
        <v>2.5</v>
      </c>
      <c r="AN28" s="35"/>
      <c r="AO28" s="35"/>
      <c r="AP28" s="38" t="s">
        <v>37</v>
      </c>
      <c r="AQ28" s="35"/>
      <c r="AR28" s="9"/>
      <c r="AS28" s="9"/>
      <c r="AT28" s="9"/>
      <c r="AU28" s="9"/>
      <c r="AV28" s="9"/>
      <c r="AW28" s="9"/>
      <c r="AX28" s="9"/>
    </row>
    <row r="29" spans="1:50" ht="19.5" customHeight="1">
      <c r="A29" s="73"/>
      <c r="B29" s="63"/>
      <c r="C29" s="52"/>
      <c r="D29" s="30" t="str">
        <f t="shared" si="16"/>
        <v> </v>
      </c>
      <c r="E29" s="30"/>
      <c r="F29" s="88"/>
      <c r="G29" s="89"/>
      <c r="H29" s="30" t="s">
        <v>38</v>
      </c>
      <c r="I29" s="55" t="str">
        <f t="shared" si="0"/>
        <v> </v>
      </c>
      <c r="J29" s="31" t="str">
        <f t="shared" si="1"/>
        <v> </v>
      </c>
      <c r="K29" s="68"/>
      <c r="L29" s="13" t="s">
        <v>5</v>
      </c>
      <c r="M29" s="37">
        <f t="shared" si="2"/>
        <v>0</v>
      </c>
      <c r="N29" s="43">
        <f t="shared" si="3"/>
        <v>0</v>
      </c>
      <c r="O29" s="43" t="e">
        <f t="shared" si="4"/>
        <v>#DIV/0!</v>
      </c>
      <c r="P29" s="15">
        <v>3.5</v>
      </c>
      <c r="Q29" s="15" t="s">
        <v>6</v>
      </c>
      <c r="R29" s="14">
        <f t="shared" si="5"/>
        <v>0</v>
      </c>
      <c r="S29" s="15">
        <v>3</v>
      </c>
      <c r="T29" s="15" t="s">
        <v>7</v>
      </c>
      <c r="U29" s="14">
        <f t="shared" si="6"/>
        <v>0</v>
      </c>
      <c r="V29" s="15">
        <v>2.5</v>
      </c>
      <c r="W29" s="15" t="s">
        <v>8</v>
      </c>
      <c r="X29" s="14">
        <f t="shared" si="7"/>
        <v>0</v>
      </c>
      <c r="Y29" s="15">
        <v>2</v>
      </c>
      <c r="Z29" s="15" t="s">
        <v>9</v>
      </c>
      <c r="AA29" s="14">
        <f t="shared" si="8"/>
        <v>0</v>
      </c>
      <c r="AB29" s="15">
        <v>1.5</v>
      </c>
      <c r="AC29" s="15" t="s">
        <v>10</v>
      </c>
      <c r="AD29" s="14">
        <f t="shared" si="9"/>
        <v>0</v>
      </c>
      <c r="AE29" s="15">
        <v>1</v>
      </c>
      <c r="AF29" s="15" t="s">
        <v>11</v>
      </c>
      <c r="AG29" s="14">
        <f t="shared" si="10"/>
        <v>0</v>
      </c>
      <c r="AH29" s="15">
        <v>0</v>
      </c>
      <c r="AI29" s="15" t="s">
        <v>15</v>
      </c>
      <c r="AJ29" s="14">
        <f t="shared" si="11"/>
        <v>0</v>
      </c>
      <c r="AK29" s="14">
        <f t="shared" si="12"/>
        <v>0</v>
      </c>
      <c r="AL29" s="16" t="str">
        <f t="shared" si="13"/>
        <v> </v>
      </c>
      <c r="AM29" s="14">
        <f t="shared" si="14"/>
        <v>2.5</v>
      </c>
      <c r="AN29" s="35"/>
      <c r="AO29" s="35"/>
      <c r="AP29" s="38" t="s">
        <v>37</v>
      </c>
      <c r="AQ29" s="35"/>
      <c r="AR29" s="9"/>
      <c r="AS29" s="9"/>
      <c r="AT29" s="9"/>
      <c r="AU29" s="9"/>
      <c r="AV29" s="9"/>
      <c r="AW29" s="9"/>
      <c r="AX29" s="9"/>
    </row>
    <row r="30" spans="1:50" ht="19.5" customHeight="1">
      <c r="A30" s="73"/>
      <c r="B30" s="63"/>
      <c r="C30" s="52"/>
      <c r="D30" s="30" t="str">
        <f t="shared" si="16"/>
        <v> </v>
      </c>
      <c r="E30" s="30"/>
      <c r="F30" s="88"/>
      <c r="G30" s="89"/>
      <c r="H30" s="30" t="s">
        <v>38</v>
      </c>
      <c r="I30" s="55" t="str">
        <f t="shared" si="0"/>
        <v> </v>
      </c>
      <c r="J30" s="31" t="str">
        <f t="shared" si="1"/>
        <v> </v>
      </c>
      <c r="K30" s="68"/>
      <c r="L30" s="13" t="s">
        <v>5</v>
      </c>
      <c r="M30" s="37">
        <f t="shared" si="2"/>
        <v>0</v>
      </c>
      <c r="N30" s="43">
        <f t="shared" si="3"/>
        <v>0</v>
      </c>
      <c r="O30" s="43" t="e">
        <f t="shared" si="4"/>
        <v>#DIV/0!</v>
      </c>
      <c r="P30" s="15">
        <v>3.5</v>
      </c>
      <c r="Q30" s="15" t="s">
        <v>6</v>
      </c>
      <c r="R30" s="14">
        <f t="shared" si="5"/>
        <v>0</v>
      </c>
      <c r="S30" s="15">
        <v>3</v>
      </c>
      <c r="T30" s="15" t="s">
        <v>7</v>
      </c>
      <c r="U30" s="14">
        <f t="shared" si="6"/>
        <v>0</v>
      </c>
      <c r="V30" s="15">
        <v>2.5</v>
      </c>
      <c r="W30" s="15" t="s">
        <v>8</v>
      </c>
      <c r="X30" s="14">
        <f t="shared" si="7"/>
        <v>0</v>
      </c>
      <c r="Y30" s="15">
        <v>2</v>
      </c>
      <c r="Z30" s="15" t="s">
        <v>9</v>
      </c>
      <c r="AA30" s="14">
        <f t="shared" si="8"/>
        <v>0</v>
      </c>
      <c r="AB30" s="15">
        <v>1.5</v>
      </c>
      <c r="AC30" s="15" t="s">
        <v>10</v>
      </c>
      <c r="AD30" s="14">
        <f t="shared" si="9"/>
        <v>0</v>
      </c>
      <c r="AE30" s="15">
        <v>1</v>
      </c>
      <c r="AF30" s="15" t="s">
        <v>11</v>
      </c>
      <c r="AG30" s="14">
        <f t="shared" si="10"/>
        <v>0</v>
      </c>
      <c r="AH30" s="15">
        <v>0</v>
      </c>
      <c r="AI30" s="15" t="s">
        <v>15</v>
      </c>
      <c r="AJ30" s="14">
        <f t="shared" si="11"/>
        <v>0</v>
      </c>
      <c r="AK30" s="14">
        <f t="shared" si="12"/>
        <v>0</v>
      </c>
      <c r="AL30" s="16" t="str">
        <f t="shared" si="13"/>
        <v> </v>
      </c>
      <c r="AM30" s="14">
        <f t="shared" si="14"/>
        <v>2.5</v>
      </c>
      <c r="AN30" s="35"/>
      <c r="AO30" s="35"/>
      <c r="AP30" s="38" t="s">
        <v>37</v>
      </c>
      <c r="AQ30" s="35"/>
      <c r="AR30" s="9"/>
      <c r="AS30" s="9"/>
      <c r="AT30" s="9"/>
      <c r="AU30" s="9"/>
      <c r="AV30" s="9"/>
      <c r="AW30" s="9"/>
      <c r="AX30" s="9"/>
    </row>
    <row r="31" spans="1:50" ht="19.5" customHeight="1">
      <c r="A31" s="73"/>
      <c r="B31" s="63"/>
      <c r="C31" s="52"/>
      <c r="D31" s="30" t="str">
        <f t="shared" si="16"/>
        <v> </v>
      </c>
      <c r="E31" s="30"/>
      <c r="F31" s="88"/>
      <c r="G31" s="89"/>
      <c r="H31" s="30" t="s">
        <v>38</v>
      </c>
      <c r="I31" s="55" t="str">
        <f t="shared" si="0"/>
        <v> </v>
      </c>
      <c r="J31" s="31" t="str">
        <f t="shared" si="1"/>
        <v> </v>
      </c>
      <c r="K31" s="68"/>
      <c r="L31" s="13" t="s">
        <v>5</v>
      </c>
      <c r="M31" s="37">
        <f t="shared" si="2"/>
        <v>0</v>
      </c>
      <c r="N31" s="43">
        <f t="shared" si="3"/>
        <v>0</v>
      </c>
      <c r="O31" s="43" t="e">
        <f t="shared" si="4"/>
        <v>#DIV/0!</v>
      </c>
      <c r="P31" s="15">
        <v>3.5</v>
      </c>
      <c r="Q31" s="15" t="s">
        <v>6</v>
      </c>
      <c r="R31" s="14">
        <f t="shared" si="5"/>
        <v>0</v>
      </c>
      <c r="S31" s="15">
        <v>3</v>
      </c>
      <c r="T31" s="15" t="s">
        <v>7</v>
      </c>
      <c r="U31" s="14">
        <f t="shared" si="6"/>
        <v>0</v>
      </c>
      <c r="V31" s="15">
        <v>2.5</v>
      </c>
      <c r="W31" s="15" t="s">
        <v>8</v>
      </c>
      <c r="X31" s="14">
        <f t="shared" si="7"/>
        <v>0</v>
      </c>
      <c r="Y31" s="15">
        <v>2</v>
      </c>
      <c r="Z31" s="15" t="s">
        <v>9</v>
      </c>
      <c r="AA31" s="14">
        <f t="shared" si="8"/>
        <v>0</v>
      </c>
      <c r="AB31" s="15">
        <v>1.5</v>
      </c>
      <c r="AC31" s="15" t="s">
        <v>10</v>
      </c>
      <c r="AD31" s="14">
        <f t="shared" si="9"/>
        <v>0</v>
      </c>
      <c r="AE31" s="15">
        <v>1</v>
      </c>
      <c r="AF31" s="15" t="s">
        <v>11</v>
      </c>
      <c r="AG31" s="14">
        <f t="shared" si="10"/>
        <v>0</v>
      </c>
      <c r="AH31" s="15">
        <v>0</v>
      </c>
      <c r="AI31" s="15" t="s">
        <v>15</v>
      </c>
      <c r="AJ31" s="14">
        <f t="shared" si="11"/>
        <v>0</v>
      </c>
      <c r="AK31" s="14">
        <f t="shared" si="12"/>
        <v>0</v>
      </c>
      <c r="AL31" s="16" t="str">
        <f t="shared" si="13"/>
        <v> </v>
      </c>
      <c r="AM31" s="14">
        <f t="shared" si="14"/>
        <v>2.5</v>
      </c>
      <c r="AN31" s="35"/>
      <c r="AO31" s="35"/>
      <c r="AP31" s="38" t="s">
        <v>37</v>
      </c>
      <c r="AQ31" s="35"/>
      <c r="AR31" s="9"/>
      <c r="AS31" s="9"/>
      <c r="AT31" s="9"/>
      <c r="AU31" s="9"/>
      <c r="AV31" s="9"/>
      <c r="AW31" s="9"/>
      <c r="AX31" s="9"/>
    </row>
    <row r="32" spans="1:50" ht="19.5" customHeight="1">
      <c r="A32" s="73"/>
      <c r="B32" s="63"/>
      <c r="C32" s="52"/>
      <c r="D32" s="30" t="str">
        <f t="shared" si="16"/>
        <v> </v>
      </c>
      <c r="E32" s="30"/>
      <c r="F32" s="88"/>
      <c r="G32" s="89"/>
      <c r="H32" s="30" t="s">
        <v>38</v>
      </c>
      <c r="I32" s="55" t="str">
        <f t="shared" si="0"/>
        <v> </v>
      </c>
      <c r="J32" s="31" t="str">
        <f t="shared" si="1"/>
        <v> </v>
      </c>
      <c r="K32" s="68"/>
      <c r="L32" s="13" t="s">
        <v>5</v>
      </c>
      <c r="M32" s="37">
        <f t="shared" si="2"/>
        <v>0</v>
      </c>
      <c r="N32" s="43">
        <f t="shared" si="3"/>
        <v>0</v>
      </c>
      <c r="O32" s="43" t="e">
        <f t="shared" si="4"/>
        <v>#DIV/0!</v>
      </c>
      <c r="P32" s="15">
        <v>3.5</v>
      </c>
      <c r="Q32" s="15" t="s">
        <v>6</v>
      </c>
      <c r="R32" s="14">
        <f t="shared" si="5"/>
        <v>0</v>
      </c>
      <c r="S32" s="15">
        <v>3</v>
      </c>
      <c r="T32" s="15" t="s">
        <v>7</v>
      </c>
      <c r="U32" s="14">
        <f t="shared" si="6"/>
        <v>0</v>
      </c>
      <c r="V32" s="15">
        <v>2.5</v>
      </c>
      <c r="W32" s="15" t="s">
        <v>8</v>
      </c>
      <c r="X32" s="14">
        <f t="shared" si="7"/>
        <v>0</v>
      </c>
      <c r="Y32" s="15">
        <v>2</v>
      </c>
      <c r="Z32" s="15" t="s">
        <v>9</v>
      </c>
      <c r="AA32" s="14">
        <f t="shared" si="8"/>
        <v>0</v>
      </c>
      <c r="AB32" s="15">
        <v>1.5</v>
      </c>
      <c r="AC32" s="15" t="s">
        <v>10</v>
      </c>
      <c r="AD32" s="14">
        <f t="shared" si="9"/>
        <v>0</v>
      </c>
      <c r="AE32" s="15">
        <v>1</v>
      </c>
      <c r="AF32" s="15" t="s">
        <v>11</v>
      </c>
      <c r="AG32" s="14">
        <f t="shared" si="10"/>
        <v>0</v>
      </c>
      <c r="AH32" s="15">
        <v>0</v>
      </c>
      <c r="AI32" s="15" t="s">
        <v>15</v>
      </c>
      <c r="AJ32" s="14">
        <f t="shared" si="11"/>
        <v>0</v>
      </c>
      <c r="AK32" s="14">
        <f t="shared" si="12"/>
        <v>0</v>
      </c>
      <c r="AL32" s="16" t="str">
        <f t="shared" si="13"/>
        <v> </v>
      </c>
      <c r="AM32" s="14">
        <f t="shared" si="14"/>
        <v>2.5</v>
      </c>
      <c r="AN32" s="35"/>
      <c r="AO32" s="35"/>
      <c r="AP32" s="38" t="s">
        <v>37</v>
      </c>
      <c r="AQ32" s="35"/>
      <c r="AR32" s="9"/>
      <c r="AS32" s="9"/>
      <c r="AT32" s="9"/>
      <c r="AU32" s="9"/>
      <c r="AV32" s="9"/>
      <c r="AW32" s="9"/>
      <c r="AX32" s="9"/>
    </row>
    <row r="33" spans="1:50" ht="19.5" customHeight="1" thickBot="1">
      <c r="A33" s="74"/>
      <c r="B33" s="44"/>
      <c r="C33" s="53"/>
      <c r="D33" s="30" t="str">
        <f t="shared" si="16"/>
        <v> </v>
      </c>
      <c r="E33" s="54"/>
      <c r="F33" s="88"/>
      <c r="G33" s="89"/>
      <c r="H33" s="54" t="s">
        <v>38</v>
      </c>
      <c r="I33" s="55" t="str">
        <f t="shared" si="0"/>
        <v> </v>
      </c>
      <c r="J33" s="31" t="str">
        <f t="shared" si="1"/>
        <v> </v>
      </c>
      <c r="K33" s="68"/>
      <c r="L33" s="13" t="s">
        <v>5</v>
      </c>
      <c r="M33" s="37">
        <f t="shared" si="2"/>
        <v>0</v>
      </c>
      <c r="N33" s="43">
        <f t="shared" si="3"/>
        <v>0</v>
      </c>
      <c r="O33" s="43" t="e">
        <f t="shared" si="4"/>
        <v>#DIV/0!</v>
      </c>
      <c r="P33" s="15">
        <v>3.5</v>
      </c>
      <c r="Q33" s="15" t="s">
        <v>6</v>
      </c>
      <c r="R33" s="14">
        <f t="shared" si="5"/>
        <v>0</v>
      </c>
      <c r="S33" s="15">
        <v>3</v>
      </c>
      <c r="T33" s="15" t="s">
        <v>7</v>
      </c>
      <c r="U33" s="14">
        <f t="shared" si="6"/>
        <v>0</v>
      </c>
      <c r="V33" s="15">
        <v>2.5</v>
      </c>
      <c r="W33" s="15" t="s">
        <v>8</v>
      </c>
      <c r="X33" s="14">
        <f t="shared" si="7"/>
        <v>0</v>
      </c>
      <c r="Y33" s="15">
        <v>2</v>
      </c>
      <c r="Z33" s="15" t="s">
        <v>9</v>
      </c>
      <c r="AA33" s="14">
        <f t="shared" si="8"/>
        <v>0</v>
      </c>
      <c r="AB33" s="15">
        <v>1.5</v>
      </c>
      <c r="AC33" s="15" t="s">
        <v>10</v>
      </c>
      <c r="AD33" s="14">
        <f t="shared" si="9"/>
        <v>0</v>
      </c>
      <c r="AE33" s="15">
        <v>1</v>
      </c>
      <c r="AF33" s="15" t="s">
        <v>11</v>
      </c>
      <c r="AG33" s="14">
        <f t="shared" si="10"/>
        <v>0</v>
      </c>
      <c r="AH33" s="15">
        <v>0</v>
      </c>
      <c r="AI33" s="15" t="s">
        <v>15</v>
      </c>
      <c r="AJ33" s="14">
        <f t="shared" si="11"/>
        <v>0</v>
      </c>
      <c r="AK33" s="14">
        <f t="shared" si="12"/>
        <v>0</v>
      </c>
      <c r="AL33" s="16" t="str">
        <f t="shared" si="13"/>
        <v> </v>
      </c>
      <c r="AM33" s="14">
        <f t="shared" si="14"/>
        <v>2.5</v>
      </c>
      <c r="AN33" s="35"/>
      <c r="AO33" s="35"/>
      <c r="AP33" s="38" t="s">
        <v>37</v>
      </c>
      <c r="AQ33" s="35"/>
      <c r="AR33" s="9"/>
      <c r="AS33" s="9"/>
      <c r="AT33" s="9"/>
      <c r="AU33" s="9"/>
      <c r="AV33" s="9"/>
      <c r="AW33" s="9"/>
      <c r="AX33" s="9"/>
    </row>
    <row r="34" spans="1:50" ht="16.5" thickBot="1">
      <c r="A34" s="75"/>
      <c r="B34" s="33"/>
      <c r="C34" s="32"/>
      <c r="D34" s="32"/>
      <c r="E34" s="32"/>
      <c r="F34" s="33"/>
      <c r="G34" s="33"/>
      <c r="H34" s="34"/>
      <c r="I34" s="33"/>
      <c r="J34" s="32"/>
      <c r="K34" s="66"/>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9"/>
      <c r="AS34" s="9"/>
      <c r="AT34" s="9"/>
      <c r="AU34" s="9"/>
      <c r="AV34" s="9"/>
      <c r="AW34" s="9"/>
      <c r="AX34" s="9"/>
    </row>
    <row r="35" spans="1:50" ht="21.75" customHeight="1">
      <c r="A35" s="90" t="s">
        <v>19</v>
      </c>
      <c r="B35" s="91"/>
      <c r="C35" s="22"/>
      <c r="D35" s="91" t="s">
        <v>19</v>
      </c>
      <c r="E35" s="91"/>
      <c r="F35" s="91"/>
      <c r="G35" s="62"/>
      <c r="H35" s="91" t="s">
        <v>19</v>
      </c>
      <c r="I35" s="91"/>
      <c r="J35" s="79"/>
      <c r="K35" s="76"/>
      <c r="L35" s="40" t="s">
        <v>19</v>
      </c>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9"/>
      <c r="AS35" s="9"/>
      <c r="AT35" s="9"/>
      <c r="AU35" s="9"/>
      <c r="AV35" s="9"/>
      <c r="AW35" s="9"/>
      <c r="AX35" s="9"/>
    </row>
    <row r="36" spans="1:50" ht="21.75" customHeight="1">
      <c r="A36" s="92" t="s">
        <v>28</v>
      </c>
      <c r="B36" s="93"/>
      <c r="C36" s="46"/>
      <c r="D36" s="81" t="s">
        <v>29</v>
      </c>
      <c r="E36" s="81"/>
      <c r="F36" s="81"/>
      <c r="G36" s="47"/>
      <c r="H36" s="81" t="s">
        <v>32</v>
      </c>
      <c r="I36" s="81"/>
      <c r="J36" s="23"/>
      <c r="K36" s="77"/>
      <c r="L36" s="39"/>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61"/>
      <c r="AO36" s="35"/>
      <c r="AP36" s="35"/>
      <c r="AQ36" s="35"/>
      <c r="AR36" s="9"/>
      <c r="AS36" s="9"/>
      <c r="AT36" s="9"/>
      <c r="AU36" s="9"/>
      <c r="AV36" s="9"/>
      <c r="AW36" s="9"/>
      <c r="AX36" s="9"/>
    </row>
    <row r="37" spans="1:50" ht="62.25" customHeight="1">
      <c r="A37" s="24"/>
      <c r="B37" s="20"/>
      <c r="C37" s="20"/>
      <c r="D37" s="19"/>
      <c r="E37" s="19"/>
      <c r="F37" s="19"/>
      <c r="G37" s="20"/>
      <c r="H37" s="20"/>
      <c r="I37" s="20"/>
      <c r="J37" s="23"/>
      <c r="K37" s="77"/>
      <c r="L37" s="39"/>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61"/>
      <c r="AO37" s="35"/>
      <c r="AP37" s="35"/>
      <c r="AQ37" s="35"/>
      <c r="AR37" s="9"/>
      <c r="AS37" s="9"/>
      <c r="AT37" s="9"/>
      <c r="AU37" s="9"/>
      <c r="AV37" s="9"/>
      <c r="AW37" s="9"/>
      <c r="AX37" s="9"/>
    </row>
    <row r="38" spans="1:50" ht="21.75" customHeight="1">
      <c r="A38" s="24"/>
      <c r="B38" s="20"/>
      <c r="C38" s="20"/>
      <c r="D38" s="80"/>
      <c r="E38" s="80"/>
      <c r="F38" s="80"/>
      <c r="G38" s="20"/>
      <c r="H38" s="20"/>
      <c r="I38" s="20"/>
      <c r="J38" s="23"/>
      <c r="K38" s="23"/>
      <c r="L38" s="39"/>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56"/>
      <c r="AN38" s="61"/>
      <c r="AO38" s="35"/>
      <c r="AP38" s="35"/>
      <c r="AQ38" s="35"/>
      <c r="AR38" s="9"/>
      <c r="AS38" s="9"/>
      <c r="AT38" s="9"/>
      <c r="AU38" s="9"/>
      <c r="AV38" s="9"/>
      <c r="AW38" s="9"/>
      <c r="AX38" s="9"/>
    </row>
    <row r="39" spans="1:50" ht="21.75" customHeight="1">
      <c r="A39" s="24"/>
      <c r="B39" s="20"/>
      <c r="C39" s="20"/>
      <c r="D39" s="80" t="s">
        <v>19</v>
      </c>
      <c r="E39" s="80"/>
      <c r="F39" s="80"/>
      <c r="G39" s="20"/>
      <c r="H39" s="20"/>
      <c r="I39" s="20"/>
      <c r="J39" s="23"/>
      <c r="K39" s="23"/>
      <c r="L39" s="39"/>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61"/>
      <c r="AO39" s="35"/>
      <c r="AP39" s="35"/>
      <c r="AQ39" s="35"/>
      <c r="AR39" s="9"/>
      <c r="AS39" s="9"/>
      <c r="AT39" s="9"/>
      <c r="AU39" s="9"/>
      <c r="AV39" s="9"/>
      <c r="AW39" s="9"/>
      <c r="AX39" s="9"/>
    </row>
    <row r="40" spans="1:43" ht="21.75" customHeight="1">
      <c r="A40" s="25"/>
      <c r="B40" s="21"/>
      <c r="C40" s="20"/>
      <c r="D40" s="81" t="s">
        <v>33</v>
      </c>
      <c r="E40" s="81"/>
      <c r="F40" s="81"/>
      <c r="G40" s="46"/>
      <c r="H40" s="59"/>
      <c r="I40" s="20"/>
      <c r="J40" s="23"/>
      <c r="K40" s="23"/>
      <c r="L40" s="39"/>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56"/>
      <c r="AN40" s="61"/>
      <c r="AO40" s="35"/>
      <c r="AP40" s="35"/>
      <c r="AQ40" s="35"/>
    </row>
    <row r="41" spans="1:43" ht="30" customHeight="1">
      <c r="A41" s="82" t="s">
        <v>21</v>
      </c>
      <c r="B41" s="83"/>
      <c r="C41" s="83"/>
      <c r="D41" s="83"/>
      <c r="E41" s="83"/>
      <c r="F41" s="83"/>
      <c r="G41" s="83"/>
      <c r="H41" s="83"/>
      <c r="I41" s="83"/>
      <c r="J41" s="84"/>
      <c r="K41" s="76"/>
      <c r="L41" s="39"/>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row>
    <row r="42" spans="1:43" s="5" customFormat="1" ht="73.5" customHeight="1" thickBot="1">
      <c r="A42" s="85" t="s">
        <v>20</v>
      </c>
      <c r="B42" s="86"/>
      <c r="C42" s="86"/>
      <c r="D42" s="86"/>
      <c r="E42" s="86"/>
      <c r="F42" s="86"/>
      <c r="G42" s="86"/>
      <c r="H42" s="86"/>
      <c r="I42" s="86"/>
      <c r="J42" s="87"/>
      <c r="K42" s="78"/>
      <c r="L42" s="39"/>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row>
    <row r="43" spans="1:43" s="5" customFormat="1" ht="15.75">
      <c r="A43" s="4"/>
      <c r="C43" s="4"/>
      <c r="D43" s="4"/>
      <c r="E43" s="4"/>
      <c r="H43" s="6"/>
      <c r="J43" s="4"/>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row>
    <row r="44" spans="1:43" s="5" customFormat="1" ht="15.75">
      <c r="A44" s="4"/>
      <c r="C44" s="4"/>
      <c r="D44" s="4"/>
      <c r="E44" s="4"/>
      <c r="H44" s="6"/>
      <c r="J44" s="4"/>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row>
    <row r="45" spans="1:43" s="5" customFormat="1" ht="15.75">
      <c r="A45" s="4"/>
      <c r="C45" s="4"/>
      <c r="D45" s="4"/>
      <c r="E45" s="4"/>
      <c r="H45" s="6"/>
      <c r="J45" s="4"/>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row>
    <row r="46" spans="1:43" s="5" customFormat="1" ht="15.75">
      <c r="A46" s="4"/>
      <c r="C46" s="4"/>
      <c r="D46" s="4"/>
      <c r="E46" s="4"/>
      <c r="H46" s="6"/>
      <c r="J46" s="4"/>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row>
    <row r="47" spans="1:43" s="5" customFormat="1" ht="15.75">
      <c r="A47" s="4"/>
      <c r="C47" s="4"/>
      <c r="D47" s="4"/>
      <c r="E47" s="4"/>
      <c r="H47" s="6"/>
      <c r="J47" s="4"/>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row>
    <row r="48" spans="1:43" s="5" customFormat="1" ht="15.75">
      <c r="A48" s="4"/>
      <c r="C48" s="4"/>
      <c r="D48" s="4"/>
      <c r="E48" s="4"/>
      <c r="H48" s="6"/>
      <c r="J48" s="4"/>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row>
    <row r="49" spans="1:43" s="5" customFormat="1" ht="15.75">
      <c r="A49" s="4"/>
      <c r="C49" s="4"/>
      <c r="D49" s="4"/>
      <c r="E49" s="4"/>
      <c r="H49" s="6"/>
      <c r="J49" s="4"/>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row>
    <row r="50" spans="1:43" s="5" customFormat="1" ht="15.75">
      <c r="A50" s="4"/>
      <c r="C50" s="4"/>
      <c r="D50" s="4"/>
      <c r="E50" s="4"/>
      <c r="H50" s="6"/>
      <c r="J50" s="4"/>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mergeCells count="43">
    <mergeCell ref="A1:J1"/>
    <mergeCell ref="A2:J2"/>
    <mergeCell ref="A3:J3"/>
    <mergeCell ref="A4:J4"/>
    <mergeCell ref="A5:J5"/>
    <mergeCell ref="A6:J6"/>
    <mergeCell ref="A7:J7"/>
    <mergeCell ref="A8:J8"/>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D36:F36"/>
    <mergeCell ref="H36:I36"/>
    <mergeCell ref="H35:I35"/>
    <mergeCell ref="F26:G26"/>
    <mergeCell ref="F27:G27"/>
    <mergeCell ref="F28:G28"/>
    <mergeCell ref="F29:G29"/>
    <mergeCell ref="F30:G30"/>
    <mergeCell ref="F31:G31"/>
    <mergeCell ref="D38:F38"/>
    <mergeCell ref="D40:F40"/>
    <mergeCell ref="A41:J41"/>
    <mergeCell ref="A42:J42"/>
    <mergeCell ref="D39:F39"/>
    <mergeCell ref="F32:G32"/>
    <mergeCell ref="F33:G33"/>
    <mergeCell ref="A35:B35"/>
    <mergeCell ref="D35:F35"/>
    <mergeCell ref="A36:B36"/>
  </mergeCells>
  <printOptions horizontalCentered="1" verticalCentered="1"/>
  <pageMargins left="0.28" right="0.23" top="0.17" bottom="0" header="0" footer="0"/>
  <pageSetup fitToHeight="1" fitToWidth="1" horizontalDpi="600" verticalDpi="6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SAKARYA UNIVERSITESI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İsmail KUZU</dc:creator>
  <cp:keywords/>
  <dc:description/>
  <cp:lastModifiedBy>SAU</cp:lastModifiedBy>
  <cp:lastPrinted>2014-06-29T12:13:00Z</cp:lastPrinted>
  <dcterms:created xsi:type="dcterms:W3CDTF">2012-11-14T14:17:27Z</dcterms:created>
  <dcterms:modified xsi:type="dcterms:W3CDTF">2014-07-07T07:05:11Z</dcterms:modified>
  <cp:category/>
  <cp:version/>
  <cp:contentType/>
  <cp:contentStatus/>
</cp:coreProperties>
</file>