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652" activeTab="0"/>
  </bookViews>
  <sheets>
    <sheet name="UE-MBA 1.Grup" sheetId="1" r:id="rId1"/>
    <sheet name="UE -MBA 2. Grup " sheetId="2" r:id="rId2"/>
    <sheet name="UE 3. Grup " sheetId="3" r:id="rId3"/>
    <sheet name="UE 4. Grup " sheetId="4" r:id="rId4"/>
    <sheet name="UE 5. Grup" sheetId="5" r:id="rId5"/>
    <sheet name="UE 6. Grup " sheetId="6" r:id="rId6"/>
    <sheet name="MBA 1. Grup " sheetId="7" r:id="rId7"/>
    <sheet name="MBA 2. Grup " sheetId="8" r:id="rId8"/>
  </sheets>
  <definedNames>
    <definedName name="AL" localSheetId="2">'UE 3. Grup '!$H$11</definedName>
    <definedName name="AL" localSheetId="1">'UE -MBA 2. Grup '!$H$11</definedName>
    <definedName name="AL">#REF!</definedName>
    <definedName name="_xlnm.Print_Area" localSheetId="6">'MBA 1. Grup '!$A$1:$J$43</definedName>
    <definedName name="_xlnm.Print_Area" localSheetId="7">'MBA 2. Grup '!$A$1:$J$42</definedName>
    <definedName name="_xlnm.Print_Area" localSheetId="2">'UE 3. Grup '!$A$1:$J$42</definedName>
    <definedName name="_xlnm.Print_Area" localSheetId="3">'UE 4. Grup '!$A$1:$J$42</definedName>
    <definedName name="_xlnm.Print_Area" localSheetId="4">'UE 5. Grup'!$A$1:$J$44</definedName>
    <definedName name="_xlnm.Print_Area" localSheetId="5">'UE 6. Grup '!$A$1:$J$42</definedName>
    <definedName name="_xlnm.Print_Area" localSheetId="1">'UE -MBA 2. Grup '!$A$1:$J$41</definedName>
    <definedName name="_xlnm.Print_Area" localSheetId="0">'UE-MBA 1.Grup'!$A$1:$J$48</definedName>
  </definedNames>
  <calcPr fullCalcOnLoad="1"/>
</workbook>
</file>

<file path=xl/sharedStrings.xml><?xml version="1.0" encoding="utf-8"?>
<sst xmlns="http://schemas.openxmlformats.org/spreadsheetml/2006/main" count="2323" uniqueCount="195">
  <si>
    <t>NUMARASI</t>
  </si>
  <si>
    <t>ADI SOYADI</t>
  </si>
  <si>
    <t>DANIŞMANI</t>
  </si>
  <si>
    <t>PROJE</t>
  </si>
  <si>
    <t>YETERLİK</t>
  </si>
  <si>
    <t>90-100</t>
  </si>
  <si>
    <t>85-89</t>
  </si>
  <si>
    <t>80-84</t>
  </si>
  <si>
    <t>75-79</t>
  </si>
  <si>
    <t>65-74</t>
  </si>
  <si>
    <t>58-64</t>
  </si>
  <si>
    <t>50-57</t>
  </si>
  <si>
    <t>AĞIRLIKLI NOT ORT.</t>
  </si>
  <si>
    <t>MEVCUT KREDİSİ</t>
  </si>
  <si>
    <t>PROJE DAHİL KREDİ</t>
  </si>
  <si>
    <t>49 -</t>
  </si>
  <si>
    <t>toplam</t>
  </si>
  <si>
    <t>T.C.</t>
  </si>
  <si>
    <t>SAKARYA ÜNİVERSİTESİ</t>
  </si>
  <si>
    <t>JÜRİ</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</si>
  <si>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</si>
  <si>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t xml:space="preserve">Not:    1) Öğrencinin danışmanı Proje ve Yeterlik Sınavına girmek zorundadır.          
          2) Proje sınavından başarılı olmayan öğrenci yeterlik sınavına alınmaz.
</t>
  </si>
  <si>
    <t>PROJE SAVUNMA VE YETERLİK SINAVI BAŞARI LİSTESİ</t>
  </si>
  <si>
    <t>G.A. NOT ORTALAMA</t>
  </si>
  <si>
    <t>Prof. Dr. Erman COŞKUN</t>
  </si>
  <si>
    <t>Yrd. Doç. Dr. Nevran KARACA</t>
  </si>
  <si>
    <t>Prof. Dr. Gültekin YILDIZ</t>
  </si>
  <si>
    <t>Prof. Dr. Recai COŞKUN</t>
  </si>
  <si>
    <t>Doç. Dr. Nilgün SARIKAYA</t>
  </si>
  <si>
    <t>Prof. Dr. Remzi ALTUNIŞIK</t>
  </si>
  <si>
    <t>SOSYAL BİLİMLER ENSTİTÜSÜ</t>
  </si>
  <si>
    <t>UZAKTAN EĞİTİM İŞLETME TEZSİZ YÜKSEK LİSANS PROGRAMI</t>
  </si>
  <si>
    <t xml:space="preserve"> 3. GRUP</t>
  </si>
  <si>
    <t xml:space="preserve"> 5. GRUP</t>
  </si>
  <si>
    <t xml:space="preserve"> 4. GRUP</t>
  </si>
  <si>
    <t>Yrd. Doç. Dr. Murat AYANOĞLU</t>
  </si>
  <si>
    <t>Yrd. Doç. Dr. Fatih Burak GÜMÜŞ</t>
  </si>
  <si>
    <t>Yrd. Doç. Dr. Özlem BALABAN</t>
  </si>
  <si>
    <t>Doç. Dr. Hasan TUTAR</t>
  </si>
  <si>
    <t xml:space="preserve"> 1. GRUP</t>
  </si>
  <si>
    <t xml:space="preserve"> 2. GRUP</t>
  </si>
  <si>
    <t>İŞLETME (MBA) TEZSİZ YÜKSEK LİSANS PROGRAMI</t>
  </si>
  <si>
    <t>Doç. Dr. Mustafa Cahid ÜNĞAN</t>
  </si>
  <si>
    <t>Yrd. Doç. Dr. Sevda Yaşar COŞKUN</t>
  </si>
  <si>
    <t>Prof. Dr. Rana KUTANİS</t>
  </si>
  <si>
    <t>Doç. Dr. Sima NART</t>
  </si>
  <si>
    <t>Yrd. Doç. Dr. Şule YILDIZ</t>
  </si>
  <si>
    <t xml:space="preserve"> 6. GRUP</t>
  </si>
  <si>
    <t>Yrd. Doç. Dr. Mahmut HIZIROĞLU</t>
  </si>
  <si>
    <t>Ramazan Tarkan KOZLUCA</t>
  </si>
  <si>
    <t>1260E36007</t>
  </si>
  <si>
    <t>Fatih MENTEŞE</t>
  </si>
  <si>
    <t>1160E36039</t>
  </si>
  <si>
    <t>Rasim YALÇIN</t>
  </si>
  <si>
    <t>1060E36176</t>
  </si>
  <si>
    <t>Büşra BALCI</t>
  </si>
  <si>
    <t>1260E36020</t>
  </si>
  <si>
    <t>Ömer Naci YILMAZ</t>
  </si>
  <si>
    <t>Hasan Özkan TOPÇU</t>
  </si>
  <si>
    <t>Hidayet ÜÇKOL</t>
  </si>
  <si>
    <t>Sinem ŞİMŞEK</t>
  </si>
  <si>
    <t>Aslı Zeynep PEKER</t>
  </si>
  <si>
    <t>Bilal BALIKLIKAYA</t>
  </si>
  <si>
    <t>Zehra YAMAN</t>
  </si>
  <si>
    <t>Ömer KILIÇ</t>
  </si>
  <si>
    <t>Arif İPEK</t>
  </si>
  <si>
    <t>1260M35055</t>
  </si>
  <si>
    <t>1260M35020</t>
  </si>
  <si>
    <t>1260M35003</t>
  </si>
  <si>
    <t>1160M35083</t>
  </si>
  <si>
    <t>0660M35114</t>
  </si>
  <si>
    <t>1260M35025</t>
  </si>
  <si>
    <t>1160M35069</t>
  </si>
  <si>
    <t>1260M35045</t>
  </si>
  <si>
    <t>1160M35073</t>
  </si>
  <si>
    <t>Doç. Dr. Yasemin ÖZDEMİR</t>
  </si>
  <si>
    <t>Yrd. Doç. Dr. Mahmut AKBOLAT</t>
  </si>
  <si>
    <t>Yrd. Doç. Dr.Recep YILMAZ</t>
  </si>
  <si>
    <t>Doç. Dr. Bayram TOPAL</t>
  </si>
  <si>
    <t>Cemil ÜNSALAN</t>
  </si>
  <si>
    <t>Damla KALANOĞLU</t>
  </si>
  <si>
    <t>Cengiz ÇALIŞKAN</t>
  </si>
  <si>
    <t>Cemal AYDOĞDU</t>
  </si>
  <si>
    <t>İlker BAYRAKTAR</t>
  </si>
  <si>
    <t>Tufan ÜNAL</t>
  </si>
  <si>
    <t>İsmail İZBUDAK</t>
  </si>
  <si>
    <t>Numan ÖZTÜRK</t>
  </si>
  <si>
    <t>Ayla CİNGA</t>
  </si>
  <si>
    <t>Hasan GÖZÜBEK</t>
  </si>
  <si>
    <t>İlhami ATALAY</t>
  </si>
  <si>
    <t>Mert IŞIKÇI</t>
  </si>
  <si>
    <t>Gökhan SELİMOĞLU</t>
  </si>
  <si>
    <t>Mustafa Tevfik ÖZKAN</t>
  </si>
  <si>
    <t>Fatih Zafer PEKŞEN</t>
  </si>
  <si>
    <t>Ali İhsan DİKBAŞ</t>
  </si>
  <si>
    <t>Hilmi ŞAHİN</t>
  </si>
  <si>
    <t>Kemal DEMİRKAYA</t>
  </si>
  <si>
    <t>Melih BAYOL</t>
  </si>
  <si>
    <t xml:space="preserve">Volkan BAŞAR </t>
  </si>
  <si>
    <t xml:space="preserve">Gizem ÖZEL </t>
  </si>
  <si>
    <t>Önder AKKAYA</t>
  </si>
  <si>
    <t>Burçin YÜKSEL</t>
  </si>
  <si>
    <t>Yasin ÖZDEMİR</t>
  </si>
  <si>
    <t>Mehmet Fatih ERKAN</t>
  </si>
  <si>
    <t>Abdülkerim YİĞİT</t>
  </si>
  <si>
    <t>Bekir BIYIKLI</t>
  </si>
  <si>
    <t>Serhat Ertuğrul BAŞAR</t>
  </si>
  <si>
    <t>Hulusi SARAÇ</t>
  </si>
  <si>
    <t>Murat SAYGI</t>
  </si>
  <si>
    <t>Gülfem ÖZBEN</t>
  </si>
  <si>
    <t>Yrd. Doç. Dr. Recep YILMAZ</t>
  </si>
  <si>
    <t>1260E36518</t>
  </si>
  <si>
    <t>1260E36503</t>
  </si>
  <si>
    <t>1260E36524</t>
  </si>
  <si>
    <t>1260E36052</t>
  </si>
  <si>
    <t>1260E36021</t>
  </si>
  <si>
    <t>1260E36515</t>
  </si>
  <si>
    <t>1260E36517</t>
  </si>
  <si>
    <t>0960E36095</t>
  </si>
  <si>
    <t>1260E36532</t>
  </si>
  <si>
    <t>1260E36548</t>
  </si>
  <si>
    <t>1260E36529</t>
  </si>
  <si>
    <t>1260E36516</t>
  </si>
  <si>
    <t>1160E36020</t>
  </si>
  <si>
    <t>1260E36530</t>
  </si>
  <si>
    <t>1060E36083</t>
  </si>
  <si>
    <t>1160E36046</t>
  </si>
  <si>
    <t>1260E36543</t>
  </si>
  <si>
    <t>1260E36534</t>
  </si>
  <si>
    <t>1260E36540</t>
  </si>
  <si>
    <t>1260E36030</t>
  </si>
  <si>
    <t>1260E36522</t>
  </si>
  <si>
    <t>1160E36042</t>
  </si>
  <si>
    <t>1260E36513</t>
  </si>
  <si>
    <t>1260E36523</t>
  </si>
  <si>
    <t>0960E36537</t>
  </si>
  <si>
    <t>0960E36644</t>
  </si>
  <si>
    <t>1260E36541</t>
  </si>
  <si>
    <t>1260E36546</t>
  </si>
  <si>
    <t>1260E36538</t>
  </si>
  <si>
    <t>1260E36502</t>
  </si>
  <si>
    <t>2013-2014 / BAHAR YARIYILI SONU</t>
  </si>
  <si>
    <t>Doç. Dr. Nihal SÜTÜTEMİZ</t>
  </si>
  <si>
    <t>Doç. Dr. Ali TAŞ</t>
  </si>
  <si>
    <t>Mustafa ŞAHAN</t>
  </si>
  <si>
    <t>Özgür Özhan ÖCAL</t>
  </si>
  <si>
    <t>1060E36181</t>
  </si>
  <si>
    <t>Prof. Dr. Erman COİKUN</t>
  </si>
  <si>
    <t>Yrd. Doç. Dr. Adem AKBIYIK</t>
  </si>
  <si>
    <t>Prof. Dr. Selahattin KARABINAR</t>
  </si>
  <si>
    <t>Doç. Dr. Mehmet SARAÇ</t>
  </si>
  <si>
    <t>Yrd. Doç. Dr. Hayrettin ZENGİN</t>
  </si>
  <si>
    <t>Yrd. Doç. Dr. Ayhan SERHATERİ</t>
  </si>
  <si>
    <t>1260E36049</t>
  </si>
  <si>
    <t>Zerrin Deniz NURAY BARAN</t>
  </si>
  <si>
    <t>1060E36546</t>
  </si>
  <si>
    <t>Yrd. Doç. Dr. Cemal SEZER</t>
  </si>
  <si>
    <t>1260E36050</t>
  </si>
  <si>
    <t>Barış NUREL</t>
  </si>
  <si>
    <t>1260M35037</t>
  </si>
  <si>
    <t>Burcu ÇAYCI</t>
  </si>
  <si>
    <t>1260M35042</t>
  </si>
  <si>
    <t>İsmail YER</t>
  </si>
  <si>
    <t>1260M35054</t>
  </si>
  <si>
    <t>Abdulvahap YILDIZ</t>
  </si>
  <si>
    <t>Hasan TUTAR Bu jüri de yok Bülent abiye sor</t>
  </si>
  <si>
    <t>1260M35038</t>
  </si>
  <si>
    <t>Selami Serdar ÖZGÜR</t>
  </si>
  <si>
    <t>Mahmut HIZIROĞLU Bu jüri de yok Bülent abiye sor</t>
  </si>
  <si>
    <t>Ali TAŞ Bu jüri de yok Bülent abiye sor</t>
  </si>
  <si>
    <t>GİRMEDİ</t>
  </si>
  <si>
    <t xml:space="preserve"> </t>
  </si>
  <si>
    <t>1260E36539</t>
  </si>
  <si>
    <t>1060E36535</t>
  </si>
  <si>
    <t>Fatma KELEŞ</t>
  </si>
  <si>
    <t>1160M35046</t>
  </si>
  <si>
    <t>1060M35051</t>
  </si>
  <si>
    <t>Yunus Emre YAPICI</t>
  </si>
  <si>
    <t>Çağdaş KARAKAŞ</t>
  </si>
  <si>
    <t>1060M35035</t>
  </si>
  <si>
    <t>1260M35013</t>
  </si>
  <si>
    <t>Zafer Durmuş BOZCA</t>
  </si>
  <si>
    <t>Yrd. Doç. Dr. Filiz KONUK</t>
  </si>
  <si>
    <t>1060M35037</t>
  </si>
  <si>
    <t>Nihan GİRAY</t>
  </si>
  <si>
    <t>UZAKTAN EĞİTİM İŞLETME TEZSİZ YÜKSEK LİSANS / II. ÖĞRETİM PROGRAMI</t>
  </si>
  <si>
    <t>Furkan YAVUZ</t>
  </si>
  <si>
    <t>0860E36117</t>
  </si>
  <si>
    <t>Mehmet ÖĞE</t>
  </si>
  <si>
    <t>YT</t>
  </si>
  <si>
    <t xml:space="preserve">                   Doç. Dr. Ali TAŞ</t>
  </si>
  <si>
    <t>UZAKTAN EĞİTİM/MBA İŞLETME TEZSİZ YÜKSEK LİSANS PROGRAMI</t>
  </si>
  <si>
    <t>YETERLİLİĞE GİREMEZ(KAYIT YENİLEMEDİ)</t>
  </si>
  <si>
    <t>YETERLİLİĞE GİREMEZ(DERSTEN BAŞARISIZ)</t>
  </si>
  <si>
    <t>YETERLİLİĞE GİREMEZ(AKTS EKSİK)</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</si>
</sst>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68">
    <font>
      <sz val="11"/>
      <color theme="1"/>
      <name val="Calibri"/>
      <family val="2"/>
    </font>
    <font>
      <sz val="11"/>
      <color indexed="8"/>
      <name val="Calibri"/>
      <family val="2"/>
    </font>
    <font>
      <i/>
      <sz val="12"/>
      <name val="Times New Roman"/>
      <family val="1"/>
    </font>
    <font>
      <sz val="12"/>
      <name val="Times New Roman"/>
      <family val="1"/>
    </font>
    <font>
      <sz val="10"/>
      <name val="Times New Roman"/>
      <family val="1"/>
    </font>
    <font>
      <sz val="13"/>
      <name val="Times New Roman"/>
      <family val="1"/>
    </font>
    <font>
      <sz val="11"/>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0"/>
      <color indexed="8"/>
      <name val="Times New Roman"/>
      <family val="1"/>
    </font>
    <font>
      <b/>
      <sz val="12"/>
      <color indexed="8"/>
      <name val="Times New Roman"/>
      <family val="1"/>
    </font>
    <font>
      <sz val="11"/>
      <color indexed="8"/>
      <name val="Times New Roman"/>
      <family val="1"/>
    </font>
    <font>
      <sz val="11"/>
      <name val="Calibri"/>
      <family val="2"/>
    </font>
    <font>
      <sz val="13"/>
      <color indexed="8"/>
      <name val="Times New Roman"/>
      <family val="1"/>
    </font>
    <font>
      <b/>
      <sz val="14"/>
      <color indexed="8"/>
      <name val="Calibri"/>
      <family val="2"/>
    </font>
    <font>
      <sz val="12"/>
      <color indexed="10"/>
      <name val="Times New Roman"/>
      <family val="1"/>
    </font>
    <font>
      <b/>
      <sz val="14"/>
      <color indexed="8"/>
      <name val="Times New Roman"/>
      <family val="1"/>
    </font>
    <font>
      <sz val="9"/>
      <color indexed="8"/>
      <name val="Times New Roman"/>
      <family val="1"/>
    </font>
    <font>
      <b/>
      <sz val="16"/>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0"/>
      <color rgb="FF000000"/>
      <name val="Times New Roman"/>
      <family val="1"/>
    </font>
    <font>
      <b/>
      <sz val="10"/>
      <color theme="1"/>
      <name val="Times New Roman"/>
      <family val="1"/>
    </font>
    <font>
      <b/>
      <sz val="12"/>
      <color theme="1"/>
      <name val="Times New Roman"/>
      <family val="1"/>
    </font>
    <font>
      <sz val="11"/>
      <color theme="1"/>
      <name val="Times New Roman"/>
      <family val="1"/>
    </font>
    <font>
      <sz val="13"/>
      <color theme="1"/>
      <name val="Times New Roman"/>
      <family val="1"/>
    </font>
    <font>
      <b/>
      <sz val="14"/>
      <color theme="1"/>
      <name val="Calibri"/>
      <family val="2"/>
    </font>
    <font>
      <sz val="12"/>
      <color rgb="FFFF0000"/>
      <name val="Times New Roman"/>
      <family val="1"/>
    </font>
    <font>
      <b/>
      <sz val="14"/>
      <color rgb="FF000000"/>
      <name val="Times New Roman"/>
      <family val="1"/>
    </font>
    <font>
      <sz val="9"/>
      <color theme="1"/>
      <name val="Times New Roman"/>
      <family val="1"/>
    </font>
    <font>
      <b/>
      <sz val="16"/>
      <color theme="1"/>
      <name val="Calibri"/>
      <family val="2"/>
    </font>
    <font>
      <b/>
      <sz val="14"/>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medium"/>
    </border>
    <border>
      <left style="thin"/>
      <right style="medium"/>
      <top style="medium"/>
      <bottom style="medium"/>
    </border>
    <border>
      <left/>
      <right/>
      <top style="medium"/>
      <bottom/>
    </border>
    <border>
      <left/>
      <right style="medium"/>
      <top/>
      <bottom/>
    </border>
    <border>
      <left style="medium"/>
      <right/>
      <top/>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style="thin"/>
      <right style="thin"/>
      <top style="thin"/>
      <bottom style="medium"/>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right style="thin"/>
      <top style="medium"/>
      <bottom style="thin"/>
    </border>
    <border>
      <left style="thin"/>
      <right>
        <color indexed="63"/>
      </right>
      <top style="medium"/>
      <bottom style="thin"/>
    </border>
    <border>
      <left/>
      <right style="thin"/>
      <top style="medium"/>
      <bottom style="thin"/>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style="thin"/>
      <right/>
      <top style="thin"/>
      <bottom>
        <color indexed="63"/>
      </bottom>
    </border>
    <border>
      <left/>
      <right style="thin"/>
      <top style="thin"/>
      <bottom>
        <color indexed="63"/>
      </bottom>
    </border>
    <border>
      <left style="medium"/>
      <right style="thin"/>
      <top style="thin"/>
      <bottom style="thin"/>
    </border>
    <border>
      <left/>
      <right style="medium"/>
      <top style="medium"/>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style="thin"/>
      <right/>
      <top style="medium"/>
      <bottom style="medium"/>
    </border>
    <border>
      <left style="medium"/>
      <right/>
      <top/>
      <bottom style="medium"/>
    </border>
    <border>
      <left/>
      <right/>
      <top/>
      <bottom style="medium"/>
    </border>
    <border>
      <left/>
      <right style="medium"/>
      <top/>
      <bottom style="medium"/>
    </border>
    <border>
      <left/>
      <right style="thin"/>
      <top style="medium"/>
      <bottom style="medium"/>
    </border>
    <border>
      <left style="medium"/>
      <right/>
      <top style="medium"/>
      <bottom/>
    </border>
    <border>
      <left style="thin"/>
      <right>
        <color indexed="63"/>
      </right>
      <top>
        <color indexed="63"/>
      </top>
      <bottom style="thin"/>
    </border>
    <border>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0" borderId="5" applyNumberFormat="0" applyAlignment="0" applyProtection="0"/>
    <xf numFmtId="0" fontId="45" fillId="21" borderId="6" applyNumberFormat="0" applyAlignment="0" applyProtection="0"/>
    <xf numFmtId="0" fontId="46" fillId="20" borderId="6" applyNumberFormat="0" applyAlignment="0" applyProtection="0"/>
    <xf numFmtId="0" fontId="47" fillId="22" borderId="7" applyNumberFormat="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9" fontId="0" fillId="0" borderId="0" applyFont="0" applyFill="0" applyBorder="0" applyAlignment="0" applyProtection="0"/>
  </cellStyleXfs>
  <cellXfs count="217">
    <xf numFmtId="0" fontId="0" fillId="0" borderId="0" xfId="0" applyFont="1" applyAlignment="1">
      <alignment/>
    </xf>
    <xf numFmtId="0" fontId="55" fillId="0" borderId="0" xfId="0" applyFont="1" applyAlignment="1">
      <alignment horizontal="center"/>
    </xf>
    <xf numFmtId="0" fontId="55" fillId="0" borderId="0" xfId="0" applyFont="1" applyAlignment="1">
      <alignment/>
    </xf>
    <xf numFmtId="0" fontId="55" fillId="0" borderId="0" xfId="0" applyFont="1" applyAlignment="1">
      <alignment horizontal="center" vertical="center"/>
    </xf>
    <xf numFmtId="0" fontId="55" fillId="0" borderId="0" xfId="0" applyFont="1" applyAlignment="1" applyProtection="1">
      <alignment horizontal="center"/>
      <protection hidden="1"/>
    </xf>
    <xf numFmtId="0" fontId="55" fillId="0" borderId="0" xfId="0" applyFont="1" applyAlignment="1" applyProtection="1">
      <alignment/>
      <protection hidden="1"/>
    </xf>
    <xf numFmtId="0" fontId="55" fillId="0" borderId="0" xfId="0" applyFont="1" applyAlignment="1" applyProtection="1">
      <alignment horizontal="center" vertical="center"/>
      <protection hidden="1"/>
    </xf>
    <xf numFmtId="0" fontId="0" fillId="0" borderId="0" xfId="0" applyAlignment="1" applyProtection="1">
      <alignment/>
      <protection hidden="1"/>
    </xf>
    <xf numFmtId="0" fontId="56" fillId="0" borderId="0" xfId="0" applyFont="1" applyFill="1" applyAlignment="1" applyProtection="1">
      <alignment/>
      <protection hidden="1"/>
    </xf>
    <xf numFmtId="0" fontId="55" fillId="0" borderId="0" xfId="0" applyFont="1" applyBorder="1" applyAlignment="1" applyProtection="1">
      <alignment/>
      <protection hidden="1"/>
    </xf>
    <xf numFmtId="0" fontId="56" fillId="0" borderId="0" xfId="0" applyFont="1" applyAlignment="1" applyProtection="1">
      <alignment/>
      <protection hidden="1"/>
    </xf>
    <xf numFmtId="0" fontId="37" fillId="0" borderId="0" xfId="0" applyFont="1" applyAlignment="1" applyProtection="1">
      <alignment/>
      <protection hidden="1"/>
    </xf>
    <xf numFmtId="0" fontId="57" fillId="0" borderId="10" xfId="0" applyFont="1" applyBorder="1" applyAlignment="1" applyProtection="1">
      <alignment horizontal="center" vertical="center" wrapText="1"/>
      <protection hidden="1"/>
    </xf>
    <xf numFmtId="0" fontId="57" fillId="0" borderId="11" xfId="0" applyFont="1" applyBorder="1" applyAlignment="1" applyProtection="1">
      <alignment horizontal="center" vertical="center" wrapText="1"/>
      <protection hidden="1"/>
    </xf>
    <xf numFmtId="0" fontId="57" fillId="0" borderId="12"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wrapText="1"/>
      <protection hidden="1"/>
    </xf>
    <xf numFmtId="164" fontId="3" fillId="34" borderId="0" xfId="0" applyNumberFormat="1" applyFont="1" applyFill="1" applyBorder="1" applyAlignment="1" applyProtection="1">
      <alignment/>
      <protection hidden="1"/>
    </xf>
    <xf numFmtId="0" fontId="3" fillId="35" borderId="0" xfId="0" applyFont="1" applyFill="1" applyBorder="1" applyAlignment="1" applyProtection="1">
      <alignment/>
      <protection hidden="1"/>
    </xf>
    <xf numFmtId="0" fontId="53" fillId="0" borderId="0" xfId="0" applyFont="1" applyBorder="1" applyAlignment="1" applyProtection="1">
      <alignment horizontal="center" vertical="center"/>
      <protection hidden="1"/>
    </xf>
    <xf numFmtId="0" fontId="53" fillId="0" borderId="0" xfId="0" applyFont="1" applyBorder="1" applyAlignment="1" applyProtection="1">
      <alignment horizontal="center"/>
      <protection hidden="1"/>
    </xf>
    <xf numFmtId="0" fontId="53" fillId="33" borderId="0" xfId="0" applyFont="1" applyFill="1" applyBorder="1" applyAlignment="1" applyProtection="1">
      <alignment horizontal="center"/>
      <protection hidden="1"/>
    </xf>
    <xf numFmtId="0" fontId="53" fillId="0" borderId="0" xfId="0" applyFont="1" applyBorder="1" applyAlignment="1" applyProtection="1">
      <alignment horizontal="center"/>
      <protection locked="0"/>
    </xf>
    <xf numFmtId="0" fontId="53" fillId="0" borderId="13" xfId="0" applyFont="1" applyFill="1" applyBorder="1" applyAlignment="1" applyProtection="1">
      <alignment horizontal="center"/>
      <protection hidden="1"/>
    </xf>
    <xf numFmtId="0" fontId="53" fillId="0" borderId="14" xfId="0" applyFont="1" applyBorder="1" applyAlignment="1" applyProtection="1">
      <alignment horizontal="center"/>
      <protection hidden="1"/>
    </xf>
    <xf numFmtId="0" fontId="58" fillId="0" borderId="15" xfId="0" applyFont="1" applyBorder="1" applyAlignment="1" applyProtection="1">
      <alignment horizontal="center" vertical="center"/>
      <protection hidden="1"/>
    </xf>
    <xf numFmtId="0" fontId="58" fillId="0" borderId="15" xfId="0" applyFont="1" applyBorder="1" applyAlignment="1" applyProtection="1">
      <alignment horizontal="center" vertical="center"/>
      <protection locked="0"/>
    </xf>
    <xf numFmtId="0" fontId="53" fillId="0" borderId="14" xfId="0" applyFont="1" applyBorder="1" applyAlignment="1" applyProtection="1">
      <alignment horizontal="center"/>
      <protection locked="0"/>
    </xf>
    <xf numFmtId="0" fontId="55" fillId="0" borderId="0" xfId="0" applyFont="1" applyBorder="1" applyAlignment="1" applyProtection="1">
      <alignment horizontal="center"/>
      <protection hidden="1"/>
    </xf>
    <xf numFmtId="0" fontId="55" fillId="0" borderId="0" xfId="0" applyFont="1" applyBorder="1" applyAlignment="1" applyProtection="1">
      <alignment horizontal="center" vertical="center"/>
      <protection hidden="1"/>
    </xf>
    <xf numFmtId="0" fontId="55" fillId="0" borderId="15" xfId="0" applyFont="1" applyBorder="1" applyAlignment="1" applyProtection="1">
      <alignment horizontal="center"/>
      <protection hidden="1"/>
    </xf>
    <xf numFmtId="0" fontId="55" fillId="0" borderId="14" xfId="0" applyFont="1" applyBorder="1" applyAlignment="1" applyProtection="1">
      <alignment horizontal="center"/>
      <protection hidden="1"/>
    </xf>
    <xf numFmtId="0" fontId="59" fillId="0" borderId="13" xfId="0" applyFont="1" applyFill="1" applyBorder="1" applyAlignment="1" applyProtection="1">
      <alignment horizontal="center" vertical="center"/>
      <protection hidden="1"/>
    </xf>
    <xf numFmtId="0" fontId="55" fillId="33" borderId="16" xfId="0" applyFont="1" applyFill="1" applyBorder="1" applyAlignment="1">
      <alignment horizontal="left"/>
    </xf>
    <xf numFmtId="0" fontId="55" fillId="33" borderId="16" xfId="0" applyFont="1" applyFill="1" applyBorder="1" applyAlignment="1">
      <alignment horizontal="center" vertical="center"/>
    </xf>
    <xf numFmtId="0" fontId="60" fillId="33" borderId="16" xfId="0" applyFont="1" applyFill="1" applyBorder="1" applyAlignment="1">
      <alignment horizontal="center"/>
    </xf>
    <xf numFmtId="0" fontId="4" fillId="33" borderId="16" xfId="0" applyFont="1" applyFill="1" applyBorder="1" applyAlignment="1" applyProtection="1">
      <alignment horizontal="center" vertical="center" wrapText="1"/>
      <protection hidden="1"/>
    </xf>
    <xf numFmtId="164" fontId="4" fillId="33" borderId="17" xfId="0" applyNumberFormat="1" applyFont="1" applyFill="1" applyBorder="1" applyAlignment="1" applyProtection="1">
      <alignment horizontal="center"/>
      <protection hidden="1"/>
    </xf>
    <xf numFmtId="0" fontId="55" fillId="0" borderId="18" xfId="0" applyFont="1" applyBorder="1" applyAlignment="1" applyProtection="1">
      <alignment horizontal="center"/>
      <protection hidden="1"/>
    </xf>
    <xf numFmtId="0" fontId="55" fillId="0" borderId="18" xfId="0" applyFont="1" applyBorder="1" applyAlignment="1" applyProtection="1">
      <alignment/>
      <protection hidden="1"/>
    </xf>
    <xf numFmtId="0" fontId="55" fillId="0" borderId="18" xfId="0" applyFont="1" applyBorder="1" applyAlignment="1" applyProtection="1">
      <alignment horizontal="center" vertical="center"/>
      <protection hidden="1"/>
    </xf>
    <xf numFmtId="0" fontId="3" fillId="0" borderId="0" xfId="0" applyFont="1" applyAlignment="1" applyProtection="1">
      <alignment/>
      <protection hidden="1"/>
    </xf>
    <xf numFmtId="0" fontId="3" fillId="0" borderId="0" xfId="0" applyFont="1" applyBorder="1" applyAlignment="1" applyProtection="1">
      <alignment/>
      <protection hidden="1"/>
    </xf>
    <xf numFmtId="0" fontId="3" fillId="33" borderId="0" xfId="0" applyFont="1" applyFill="1" applyBorder="1" applyAlignment="1" applyProtection="1">
      <alignment/>
      <protection hidden="1"/>
    </xf>
    <xf numFmtId="0" fontId="3" fillId="0" borderId="0" xfId="0" applyFont="1" applyFill="1" applyAlignment="1" applyProtection="1">
      <alignment/>
      <protection hidden="1"/>
    </xf>
    <xf numFmtId="0" fontId="30" fillId="0" borderId="0" xfId="0" applyFont="1" applyAlignment="1" applyProtection="1">
      <alignment/>
      <protection hidden="1"/>
    </xf>
    <xf numFmtId="0" fontId="3" fillId="0" borderId="0" xfId="0" applyFont="1" applyAlignment="1" applyProtection="1">
      <alignment vertical="center"/>
      <protection hidden="1"/>
    </xf>
    <xf numFmtId="0" fontId="3" fillId="36" borderId="0" xfId="0" applyFont="1" applyFill="1" applyBorder="1" applyAlignment="1" applyProtection="1">
      <alignment/>
      <protection hidden="1"/>
    </xf>
    <xf numFmtId="0" fontId="2" fillId="37" borderId="0" xfId="0" applyFont="1" applyFill="1" applyBorder="1" applyAlignment="1" applyProtection="1">
      <alignment horizontal="center" vertical="center" wrapText="1"/>
      <protection hidden="1"/>
    </xf>
    <xf numFmtId="0" fontId="3" fillId="37" borderId="0" xfId="0" applyFont="1" applyFill="1" applyBorder="1" applyAlignment="1" applyProtection="1">
      <alignment/>
      <protection hidden="1"/>
    </xf>
    <xf numFmtId="0" fontId="55" fillId="33" borderId="19" xfId="0" applyFont="1" applyFill="1" applyBorder="1" applyAlignment="1">
      <alignment horizontal="center" vertical="center"/>
    </xf>
    <xf numFmtId="0" fontId="55" fillId="33" borderId="19" xfId="0" applyFont="1" applyFill="1" applyBorder="1" applyAlignment="1">
      <alignment horizontal="left"/>
    </xf>
    <xf numFmtId="0" fontId="60" fillId="33" borderId="19" xfId="0" applyFont="1" applyFill="1" applyBorder="1" applyAlignment="1">
      <alignment horizontal="center"/>
    </xf>
    <xf numFmtId="0" fontId="55" fillId="33" borderId="20" xfId="0" applyFont="1" applyFill="1" applyBorder="1" applyAlignment="1">
      <alignment vertical="center"/>
    </xf>
    <xf numFmtId="0" fontId="55" fillId="33" borderId="21" xfId="0" applyFont="1" applyFill="1" applyBorder="1" applyAlignment="1">
      <alignment vertical="center"/>
    </xf>
    <xf numFmtId="0" fontId="55" fillId="33" borderId="20" xfId="0" applyFont="1" applyFill="1" applyBorder="1" applyAlignment="1">
      <alignment/>
    </xf>
    <xf numFmtId="0" fontId="55" fillId="33" borderId="21" xfId="0" applyFont="1" applyFill="1" applyBorder="1" applyAlignment="1">
      <alignment/>
    </xf>
    <xf numFmtId="0" fontId="4" fillId="33" borderId="22" xfId="0" applyFont="1" applyFill="1" applyBorder="1" applyAlignment="1" applyProtection="1">
      <alignment vertical="center" wrapText="1"/>
      <protection locked="0"/>
    </xf>
    <xf numFmtId="0" fontId="4" fillId="33" borderId="23" xfId="0" applyFont="1" applyFill="1" applyBorder="1" applyAlignment="1" applyProtection="1">
      <alignment vertical="center" wrapText="1"/>
      <protection locked="0"/>
    </xf>
    <xf numFmtId="0" fontId="55" fillId="33" borderId="24" xfId="0" applyFont="1" applyFill="1" applyBorder="1" applyAlignment="1">
      <alignment horizontal="center" vertical="center"/>
    </xf>
    <xf numFmtId="0" fontId="55" fillId="33" borderId="24" xfId="0" applyFont="1" applyFill="1" applyBorder="1" applyAlignment="1">
      <alignment horizontal="left"/>
    </xf>
    <xf numFmtId="0" fontId="55" fillId="33" borderId="25" xfId="0" applyFont="1" applyFill="1" applyBorder="1" applyAlignment="1">
      <alignment vertical="center"/>
    </xf>
    <xf numFmtId="0" fontId="55" fillId="33" borderId="26" xfId="0" applyFont="1" applyFill="1" applyBorder="1" applyAlignment="1">
      <alignment vertical="center"/>
    </xf>
    <xf numFmtId="0" fontId="61" fillId="33" borderId="16" xfId="0" applyFont="1" applyFill="1" applyBorder="1" applyAlignment="1">
      <alignment horizontal="center" vertical="center"/>
    </xf>
    <xf numFmtId="0" fontId="61" fillId="33" borderId="16" xfId="0" applyFont="1" applyFill="1" applyBorder="1" applyAlignment="1">
      <alignment horizontal="left"/>
    </xf>
    <xf numFmtId="0" fontId="5" fillId="33" borderId="16" xfId="0" applyFont="1" applyFill="1" applyBorder="1" applyAlignment="1" applyProtection="1">
      <alignment horizontal="center" vertical="center" wrapText="1"/>
      <protection hidden="1"/>
    </xf>
    <xf numFmtId="0" fontId="61" fillId="33" borderId="20" xfId="0" applyFont="1" applyFill="1" applyBorder="1" applyAlignment="1">
      <alignment/>
    </xf>
    <xf numFmtId="0" fontId="61" fillId="33" borderId="21" xfId="0" applyFont="1" applyFill="1" applyBorder="1" applyAlignment="1">
      <alignment/>
    </xf>
    <xf numFmtId="0" fontId="4" fillId="33" borderId="19" xfId="0" applyFont="1" applyFill="1" applyBorder="1" applyAlignment="1" applyProtection="1">
      <alignment horizontal="center" vertical="center" wrapText="1"/>
      <protection hidden="1"/>
    </xf>
    <xf numFmtId="0" fontId="55" fillId="33" borderId="24" xfId="0" applyFont="1" applyFill="1" applyBorder="1" applyAlignment="1" applyProtection="1">
      <alignment horizontal="center"/>
      <protection hidden="1"/>
    </xf>
    <xf numFmtId="0" fontId="60" fillId="33" borderId="16" xfId="0" applyFont="1" applyFill="1" applyBorder="1" applyAlignment="1" applyProtection="1">
      <alignment horizontal="center"/>
      <protection hidden="1"/>
    </xf>
    <xf numFmtId="0" fontId="60" fillId="33" borderId="19" xfId="0" applyFont="1" applyFill="1" applyBorder="1" applyAlignment="1" applyProtection="1">
      <alignment horizontal="center"/>
      <protection hidden="1"/>
    </xf>
    <xf numFmtId="0" fontId="55" fillId="33" borderId="16" xfId="0" applyFont="1" applyFill="1" applyBorder="1" applyAlignment="1" applyProtection="1">
      <alignment horizontal="center"/>
      <protection hidden="1"/>
    </xf>
    <xf numFmtId="0" fontId="61" fillId="33" borderId="16" xfId="0" applyFont="1" applyFill="1" applyBorder="1" applyAlignment="1" applyProtection="1">
      <alignment horizontal="center"/>
      <protection hidden="1"/>
    </xf>
    <xf numFmtId="0" fontId="57" fillId="0" borderId="27" xfId="0" applyFont="1" applyFill="1" applyBorder="1" applyAlignment="1" applyProtection="1">
      <alignment horizontal="center" vertical="center" wrapText="1"/>
      <protection hidden="1"/>
    </xf>
    <xf numFmtId="0" fontId="57" fillId="0" borderId="28" xfId="0" applyFont="1" applyBorder="1" applyAlignment="1" applyProtection="1">
      <alignment horizontal="center" vertical="center" wrapText="1"/>
      <protection hidden="1"/>
    </xf>
    <xf numFmtId="0" fontId="3" fillId="33" borderId="16" xfId="0" applyFont="1" applyFill="1" applyBorder="1" applyAlignment="1" applyProtection="1">
      <alignment horizontal="center" vertical="center" wrapText="1"/>
      <protection hidden="1"/>
    </xf>
    <xf numFmtId="11" fontId="55" fillId="33" borderId="16" xfId="0" applyNumberFormat="1" applyFont="1" applyFill="1" applyBorder="1" applyAlignment="1">
      <alignment horizontal="center" vertical="center"/>
    </xf>
    <xf numFmtId="0" fontId="3" fillId="33" borderId="24" xfId="0" applyFont="1" applyFill="1" applyBorder="1" applyAlignment="1" applyProtection="1">
      <alignment horizontal="center" vertical="center" wrapText="1"/>
      <protection hidden="1"/>
    </xf>
    <xf numFmtId="11" fontId="55" fillId="33" borderId="24" xfId="0" applyNumberFormat="1" applyFont="1" applyFill="1" applyBorder="1" applyAlignment="1">
      <alignment horizontal="center" vertical="center"/>
    </xf>
    <xf numFmtId="0" fontId="59" fillId="0" borderId="0" xfId="0" applyFont="1" applyAlignment="1">
      <alignment horizontal="center"/>
    </xf>
    <xf numFmtId="0" fontId="55" fillId="33" borderId="29" xfId="0" applyFont="1" applyFill="1" applyBorder="1" applyAlignment="1">
      <alignment horizontal="center" vertical="center"/>
    </xf>
    <xf numFmtId="0" fontId="55" fillId="33" borderId="29" xfId="0" applyFont="1" applyFill="1" applyBorder="1" applyAlignment="1">
      <alignment horizontal="left"/>
    </xf>
    <xf numFmtId="0" fontId="60" fillId="33" borderId="29" xfId="0" applyFont="1" applyFill="1" applyBorder="1" applyAlignment="1" applyProtection="1">
      <alignment horizontal="center"/>
      <protection hidden="1"/>
    </xf>
    <xf numFmtId="0" fontId="4" fillId="33" borderId="29" xfId="0" applyFont="1" applyFill="1" applyBorder="1" applyAlignment="1" applyProtection="1">
      <alignment horizontal="center" vertical="center" wrapText="1"/>
      <protection hidden="1"/>
    </xf>
    <xf numFmtId="0" fontId="55" fillId="33" borderId="30" xfId="0" applyFont="1" applyFill="1" applyBorder="1" applyAlignment="1">
      <alignment/>
    </xf>
    <xf numFmtId="0" fontId="55" fillId="33" borderId="31" xfId="0" applyFont="1" applyFill="1" applyBorder="1" applyAlignment="1">
      <alignment/>
    </xf>
    <xf numFmtId="0" fontId="60" fillId="33" borderId="29" xfId="0" applyFont="1" applyFill="1" applyBorder="1" applyAlignment="1">
      <alignment horizontal="center"/>
    </xf>
    <xf numFmtId="11" fontId="55" fillId="0" borderId="32" xfId="0" applyNumberFormat="1" applyFont="1" applyBorder="1" applyAlignment="1">
      <alignment horizontal="center"/>
    </xf>
    <xf numFmtId="0" fontId="60" fillId="0" borderId="16" xfId="0" applyFont="1" applyBorder="1" applyAlignment="1">
      <alignment/>
    </xf>
    <xf numFmtId="0" fontId="6" fillId="33" borderId="16" xfId="0" applyFont="1" applyFill="1" applyBorder="1" applyAlignment="1" applyProtection="1">
      <alignment horizontal="center" vertical="center" wrapText="1"/>
      <protection hidden="1"/>
    </xf>
    <xf numFmtId="0" fontId="55" fillId="33" borderId="24" xfId="0" applyFont="1" applyFill="1" applyBorder="1" applyAlignment="1">
      <alignment horizontal="left" vertical="center"/>
    </xf>
    <xf numFmtId="0" fontId="55" fillId="33" borderId="16" xfId="0" applyFont="1" applyFill="1" applyBorder="1" applyAlignment="1">
      <alignment horizontal="left" vertical="center"/>
    </xf>
    <xf numFmtId="0" fontId="59" fillId="0" borderId="33" xfId="0" applyFont="1" applyFill="1" applyBorder="1" applyAlignment="1" applyProtection="1">
      <alignment vertical="center"/>
      <protection hidden="1"/>
    </xf>
    <xf numFmtId="0" fontId="62" fillId="0" borderId="14" xfId="0" applyFont="1" applyFill="1" applyBorder="1" applyAlignment="1" applyProtection="1">
      <alignment/>
      <protection locked="0"/>
    </xf>
    <xf numFmtId="0" fontId="53" fillId="0" borderId="0" xfId="0" applyFont="1" applyFill="1" applyBorder="1" applyAlignment="1" applyProtection="1">
      <alignment horizontal="center"/>
      <protection hidden="1"/>
    </xf>
    <xf numFmtId="0" fontId="62" fillId="0" borderId="0" xfId="0" applyFont="1" applyFill="1" applyBorder="1" applyAlignment="1" applyProtection="1">
      <alignment horizontal="center"/>
      <protection locked="0"/>
    </xf>
    <xf numFmtId="11" fontId="55" fillId="33" borderId="34" xfId="0" applyNumberFormat="1" applyFont="1" applyFill="1" applyBorder="1" applyAlignment="1">
      <alignment horizontal="center" vertical="center"/>
    </xf>
    <xf numFmtId="11" fontId="55" fillId="33" borderId="32" xfId="0" applyNumberFormat="1" applyFont="1" applyFill="1" applyBorder="1" applyAlignment="1">
      <alignment horizontal="center" vertical="center"/>
    </xf>
    <xf numFmtId="0" fontId="55" fillId="33" borderId="32" xfId="0" applyFont="1" applyFill="1" applyBorder="1" applyAlignment="1">
      <alignment horizontal="center" vertical="center"/>
    </xf>
    <xf numFmtId="0" fontId="55" fillId="33" borderId="35" xfId="0" applyFont="1" applyFill="1" applyBorder="1" applyAlignment="1">
      <alignment horizontal="center" vertical="center"/>
    </xf>
    <xf numFmtId="0" fontId="55" fillId="0" borderId="36" xfId="0" applyFont="1" applyBorder="1" applyAlignment="1" applyProtection="1">
      <alignment horizontal="center"/>
      <protection hidden="1"/>
    </xf>
    <xf numFmtId="0" fontId="55" fillId="0" borderId="27" xfId="0" applyFont="1" applyBorder="1" applyAlignment="1" applyProtection="1">
      <alignment horizontal="center"/>
      <protection hidden="1"/>
    </xf>
    <xf numFmtId="0" fontId="53" fillId="0" borderId="14" xfId="0" applyFont="1" applyBorder="1" applyAlignment="1" applyProtection="1">
      <alignment/>
      <protection hidden="1"/>
    </xf>
    <xf numFmtId="0" fontId="59" fillId="0" borderId="0" xfId="0" applyFont="1" applyFill="1" applyBorder="1" applyAlignment="1" applyProtection="1">
      <alignment horizontal="center" vertical="center"/>
      <protection hidden="1"/>
    </xf>
    <xf numFmtId="0" fontId="57" fillId="0" borderId="37" xfId="0" applyFont="1" applyBorder="1" applyAlignment="1" applyProtection="1">
      <alignment horizontal="center" vertical="center" wrapText="1"/>
      <protection hidden="1"/>
    </xf>
    <xf numFmtId="0" fontId="59" fillId="0" borderId="13" xfId="0" applyFont="1" applyFill="1" applyBorder="1" applyAlignment="1" applyProtection="1">
      <alignment horizontal="center" vertical="center"/>
      <protection hidden="1"/>
    </xf>
    <xf numFmtId="0" fontId="59" fillId="0" borderId="15"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locked="0"/>
    </xf>
    <xf numFmtId="0" fontId="55" fillId="33" borderId="20" xfId="0" applyFont="1" applyFill="1" applyBorder="1" applyAlignment="1">
      <alignment horizontal="left"/>
    </xf>
    <xf numFmtId="0" fontId="55" fillId="33" borderId="21" xfId="0" applyFont="1" applyFill="1" applyBorder="1" applyAlignment="1">
      <alignment horizontal="left"/>
    </xf>
    <xf numFmtId="11" fontId="55" fillId="0" borderId="16" xfId="0" applyNumberFormat="1" applyFont="1" applyFill="1" applyBorder="1" applyAlignment="1">
      <alignment horizontal="center" vertical="center"/>
    </xf>
    <xf numFmtId="0" fontId="55" fillId="0" borderId="16" xfId="0" applyFont="1" applyFill="1" applyBorder="1" applyAlignment="1">
      <alignment horizontal="left"/>
    </xf>
    <xf numFmtId="0" fontId="55" fillId="0" borderId="16" xfId="0" applyFont="1" applyFill="1" applyBorder="1" applyAlignment="1" applyProtection="1">
      <alignment horizontal="center"/>
      <protection hidden="1"/>
    </xf>
    <xf numFmtId="0" fontId="3" fillId="0" borderId="16" xfId="0" applyFont="1" applyFill="1" applyBorder="1" applyAlignment="1" applyProtection="1">
      <alignment horizontal="center" vertical="center" wrapText="1"/>
      <protection hidden="1"/>
    </xf>
    <xf numFmtId="0" fontId="55" fillId="0" borderId="20" xfId="0" applyFont="1" applyFill="1" applyBorder="1" applyAlignment="1">
      <alignment vertical="center"/>
    </xf>
    <xf numFmtId="0" fontId="55" fillId="0" borderId="21" xfId="0" applyFont="1" applyFill="1" applyBorder="1" applyAlignment="1">
      <alignment/>
    </xf>
    <xf numFmtId="11" fontId="55" fillId="0" borderId="32" xfId="0" applyNumberFormat="1" applyFont="1" applyFill="1" applyBorder="1" applyAlignment="1">
      <alignment horizontal="center" vertical="center"/>
    </xf>
    <xf numFmtId="0" fontId="55" fillId="0" borderId="21" xfId="0" applyFont="1" applyFill="1" applyBorder="1" applyAlignment="1">
      <alignment vertical="center"/>
    </xf>
    <xf numFmtId="0" fontId="60" fillId="0" borderId="16" xfId="0" applyFont="1" applyFill="1" applyBorder="1" applyAlignment="1" applyProtection="1">
      <alignment horizontal="center"/>
      <protection hidden="1"/>
    </xf>
    <xf numFmtId="0" fontId="4" fillId="0" borderId="16" xfId="0" applyFont="1" applyFill="1" applyBorder="1" applyAlignment="1" applyProtection="1">
      <alignment horizontal="center" vertical="center" wrapText="1"/>
      <protection hidden="1"/>
    </xf>
    <xf numFmtId="0" fontId="55" fillId="0" borderId="20" xfId="0" applyFont="1" applyFill="1" applyBorder="1" applyAlignment="1">
      <alignment/>
    </xf>
    <xf numFmtId="0" fontId="6" fillId="0" borderId="16" xfId="0" applyFont="1" applyFill="1" applyBorder="1" applyAlignment="1" applyProtection="1">
      <alignment horizontal="center" vertical="center" wrapText="1"/>
      <protection hidden="1"/>
    </xf>
    <xf numFmtId="11" fontId="55" fillId="0" borderId="32" xfId="0" applyNumberFormat="1" applyFont="1" applyFill="1" applyBorder="1" applyAlignment="1">
      <alignment horizontal="center"/>
    </xf>
    <xf numFmtId="0" fontId="55" fillId="0" borderId="16" xfId="0" applyFont="1" applyFill="1" applyBorder="1" applyAlignment="1">
      <alignment/>
    </xf>
    <xf numFmtId="0" fontId="60" fillId="0" borderId="16" xfId="0" applyFont="1" applyFill="1" applyBorder="1" applyAlignment="1">
      <alignment/>
    </xf>
    <xf numFmtId="0" fontId="55" fillId="0" borderId="16" xfId="0" applyFont="1" applyFill="1" applyBorder="1" applyAlignment="1">
      <alignment horizontal="center" vertical="center"/>
    </xf>
    <xf numFmtId="0" fontId="55" fillId="33" borderId="20" xfId="0" applyFont="1" applyFill="1" applyBorder="1" applyAlignment="1">
      <alignment horizontal="left"/>
    </xf>
    <xf numFmtId="11" fontId="55" fillId="37" borderId="16" xfId="0" applyNumberFormat="1" applyFont="1" applyFill="1" applyBorder="1" applyAlignment="1">
      <alignment horizontal="center" vertical="center"/>
    </xf>
    <xf numFmtId="0" fontId="55" fillId="37" borderId="16" xfId="0" applyFont="1" applyFill="1" applyBorder="1" applyAlignment="1">
      <alignment horizontal="left"/>
    </xf>
    <xf numFmtId="0" fontId="55" fillId="37" borderId="16" xfId="0" applyFont="1" applyFill="1" applyBorder="1" applyAlignment="1" applyProtection="1">
      <alignment horizontal="center"/>
      <protection hidden="1"/>
    </xf>
    <xf numFmtId="0" fontId="3" fillId="37" borderId="16" xfId="0" applyFont="1" applyFill="1" applyBorder="1" applyAlignment="1" applyProtection="1">
      <alignment horizontal="center" vertical="center" wrapText="1"/>
      <protection hidden="1"/>
    </xf>
    <xf numFmtId="0" fontId="55" fillId="37" borderId="20" xfId="0" applyFont="1" applyFill="1" applyBorder="1" applyAlignment="1">
      <alignment vertical="center"/>
    </xf>
    <xf numFmtId="0" fontId="55" fillId="37" borderId="21" xfId="0" applyFont="1" applyFill="1" applyBorder="1" applyAlignment="1">
      <alignment vertical="center"/>
    </xf>
    <xf numFmtId="0" fontId="55" fillId="37" borderId="20" xfId="0" applyFont="1" applyFill="1" applyBorder="1" applyAlignment="1">
      <alignment/>
    </xf>
    <xf numFmtId="0" fontId="55" fillId="37" borderId="21" xfId="0" applyFont="1" applyFill="1" applyBorder="1" applyAlignment="1">
      <alignment/>
    </xf>
    <xf numFmtId="0" fontId="60" fillId="37" borderId="16" xfId="0" applyFont="1" applyFill="1" applyBorder="1" applyAlignment="1" applyProtection="1">
      <alignment horizontal="center"/>
      <protection hidden="1"/>
    </xf>
    <xf numFmtId="0" fontId="4" fillId="37" borderId="16" xfId="0" applyFont="1" applyFill="1" applyBorder="1" applyAlignment="1" applyProtection="1">
      <alignment horizontal="center" vertical="center" wrapText="1"/>
      <protection hidden="1"/>
    </xf>
    <xf numFmtId="164" fontId="4" fillId="37" borderId="17" xfId="0" applyNumberFormat="1" applyFont="1" applyFill="1" applyBorder="1" applyAlignment="1" applyProtection="1">
      <alignment horizontal="center"/>
      <protection hidden="1"/>
    </xf>
    <xf numFmtId="11" fontId="55" fillId="37" borderId="32" xfId="0" applyNumberFormat="1" applyFont="1" applyFill="1" applyBorder="1" applyAlignment="1">
      <alignment horizontal="center" vertical="center"/>
    </xf>
    <xf numFmtId="0" fontId="3" fillId="0" borderId="0" xfId="0" applyFont="1" applyAlignment="1" applyProtection="1">
      <alignment/>
      <protection hidden="1"/>
    </xf>
    <xf numFmtId="0" fontId="63" fillId="0" borderId="0" xfId="0" applyFont="1" applyAlignment="1" applyProtection="1">
      <alignment/>
      <protection hidden="1"/>
    </xf>
    <xf numFmtId="164" fontId="4" fillId="33" borderId="16" xfId="0" applyNumberFormat="1" applyFont="1" applyFill="1" applyBorder="1" applyAlignment="1" applyProtection="1">
      <alignment horizontal="center"/>
      <protection hidden="1"/>
    </xf>
    <xf numFmtId="164" fontId="4" fillId="37" borderId="16" xfId="0" applyNumberFormat="1" applyFont="1" applyFill="1" applyBorder="1" applyAlignment="1" applyProtection="1">
      <alignment horizontal="center"/>
      <protection hidden="1"/>
    </xf>
    <xf numFmtId="11" fontId="55" fillId="33" borderId="32" xfId="0" applyNumberFormat="1" applyFont="1" applyFill="1" applyBorder="1" applyAlignment="1">
      <alignment horizontal="center"/>
    </xf>
    <xf numFmtId="0" fontId="60" fillId="33" borderId="16" xfId="0" applyFont="1" applyFill="1" applyBorder="1" applyAlignment="1">
      <alignment/>
    </xf>
    <xf numFmtId="11" fontId="3" fillId="37" borderId="16" xfId="0" applyNumberFormat="1" applyFont="1" applyFill="1" applyBorder="1" applyAlignment="1">
      <alignment horizontal="center" vertical="center"/>
    </xf>
    <xf numFmtId="0" fontId="3" fillId="37" borderId="16" xfId="0" applyFont="1" applyFill="1" applyBorder="1" applyAlignment="1">
      <alignment horizontal="left"/>
    </xf>
    <xf numFmtId="0" fontId="6" fillId="37" borderId="16" xfId="0" applyFont="1" applyFill="1" applyBorder="1" applyAlignment="1" applyProtection="1">
      <alignment horizontal="center"/>
      <protection hidden="1"/>
    </xf>
    <xf numFmtId="0" fontId="3" fillId="37" borderId="20" xfId="0" applyFont="1" applyFill="1" applyBorder="1" applyAlignment="1">
      <alignment/>
    </xf>
    <xf numFmtId="0" fontId="3" fillId="37" borderId="21" xfId="0" applyFont="1" applyFill="1" applyBorder="1" applyAlignment="1">
      <alignment/>
    </xf>
    <xf numFmtId="0" fontId="3" fillId="33" borderId="16" xfId="0" applyFont="1" applyFill="1" applyBorder="1" applyAlignment="1">
      <alignment horizontal="center" vertical="center"/>
    </xf>
    <xf numFmtId="0" fontId="3" fillId="33" borderId="16" xfId="0" applyFont="1" applyFill="1" applyBorder="1" applyAlignment="1">
      <alignment horizontal="left"/>
    </xf>
    <xf numFmtId="0" fontId="6" fillId="33" borderId="16" xfId="0" applyFont="1" applyFill="1" applyBorder="1" applyAlignment="1" applyProtection="1">
      <alignment horizontal="center"/>
      <protection hidden="1"/>
    </xf>
    <xf numFmtId="0" fontId="60" fillId="33" borderId="20" xfId="0" applyFont="1" applyFill="1" applyBorder="1" applyAlignment="1">
      <alignment vertical="center"/>
    </xf>
    <xf numFmtId="0" fontId="60" fillId="33" borderId="21" xfId="0" applyFont="1" applyFill="1" applyBorder="1" applyAlignment="1">
      <alignment vertical="center"/>
    </xf>
    <xf numFmtId="0" fontId="55" fillId="37" borderId="16" xfId="0" applyFont="1" applyFill="1" applyBorder="1" applyAlignment="1">
      <alignment horizontal="center" vertical="center"/>
    </xf>
    <xf numFmtId="0" fontId="60" fillId="37" borderId="16" xfId="0" applyFont="1" applyFill="1" applyBorder="1" applyAlignment="1">
      <alignment horizontal="left"/>
    </xf>
    <xf numFmtId="0" fontId="55" fillId="37" borderId="16" xfId="0" applyFont="1" applyFill="1" applyBorder="1" applyAlignment="1">
      <alignment horizontal="left" vertical="center"/>
    </xf>
    <xf numFmtId="0" fontId="60" fillId="37" borderId="16" xfId="0" applyFont="1" applyFill="1" applyBorder="1" applyAlignment="1">
      <alignment horizontal="center"/>
    </xf>
    <xf numFmtId="0" fontId="59" fillId="0" borderId="13" xfId="0" applyFont="1" applyFill="1" applyBorder="1" applyAlignment="1" applyProtection="1">
      <alignment horizontal="center" vertical="center"/>
      <protection hidden="1"/>
    </xf>
    <xf numFmtId="11" fontId="3" fillId="33" borderId="16" xfId="0" applyNumberFormat="1" applyFont="1" applyFill="1" applyBorder="1" applyAlignment="1">
      <alignment horizontal="center" vertical="center"/>
    </xf>
    <xf numFmtId="0" fontId="3" fillId="33" borderId="16" xfId="0" applyFont="1" applyFill="1" applyBorder="1" applyAlignment="1" applyProtection="1">
      <alignment horizontal="center"/>
      <protection hidden="1"/>
    </xf>
    <xf numFmtId="0" fontId="3" fillId="33" borderId="20" xfId="0" applyFont="1" applyFill="1" applyBorder="1" applyAlignment="1">
      <alignment/>
    </xf>
    <xf numFmtId="0" fontId="3" fillId="33" borderId="21" xfId="0" applyFont="1" applyFill="1" applyBorder="1" applyAlignment="1">
      <alignment/>
    </xf>
    <xf numFmtId="0" fontId="64" fillId="25" borderId="0" xfId="0" applyFont="1" applyFill="1" applyBorder="1" applyAlignment="1" applyProtection="1">
      <alignment horizontal="center" vertical="center"/>
      <protection locked="0"/>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0" fontId="65" fillId="0" borderId="40" xfId="0" applyFont="1" applyBorder="1" applyAlignment="1">
      <alignment horizontal="left" vertical="center" wrapText="1"/>
    </xf>
    <xf numFmtId="0" fontId="66" fillId="25" borderId="0" xfId="0" applyFont="1" applyFill="1" applyBorder="1" applyAlignment="1" applyProtection="1">
      <alignment horizontal="center" vertical="center"/>
      <protection locked="0"/>
    </xf>
    <xf numFmtId="0" fontId="66" fillId="25" borderId="0" xfId="0" applyFont="1" applyFill="1" applyBorder="1" applyAlignment="1" applyProtection="1">
      <alignment horizontal="center"/>
      <protection locked="0"/>
    </xf>
    <xf numFmtId="0" fontId="66" fillId="25" borderId="14" xfId="0" applyFont="1" applyFill="1" applyBorder="1" applyAlignment="1" applyProtection="1">
      <alignment horizontal="center"/>
      <protection locked="0"/>
    </xf>
    <xf numFmtId="0" fontId="59" fillId="0" borderId="0" xfId="0" applyFont="1" applyFill="1" applyBorder="1" applyAlignment="1" applyProtection="1">
      <alignment horizontal="center" vertical="center"/>
      <protection hidden="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4" xfId="0" applyFont="1" applyBorder="1" applyAlignment="1">
      <alignment horizontal="left" vertical="center" wrapText="1"/>
    </xf>
    <xf numFmtId="14" fontId="59" fillId="0" borderId="15" xfId="0" applyNumberFormat="1" applyFont="1" applyFill="1" applyBorder="1" applyAlignment="1" applyProtection="1">
      <alignment horizontal="center" vertical="center"/>
      <protection locked="0"/>
    </xf>
    <xf numFmtId="14" fontId="59" fillId="0" borderId="0" xfId="0" applyNumberFormat="1" applyFont="1" applyFill="1" applyBorder="1" applyAlignment="1" applyProtection="1">
      <alignment horizontal="center" vertical="center"/>
      <protection locked="0"/>
    </xf>
    <xf numFmtId="14" fontId="59" fillId="0" borderId="14" xfId="0" applyNumberFormat="1"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protection locked="0"/>
    </xf>
    <xf numFmtId="0" fontId="57" fillId="0" borderId="37" xfId="0" applyFont="1" applyBorder="1" applyAlignment="1" applyProtection="1">
      <alignment horizontal="center" vertical="center" wrapText="1"/>
      <protection hidden="1"/>
    </xf>
    <xf numFmtId="0" fontId="57" fillId="0" borderId="41" xfId="0" applyFont="1" applyBorder="1" applyAlignment="1" applyProtection="1">
      <alignment horizontal="center" vertical="center" wrapText="1"/>
      <protection hidden="1"/>
    </xf>
    <xf numFmtId="0" fontId="59" fillId="0" borderId="42" xfId="0" applyFont="1" applyFill="1" applyBorder="1" applyAlignment="1" applyProtection="1">
      <alignment horizontal="center" vertical="center"/>
      <protection hidden="1"/>
    </xf>
    <xf numFmtId="0" fontId="59" fillId="0" borderId="13" xfId="0" applyFont="1" applyFill="1" applyBorder="1" applyAlignment="1" applyProtection="1">
      <alignment horizontal="center" vertical="center"/>
      <protection hidden="1"/>
    </xf>
    <xf numFmtId="0" fontId="59" fillId="0" borderId="33" xfId="0" applyFont="1" applyFill="1" applyBorder="1" applyAlignment="1" applyProtection="1">
      <alignment horizontal="center" vertical="center"/>
      <protection hidden="1"/>
    </xf>
    <xf numFmtId="0" fontId="59" fillId="0" borderId="42"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33" xfId="0" applyFont="1" applyBorder="1" applyAlignment="1" applyProtection="1">
      <alignment horizontal="center" vertical="center"/>
      <protection hidden="1"/>
    </xf>
    <xf numFmtId="0" fontId="59" fillId="0" borderId="15" xfId="0" applyFont="1" applyFill="1" applyBorder="1" applyAlignment="1" applyProtection="1">
      <alignment horizontal="center" vertical="center"/>
      <protection hidden="1"/>
    </xf>
    <xf numFmtId="0" fontId="59" fillId="0" borderId="14" xfId="0" applyFont="1" applyFill="1" applyBorder="1" applyAlignment="1" applyProtection="1">
      <alignment horizontal="center" vertical="center"/>
      <protection hidden="1"/>
    </xf>
    <xf numFmtId="0" fontId="64" fillId="25" borderId="15" xfId="0" applyFont="1" applyFill="1" applyBorder="1" applyAlignment="1" applyProtection="1">
      <alignment horizontal="center" vertical="center"/>
      <protection locked="0"/>
    </xf>
    <xf numFmtId="0" fontId="64" fillId="25" borderId="0" xfId="0" applyFont="1" applyFill="1" applyBorder="1" applyAlignment="1" applyProtection="1">
      <alignment horizontal="center" vertical="center"/>
      <protection locked="0"/>
    </xf>
    <xf numFmtId="0" fontId="67" fillId="25" borderId="0" xfId="0" applyFont="1" applyFill="1" applyBorder="1" applyAlignment="1" applyProtection="1">
      <alignment horizontal="center" vertical="center"/>
      <protection locked="0"/>
    </xf>
    <xf numFmtId="0" fontId="67" fillId="25" borderId="14" xfId="0" applyFont="1" applyFill="1" applyBorder="1" applyAlignment="1" applyProtection="1">
      <alignment horizontal="center" vertical="center"/>
      <protection locked="0"/>
    </xf>
    <xf numFmtId="0" fontId="55" fillId="33" borderId="43" xfId="0" applyFont="1" applyFill="1" applyBorder="1" applyAlignment="1">
      <alignment horizontal="left" vertical="center"/>
    </xf>
    <xf numFmtId="0" fontId="55" fillId="33" borderId="44" xfId="0" applyFont="1" applyFill="1" applyBorder="1" applyAlignment="1">
      <alignment horizontal="left" vertical="center"/>
    </xf>
    <xf numFmtId="0" fontId="55" fillId="33" borderId="20" xfId="0" applyFont="1" applyFill="1" applyBorder="1" applyAlignment="1">
      <alignment horizontal="left" vertical="center"/>
    </xf>
    <xf numFmtId="0" fontId="55" fillId="33" borderId="21" xfId="0" applyFont="1" applyFill="1" applyBorder="1" applyAlignment="1">
      <alignment horizontal="left" vertical="center"/>
    </xf>
    <xf numFmtId="0" fontId="62" fillId="25" borderId="0" xfId="0" applyFont="1" applyFill="1" applyBorder="1" applyAlignment="1" applyProtection="1">
      <alignment horizontal="center" vertical="center"/>
      <protection locked="0"/>
    </xf>
    <xf numFmtId="0" fontId="62" fillId="25" borderId="14" xfId="0" applyFont="1" applyFill="1" applyBorder="1" applyAlignment="1" applyProtection="1">
      <alignment horizontal="center" vertical="center"/>
      <protection locked="0"/>
    </xf>
    <xf numFmtId="0" fontId="62" fillId="25" borderId="0" xfId="0" applyFont="1" applyFill="1" applyBorder="1" applyAlignment="1" applyProtection="1">
      <alignment horizontal="center"/>
      <protection locked="0"/>
    </xf>
    <xf numFmtId="0" fontId="62" fillId="25" borderId="14" xfId="0" applyFont="1" applyFill="1" applyBorder="1" applyAlignment="1" applyProtection="1">
      <alignment horizontal="center"/>
      <protection locked="0"/>
    </xf>
    <xf numFmtId="0" fontId="59" fillId="0" borderId="0" xfId="0" applyFont="1" applyBorder="1" applyAlignment="1" applyProtection="1">
      <alignment horizontal="center"/>
      <protection hidden="1"/>
    </xf>
    <xf numFmtId="0" fontId="55" fillId="0" borderId="20" xfId="0" applyFont="1" applyFill="1" applyBorder="1" applyAlignment="1">
      <alignment horizontal="center"/>
    </xf>
    <xf numFmtId="0" fontId="55" fillId="0" borderId="21" xfId="0" applyFont="1" applyFill="1" applyBorder="1" applyAlignment="1">
      <alignment horizontal="center"/>
    </xf>
    <xf numFmtId="0" fontId="62" fillId="25" borderId="15" xfId="0" applyFont="1" applyFill="1" applyBorder="1" applyAlignment="1" applyProtection="1">
      <alignment horizontal="center" vertical="center"/>
      <protection locked="0"/>
    </xf>
    <xf numFmtId="0" fontId="3" fillId="33" borderId="20" xfId="0" applyFont="1" applyFill="1" applyBorder="1" applyAlignment="1">
      <alignment horizontal="left"/>
    </xf>
    <xf numFmtId="0" fontId="3" fillId="33" borderId="21" xfId="0" applyFont="1" applyFill="1" applyBorder="1" applyAlignment="1">
      <alignment horizontal="left"/>
    </xf>
    <xf numFmtId="0" fontId="55" fillId="37" borderId="20" xfId="0" applyFont="1" applyFill="1" applyBorder="1" applyAlignment="1">
      <alignment horizontal="left"/>
    </xf>
    <xf numFmtId="0" fontId="55" fillId="37" borderId="21" xfId="0" applyFont="1" applyFill="1" applyBorder="1" applyAlignment="1">
      <alignment horizontal="left"/>
    </xf>
    <xf numFmtId="0" fontId="55" fillId="37" borderId="20" xfId="0" applyFont="1" applyFill="1" applyBorder="1" applyAlignment="1">
      <alignment horizontal="left" vertical="center"/>
    </xf>
    <xf numFmtId="0" fontId="55" fillId="37" borderId="21" xfId="0" applyFont="1" applyFill="1" applyBorder="1" applyAlignment="1">
      <alignment horizontal="left" vertical="center"/>
    </xf>
    <xf numFmtId="0" fontId="55" fillId="33" borderId="25" xfId="0" applyFont="1" applyFill="1" applyBorder="1" applyAlignment="1">
      <alignment horizontal="left" vertical="center"/>
    </xf>
    <xf numFmtId="0" fontId="55" fillId="33" borderId="26" xfId="0" applyFont="1" applyFill="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11458575" y="257175"/>
          <a:ext cx="25908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11458575" y="257175"/>
          <a:ext cx="25908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11458575" y="257175"/>
          <a:ext cx="25908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11458575" y="257175"/>
          <a:ext cx="25908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11458575" y="257175"/>
          <a:ext cx="2590800" cy="1304925"/>
        </a:xfrm>
        <a:prstGeom prst="rect">
          <a:avLst/>
        </a:prstGeom>
        <a:noFill/>
        <a:ln w="9525" cmpd="sng">
          <a:noFill/>
        </a:ln>
      </xdr:spPr>
    </xdr:pic>
    <xdr:clientData/>
  </xdr:twoCellAnchor>
  <xdr:twoCellAnchor>
    <xdr:from>
      <xdr:col>0</xdr:col>
      <xdr:colOff>209550</xdr:colOff>
      <xdr:row>1</xdr:row>
      <xdr:rowOff>57150</xdr:rowOff>
    </xdr:from>
    <xdr:to>
      <xdr:col>0</xdr:col>
      <xdr:colOff>1304925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10953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114300</xdr:colOff>
      <xdr:row>6</xdr:row>
      <xdr:rowOff>152400</xdr:rowOff>
    </xdr:to>
    <xdr:pic>
      <xdr:nvPicPr>
        <xdr:cNvPr id="1" name="Resim 27" descr="Açıklama: dikeylogo"/>
        <xdr:cNvPicPr preferRelativeResize="1">
          <a:picLocks noChangeAspect="1"/>
        </xdr:cNvPicPr>
      </xdr:nvPicPr>
      <xdr:blipFill>
        <a:blip r:embed="rId1"/>
        <a:stretch>
          <a:fillRect/>
        </a:stretch>
      </xdr:blipFill>
      <xdr:spPr>
        <a:xfrm>
          <a:off x="247650" y="85725"/>
          <a:ext cx="1314450" cy="1266825"/>
        </a:xfrm>
        <a:prstGeom prst="rect">
          <a:avLst/>
        </a:prstGeom>
        <a:noFill/>
        <a:ln w="9525" cmpd="sng">
          <a:noFill/>
        </a:ln>
      </xdr:spPr>
    </xdr:pic>
    <xdr:clientData/>
  </xdr:twoCellAnchor>
  <xdr:twoCellAnchor>
    <xdr:from>
      <xdr:col>8</xdr:col>
      <xdr:colOff>990600</xdr:colOff>
      <xdr:row>0</xdr:row>
      <xdr:rowOff>123825</xdr:rowOff>
    </xdr:from>
    <xdr:to>
      <xdr:col>9</xdr:col>
      <xdr:colOff>704850</xdr:colOff>
      <xdr:row>6</xdr:row>
      <xdr:rowOff>76200</xdr:rowOff>
    </xdr:to>
    <xdr:pic>
      <xdr:nvPicPr>
        <xdr:cNvPr id="2" name="Resim 27" descr="Açıklama: dikeylogo"/>
        <xdr:cNvPicPr preferRelativeResize="1">
          <a:picLocks noChangeAspect="1"/>
        </xdr:cNvPicPr>
      </xdr:nvPicPr>
      <xdr:blipFill>
        <a:blip r:embed="rId1"/>
        <a:stretch>
          <a:fillRect/>
        </a:stretch>
      </xdr:blipFill>
      <xdr:spPr>
        <a:xfrm>
          <a:off x="11410950" y="123825"/>
          <a:ext cx="2562225" cy="1152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xdr:col>
      <xdr:colOff>114300</xdr:colOff>
      <xdr:row>6</xdr:row>
      <xdr:rowOff>152400</xdr:rowOff>
    </xdr:to>
    <xdr:pic>
      <xdr:nvPicPr>
        <xdr:cNvPr id="1" name="Resim 27" descr="Açıklama: dikeylogo"/>
        <xdr:cNvPicPr preferRelativeResize="1">
          <a:picLocks noChangeAspect="1"/>
        </xdr:cNvPicPr>
      </xdr:nvPicPr>
      <xdr:blipFill>
        <a:blip r:embed="rId1"/>
        <a:stretch>
          <a:fillRect/>
        </a:stretch>
      </xdr:blipFill>
      <xdr:spPr>
        <a:xfrm>
          <a:off x="247650" y="85725"/>
          <a:ext cx="1314450" cy="1266825"/>
        </a:xfrm>
        <a:prstGeom prst="rect">
          <a:avLst/>
        </a:prstGeom>
        <a:noFill/>
        <a:ln w="9525" cmpd="sng">
          <a:noFill/>
        </a:ln>
      </xdr:spPr>
    </xdr:pic>
    <xdr:clientData/>
  </xdr:twoCellAnchor>
  <xdr:twoCellAnchor>
    <xdr:from>
      <xdr:col>8</xdr:col>
      <xdr:colOff>990600</xdr:colOff>
      <xdr:row>0</xdr:row>
      <xdr:rowOff>123825</xdr:rowOff>
    </xdr:from>
    <xdr:to>
      <xdr:col>9</xdr:col>
      <xdr:colOff>704850</xdr:colOff>
      <xdr:row>6</xdr:row>
      <xdr:rowOff>76200</xdr:rowOff>
    </xdr:to>
    <xdr:pic>
      <xdr:nvPicPr>
        <xdr:cNvPr id="2" name="Resim 27" descr="Açıklama: dikeylogo"/>
        <xdr:cNvPicPr preferRelativeResize="1">
          <a:picLocks noChangeAspect="1"/>
        </xdr:cNvPicPr>
      </xdr:nvPicPr>
      <xdr:blipFill>
        <a:blip r:embed="rId1"/>
        <a:stretch>
          <a:fillRect/>
        </a:stretch>
      </xdr:blipFill>
      <xdr:spPr>
        <a:xfrm>
          <a:off x="11410950" y="123825"/>
          <a:ext cx="2552700" cy="1152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85725</xdr:rowOff>
    </xdr:from>
    <xdr:to>
      <xdr:col>1</xdr:col>
      <xdr:colOff>9525</xdr:colOff>
      <xdr:row>6</xdr:row>
      <xdr:rowOff>9525</xdr:rowOff>
    </xdr:to>
    <xdr:pic>
      <xdr:nvPicPr>
        <xdr:cNvPr id="1" name="Resim 27" descr="Açıklama: dikeylogo"/>
        <xdr:cNvPicPr preferRelativeResize="1">
          <a:picLocks noChangeAspect="1"/>
        </xdr:cNvPicPr>
      </xdr:nvPicPr>
      <xdr:blipFill>
        <a:blip r:embed="rId1"/>
        <a:stretch>
          <a:fillRect/>
        </a:stretch>
      </xdr:blipFill>
      <xdr:spPr>
        <a:xfrm>
          <a:off x="209550" y="85725"/>
          <a:ext cx="1371600" cy="1123950"/>
        </a:xfrm>
        <a:prstGeom prst="rect">
          <a:avLst/>
        </a:prstGeom>
        <a:noFill/>
        <a:ln w="9525" cmpd="sng">
          <a:noFill/>
        </a:ln>
      </xdr:spPr>
    </xdr:pic>
    <xdr:clientData/>
  </xdr:twoCellAnchor>
  <xdr:twoCellAnchor>
    <xdr:from>
      <xdr:col>8</xdr:col>
      <xdr:colOff>971550</xdr:colOff>
      <xdr:row>0</xdr:row>
      <xdr:rowOff>0</xdr:rowOff>
    </xdr:from>
    <xdr:to>
      <xdr:col>9</xdr:col>
      <xdr:colOff>685800</xdr:colOff>
      <xdr:row>5</xdr:row>
      <xdr:rowOff>142875</xdr:rowOff>
    </xdr:to>
    <xdr:pic>
      <xdr:nvPicPr>
        <xdr:cNvPr id="2" name="Resim 27" descr="Açıklama: dikeylogo"/>
        <xdr:cNvPicPr preferRelativeResize="1">
          <a:picLocks noChangeAspect="1"/>
        </xdr:cNvPicPr>
      </xdr:nvPicPr>
      <xdr:blipFill>
        <a:blip r:embed="rId1"/>
        <a:stretch>
          <a:fillRect/>
        </a:stretch>
      </xdr:blipFill>
      <xdr:spPr>
        <a:xfrm>
          <a:off x="10791825" y="0"/>
          <a:ext cx="14859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57150</xdr:colOff>
      <xdr:row>5</xdr:row>
      <xdr:rowOff>190500</xdr:rowOff>
    </xdr:to>
    <xdr:pic>
      <xdr:nvPicPr>
        <xdr:cNvPr id="1" name="Resim 27" descr="Açıklama: dikeylogo"/>
        <xdr:cNvPicPr preferRelativeResize="1">
          <a:picLocks noChangeAspect="1"/>
        </xdr:cNvPicPr>
      </xdr:nvPicPr>
      <xdr:blipFill>
        <a:blip r:embed="rId1"/>
        <a:stretch>
          <a:fillRect/>
        </a:stretch>
      </xdr:blipFill>
      <xdr:spPr>
        <a:xfrm>
          <a:off x="276225" y="0"/>
          <a:ext cx="1419225" cy="1190625"/>
        </a:xfrm>
        <a:prstGeom prst="rect">
          <a:avLst/>
        </a:prstGeom>
        <a:noFill/>
        <a:ln w="9525" cmpd="sng">
          <a:noFill/>
        </a:ln>
      </xdr:spPr>
    </xdr:pic>
    <xdr:clientData/>
  </xdr:twoCellAnchor>
  <xdr:twoCellAnchor>
    <xdr:from>
      <xdr:col>8</xdr:col>
      <xdr:colOff>742950</xdr:colOff>
      <xdr:row>0</xdr:row>
      <xdr:rowOff>0</xdr:rowOff>
    </xdr:from>
    <xdr:to>
      <xdr:col>9</xdr:col>
      <xdr:colOff>609600</xdr:colOff>
      <xdr:row>5</xdr:row>
      <xdr:rowOff>114300</xdr:rowOff>
    </xdr:to>
    <xdr:pic>
      <xdr:nvPicPr>
        <xdr:cNvPr id="2" name="Resim 27" descr="Açıklama: dikeylogo"/>
        <xdr:cNvPicPr preferRelativeResize="1">
          <a:picLocks noChangeAspect="1"/>
        </xdr:cNvPicPr>
      </xdr:nvPicPr>
      <xdr:blipFill>
        <a:blip r:embed="rId1"/>
        <a:stretch>
          <a:fillRect/>
        </a:stretch>
      </xdr:blipFill>
      <xdr:spPr>
        <a:xfrm>
          <a:off x="10963275" y="0"/>
          <a:ext cx="2190750"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0</xdr:col>
      <xdr:colOff>1676400</xdr:colOff>
      <xdr:row>6</xdr:row>
      <xdr:rowOff>47625</xdr:rowOff>
    </xdr:to>
    <xdr:pic>
      <xdr:nvPicPr>
        <xdr:cNvPr id="1" name="Resim 27" descr="Açıklama: dikeylogo"/>
        <xdr:cNvPicPr preferRelativeResize="1">
          <a:picLocks noChangeAspect="1"/>
        </xdr:cNvPicPr>
      </xdr:nvPicPr>
      <xdr:blipFill>
        <a:blip r:embed="rId1"/>
        <a:stretch>
          <a:fillRect/>
        </a:stretch>
      </xdr:blipFill>
      <xdr:spPr>
        <a:xfrm>
          <a:off x="180975" y="19050"/>
          <a:ext cx="1495425" cy="1228725"/>
        </a:xfrm>
        <a:prstGeom prst="rect">
          <a:avLst/>
        </a:prstGeom>
        <a:noFill/>
        <a:ln w="9525" cmpd="sng">
          <a:noFill/>
        </a:ln>
      </xdr:spPr>
    </xdr:pic>
    <xdr:clientData/>
  </xdr:twoCellAnchor>
  <xdr:twoCellAnchor>
    <xdr:from>
      <xdr:col>8</xdr:col>
      <xdr:colOff>933450</xdr:colOff>
      <xdr:row>0</xdr:row>
      <xdr:rowOff>0</xdr:rowOff>
    </xdr:from>
    <xdr:to>
      <xdr:col>9</xdr:col>
      <xdr:colOff>647700</xdr:colOff>
      <xdr:row>6</xdr:row>
      <xdr:rowOff>19050</xdr:rowOff>
    </xdr:to>
    <xdr:pic>
      <xdr:nvPicPr>
        <xdr:cNvPr id="2" name="Resim 27" descr="Açıklama: dikeylogo"/>
        <xdr:cNvPicPr preferRelativeResize="1">
          <a:picLocks noChangeAspect="1"/>
        </xdr:cNvPicPr>
      </xdr:nvPicPr>
      <xdr:blipFill>
        <a:blip r:embed="rId1"/>
        <a:stretch>
          <a:fillRect/>
        </a:stretch>
      </xdr:blipFill>
      <xdr:spPr>
        <a:xfrm>
          <a:off x="11477625" y="0"/>
          <a:ext cx="1485900" cy="1219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0</xdr:col>
      <xdr:colOff>1657350</xdr:colOff>
      <xdr:row>6</xdr:row>
      <xdr:rowOff>38100</xdr:rowOff>
    </xdr:to>
    <xdr:pic>
      <xdr:nvPicPr>
        <xdr:cNvPr id="1" name="Resim 27" descr="Açıklama: dikeylogo"/>
        <xdr:cNvPicPr preferRelativeResize="1">
          <a:picLocks noChangeAspect="1"/>
        </xdr:cNvPicPr>
      </xdr:nvPicPr>
      <xdr:blipFill>
        <a:blip r:embed="rId1"/>
        <a:stretch>
          <a:fillRect/>
        </a:stretch>
      </xdr:blipFill>
      <xdr:spPr>
        <a:xfrm>
          <a:off x="171450" y="0"/>
          <a:ext cx="1485900" cy="1238250"/>
        </a:xfrm>
        <a:prstGeom prst="rect">
          <a:avLst/>
        </a:prstGeom>
        <a:noFill/>
        <a:ln w="9525" cmpd="sng">
          <a:noFill/>
        </a:ln>
      </xdr:spPr>
    </xdr:pic>
    <xdr:clientData/>
  </xdr:twoCellAnchor>
  <xdr:twoCellAnchor>
    <xdr:from>
      <xdr:col>8</xdr:col>
      <xdr:colOff>1162050</xdr:colOff>
      <xdr:row>0</xdr:row>
      <xdr:rowOff>0</xdr:rowOff>
    </xdr:from>
    <xdr:to>
      <xdr:col>9</xdr:col>
      <xdr:colOff>876300</xdr:colOff>
      <xdr:row>6</xdr:row>
      <xdr:rowOff>28575</xdr:rowOff>
    </xdr:to>
    <xdr:pic>
      <xdr:nvPicPr>
        <xdr:cNvPr id="2" name="Resim 27" descr="Açıklama: dikeylogo"/>
        <xdr:cNvPicPr preferRelativeResize="1">
          <a:picLocks noChangeAspect="1"/>
        </xdr:cNvPicPr>
      </xdr:nvPicPr>
      <xdr:blipFill>
        <a:blip r:embed="rId1"/>
        <a:stretch>
          <a:fillRect/>
        </a:stretch>
      </xdr:blipFill>
      <xdr:spPr>
        <a:xfrm>
          <a:off x="11715750" y="0"/>
          <a:ext cx="2781300" cy="1228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xdr:rowOff>
    </xdr:from>
    <xdr:to>
      <xdr:col>0</xdr:col>
      <xdr:colOff>1695450</xdr:colOff>
      <xdr:row>6</xdr:row>
      <xdr:rowOff>19050</xdr:rowOff>
    </xdr:to>
    <xdr:pic>
      <xdr:nvPicPr>
        <xdr:cNvPr id="1" name="Resim 27" descr="Açıklama: dikeylogo"/>
        <xdr:cNvPicPr preferRelativeResize="1">
          <a:picLocks noChangeAspect="1"/>
        </xdr:cNvPicPr>
      </xdr:nvPicPr>
      <xdr:blipFill>
        <a:blip r:embed="rId1"/>
        <a:stretch>
          <a:fillRect/>
        </a:stretch>
      </xdr:blipFill>
      <xdr:spPr>
        <a:xfrm>
          <a:off x="209550" y="19050"/>
          <a:ext cx="1485900" cy="1200150"/>
        </a:xfrm>
        <a:prstGeom prst="rect">
          <a:avLst/>
        </a:prstGeom>
        <a:noFill/>
        <a:ln w="9525" cmpd="sng">
          <a:noFill/>
        </a:ln>
      </xdr:spPr>
    </xdr:pic>
    <xdr:clientData/>
  </xdr:twoCellAnchor>
  <xdr:twoCellAnchor>
    <xdr:from>
      <xdr:col>8</xdr:col>
      <xdr:colOff>1247775</xdr:colOff>
      <xdr:row>0</xdr:row>
      <xdr:rowOff>85725</xdr:rowOff>
    </xdr:from>
    <xdr:to>
      <xdr:col>9</xdr:col>
      <xdr:colOff>752475</xdr:colOff>
      <xdr:row>6</xdr:row>
      <xdr:rowOff>114300</xdr:rowOff>
    </xdr:to>
    <xdr:pic>
      <xdr:nvPicPr>
        <xdr:cNvPr id="2" name="Resim 27" descr="Açıklama: dikeylogo"/>
        <xdr:cNvPicPr preferRelativeResize="1">
          <a:picLocks noChangeAspect="1"/>
        </xdr:cNvPicPr>
      </xdr:nvPicPr>
      <xdr:blipFill>
        <a:blip r:embed="rId1"/>
        <a:stretch>
          <a:fillRect/>
        </a:stretch>
      </xdr:blipFill>
      <xdr:spPr>
        <a:xfrm>
          <a:off x="11753850" y="85725"/>
          <a:ext cx="23241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X374"/>
  <sheetViews>
    <sheetView showGridLines="0" tabSelected="1" zoomScale="70" zoomScaleNormal="70" zoomScaleSheetLayoutView="80" zoomScalePageLayoutView="0" workbookViewId="0" topLeftCell="A1">
      <selection activeCell="A17" sqref="A17"/>
    </sheetView>
  </sheetViews>
  <sheetFormatPr defaultColWidth="9.140625" defaultRowHeight="15"/>
  <cols>
    <col min="1" max="1" width="19.57421875" style="1" customWidth="1"/>
    <col min="2" max="2" width="37.57421875" style="2" customWidth="1"/>
    <col min="3" max="3" width="15.28125" style="1" customWidth="1"/>
    <col min="4" max="5" width="16.28125" style="1" customWidth="1"/>
    <col min="6" max="6" width="14.28125" style="2" customWidth="1"/>
    <col min="7" max="7" width="23.28125" style="2" customWidth="1"/>
    <col min="8" max="8" width="14.421875" style="3" customWidth="1"/>
    <col min="9" max="9" width="43.14062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0.2812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3" width="9.140625" style="5" hidden="1" customWidth="1"/>
    <col min="44"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185</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39</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78" t="s">
        <v>111</v>
      </c>
      <c r="B11" s="34" t="s">
        <v>79</v>
      </c>
      <c r="C11" s="73">
        <v>84</v>
      </c>
      <c r="D11" s="77" t="str">
        <f>IF(H11=" "," ",N11)</f>
        <v> </v>
      </c>
      <c r="E11" s="79">
        <v>297</v>
      </c>
      <c r="F11" s="62" t="s">
        <v>35</v>
      </c>
      <c r="G11" s="63"/>
      <c r="H11" s="79" t="s">
        <v>171</v>
      </c>
      <c r="I11" s="143" t="str">
        <f>IF(C11=0," ",IF(H11=0," ",IF(H11="GR",AP11,AL11)))</f>
        <v> </v>
      </c>
      <c r="J11" s="38">
        <f>IF(C11=0," ",IF(H11=0," ",O11))</f>
        <v>3.5357142857142856</v>
      </c>
      <c r="K11" s="15"/>
      <c r="L11" s="15" t="s">
        <v>5</v>
      </c>
      <c r="M11" s="44">
        <f>IF(H11&lt;90,0,IF(H11&lt;=100,4,0))</f>
        <v>0</v>
      </c>
      <c r="N11" s="50">
        <f>IF(H11=" ",C11,(C11+15))</f>
        <v>84</v>
      </c>
      <c r="O11" s="50">
        <f>IF(H11="BAŞARILI",(E11/N11),IF(H11&gt;0,(((AK11*15)+E11)/N11),E11))</f>
        <v>3.5357142857142856</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0</v>
      </c>
      <c r="AL11" s="18" t="str">
        <f>IF(H11=" "," ",IF(AK11&lt;2,"GİREMEZ(AKTS)",IF(O11&gt;=AM11,"YETERLİ","GİREMEZ(ORTALAMA)")))</f>
        <v> </v>
      </c>
      <c r="AM11" s="16">
        <f>IF(LEFT(A11,1)="0",2,2.5)</f>
        <v>2.5</v>
      </c>
      <c r="AN11" s="16"/>
      <c r="AO11" s="45"/>
      <c r="AP11" s="45" t="s">
        <v>170</v>
      </c>
      <c r="AQ11" s="45"/>
      <c r="AR11" s="8"/>
      <c r="AS11" s="8"/>
      <c r="AT11" s="8"/>
      <c r="AU11" s="8"/>
      <c r="AV11" s="8"/>
      <c r="AW11" s="8"/>
      <c r="AX11" s="8"/>
    </row>
    <row r="12" spans="1:50" ht="19.5" customHeight="1">
      <c r="A12" s="78" t="s">
        <v>112</v>
      </c>
      <c r="B12" s="34" t="s">
        <v>80</v>
      </c>
      <c r="C12" s="73">
        <v>77</v>
      </c>
      <c r="D12" s="77" t="str">
        <f aca="true" t="shared" si="0" ref="D12:D39">IF(H12=" "," ",N12)</f>
        <v> </v>
      </c>
      <c r="E12" s="77">
        <v>198.5</v>
      </c>
      <c r="F12" s="54" t="s">
        <v>147</v>
      </c>
      <c r="G12" s="55"/>
      <c r="H12" s="77" t="s">
        <v>171</v>
      </c>
      <c r="I12" s="143" t="str">
        <f aca="true" t="shared" si="1" ref="I12:I39">IF(C12=0," ",IF(H12=0," ",IF(H12="GR",AP12,AL12)))</f>
        <v> </v>
      </c>
      <c r="J12" s="38">
        <f aca="true" t="shared" si="2" ref="J12:J39">IF(C12=0," ",IF(H12=0," ",O12))</f>
        <v>2.5779220779220777</v>
      </c>
      <c r="K12" s="15"/>
      <c r="L12" s="15" t="s">
        <v>5</v>
      </c>
      <c r="M12" s="44">
        <f aca="true" t="shared" si="3" ref="M12:M21">IF(H12&lt;90,0,IF(H12&lt;=100,4,0))</f>
        <v>0</v>
      </c>
      <c r="N12" s="50">
        <f aca="true" t="shared" si="4" ref="N12:N21">IF(H12=" ",C12,(C12+15))</f>
        <v>77</v>
      </c>
      <c r="O12" s="50">
        <f aca="true" t="shared" si="5" ref="O12:O21">IF(H12="BAŞARILI",(E12/N12),IF(H12&gt;0,(((AK12*15)+E12)/N12),E12))</f>
        <v>2.5779220779220777</v>
      </c>
      <c r="P12" s="17">
        <v>3.5</v>
      </c>
      <c r="Q12" s="17" t="s">
        <v>6</v>
      </c>
      <c r="R12" s="16">
        <f aca="true" t="shared" si="6" ref="R12:R21">IF(H12&lt;85,0,IF(H12&lt;=89,3.5,0))</f>
        <v>0</v>
      </c>
      <c r="S12" s="17">
        <v>3</v>
      </c>
      <c r="T12" s="17" t="s">
        <v>7</v>
      </c>
      <c r="U12" s="16">
        <f aca="true" t="shared" si="7" ref="U12:U21">IF(H12&lt;80,0,IF(H12&lt;=84,3,0))</f>
        <v>0</v>
      </c>
      <c r="V12" s="17">
        <v>2.5</v>
      </c>
      <c r="W12" s="17" t="s">
        <v>8</v>
      </c>
      <c r="X12" s="16">
        <f aca="true" t="shared" si="8" ref="X12:X21">IF(H12&lt;75,0,IF(H12&lt;=79,2.5,0))</f>
        <v>0</v>
      </c>
      <c r="Y12" s="17">
        <v>2</v>
      </c>
      <c r="Z12" s="17" t="s">
        <v>9</v>
      </c>
      <c r="AA12" s="16">
        <f aca="true" t="shared" si="9" ref="AA12:AA21">IF(H12&lt;65,0,IF(H12&lt;=74,2,0))</f>
        <v>0</v>
      </c>
      <c r="AB12" s="17">
        <v>1.5</v>
      </c>
      <c r="AC12" s="17" t="s">
        <v>10</v>
      </c>
      <c r="AD12" s="16">
        <f aca="true" t="shared" si="10" ref="AD12:AD21">IF(H12&lt;58,0,IF(H12&lt;=64,1.5,0))</f>
        <v>0</v>
      </c>
      <c r="AE12" s="17">
        <v>1</v>
      </c>
      <c r="AF12" s="17" t="s">
        <v>11</v>
      </c>
      <c r="AG12" s="16">
        <f aca="true" t="shared" si="11" ref="AG12:AG21">IF(H12&lt;50,0,IF(H12&lt;=57,1,0))</f>
        <v>0</v>
      </c>
      <c r="AH12" s="17">
        <v>0</v>
      </c>
      <c r="AI12" s="17" t="s">
        <v>15</v>
      </c>
      <c r="AJ12" s="16">
        <f aca="true" t="shared" si="12" ref="AJ12:AJ21">IF(H12&lt;0,0,IF(H12&lt;=49,0,0))</f>
        <v>0</v>
      </c>
      <c r="AK12" s="16">
        <f aca="true" t="shared" si="13" ref="AK12:AK21">SUM(R12,U12,X12,AA12,AD12,AG12,AJ12,M12)</f>
        <v>0</v>
      </c>
      <c r="AL12" s="18" t="str">
        <f aca="true" t="shared" si="14" ref="AL12:AL21">IF(H12=" "," ",IF(AK12&lt;2,"GİREMEZ(AKTS)",IF(O12&gt;=AM12,"YETERLİ","GİREMEZ(ORTALAMA)")))</f>
        <v> </v>
      </c>
      <c r="AM12" s="16">
        <f aca="true" t="shared" si="15" ref="AM12:AM21">IF(LEFT(A12,1)="0",2,2.5)</f>
        <v>2.5</v>
      </c>
      <c r="AN12" s="43"/>
      <c r="AO12" s="42"/>
      <c r="AP12" s="45" t="s">
        <v>170</v>
      </c>
      <c r="AQ12" s="42"/>
      <c r="AR12" s="10"/>
      <c r="AS12" s="10"/>
      <c r="AT12" s="10"/>
      <c r="AU12" s="10"/>
      <c r="AV12" s="10"/>
      <c r="AW12" s="10"/>
      <c r="AX12" s="10"/>
    </row>
    <row r="13" spans="1:50" ht="19.5" customHeight="1">
      <c r="A13" s="78" t="s">
        <v>172</v>
      </c>
      <c r="B13" s="34" t="s">
        <v>81</v>
      </c>
      <c r="C13" s="73">
        <v>77</v>
      </c>
      <c r="D13" s="77" t="str">
        <f t="shared" si="0"/>
        <v> </v>
      </c>
      <c r="E13" s="77">
        <v>173.5</v>
      </c>
      <c r="F13" s="54" t="s">
        <v>42</v>
      </c>
      <c r="G13" s="55"/>
      <c r="H13" s="77" t="s">
        <v>171</v>
      </c>
      <c r="I13" s="143" t="str">
        <f t="shared" si="1"/>
        <v> </v>
      </c>
      <c r="J13" s="38">
        <f t="shared" si="2"/>
        <v>2.2532467532467533</v>
      </c>
      <c r="K13" s="15"/>
      <c r="L13" s="15" t="s">
        <v>5</v>
      </c>
      <c r="M13" s="44">
        <f t="shared" si="3"/>
        <v>0</v>
      </c>
      <c r="N13" s="50">
        <f t="shared" si="4"/>
        <v>77</v>
      </c>
      <c r="O13" s="50">
        <f t="shared" si="5"/>
        <v>2.2532467532467533</v>
      </c>
      <c r="P13" s="17">
        <v>3.5</v>
      </c>
      <c r="Q13" s="17" t="s">
        <v>6</v>
      </c>
      <c r="R13" s="16">
        <f t="shared" si="6"/>
        <v>0</v>
      </c>
      <c r="S13" s="17">
        <v>3</v>
      </c>
      <c r="T13" s="17" t="s">
        <v>7</v>
      </c>
      <c r="U13" s="16">
        <f t="shared" si="7"/>
        <v>0</v>
      </c>
      <c r="V13" s="17">
        <v>2.5</v>
      </c>
      <c r="W13" s="17" t="s">
        <v>8</v>
      </c>
      <c r="X13" s="16">
        <f t="shared" si="8"/>
        <v>0</v>
      </c>
      <c r="Y13" s="17">
        <v>2</v>
      </c>
      <c r="Z13" s="17" t="s">
        <v>9</v>
      </c>
      <c r="AA13" s="16">
        <f t="shared" si="9"/>
        <v>0</v>
      </c>
      <c r="AB13" s="17">
        <v>1.5</v>
      </c>
      <c r="AC13" s="17" t="s">
        <v>10</v>
      </c>
      <c r="AD13" s="16">
        <f t="shared" si="10"/>
        <v>0</v>
      </c>
      <c r="AE13" s="17">
        <v>1</v>
      </c>
      <c r="AF13" s="17" t="s">
        <v>11</v>
      </c>
      <c r="AG13" s="16">
        <f t="shared" si="11"/>
        <v>0</v>
      </c>
      <c r="AH13" s="17">
        <v>0</v>
      </c>
      <c r="AI13" s="17" t="s">
        <v>15</v>
      </c>
      <c r="AJ13" s="16">
        <f t="shared" si="12"/>
        <v>0</v>
      </c>
      <c r="AK13" s="16">
        <f t="shared" si="13"/>
        <v>0</v>
      </c>
      <c r="AL13" s="18" t="str">
        <f t="shared" si="14"/>
        <v> </v>
      </c>
      <c r="AM13" s="16">
        <f t="shared" si="15"/>
        <v>2.5</v>
      </c>
      <c r="AN13" s="43"/>
      <c r="AO13" s="42"/>
      <c r="AP13" s="45" t="s">
        <v>170</v>
      </c>
      <c r="AQ13" s="42"/>
      <c r="AR13" s="10"/>
      <c r="AS13" s="10"/>
      <c r="AT13" s="10"/>
      <c r="AU13" s="10"/>
      <c r="AV13" s="10"/>
      <c r="AW13" s="10"/>
      <c r="AX13" s="10"/>
    </row>
    <row r="14" spans="1:50" ht="19.5" customHeight="1">
      <c r="A14" s="78" t="s">
        <v>113</v>
      </c>
      <c r="B14" s="34" t="s">
        <v>82</v>
      </c>
      <c r="C14" s="73">
        <v>77</v>
      </c>
      <c r="D14" s="77" t="str">
        <f t="shared" si="0"/>
        <v> </v>
      </c>
      <c r="E14" s="77">
        <v>179</v>
      </c>
      <c r="F14" s="56" t="s">
        <v>24</v>
      </c>
      <c r="G14" s="57"/>
      <c r="H14" s="77" t="s">
        <v>171</v>
      </c>
      <c r="I14" s="143" t="str">
        <f t="shared" si="1"/>
        <v> </v>
      </c>
      <c r="J14" s="38">
        <f t="shared" si="2"/>
        <v>2.324675324675325</v>
      </c>
      <c r="K14" s="15"/>
      <c r="L14" s="15" t="s">
        <v>5</v>
      </c>
      <c r="M14" s="44">
        <f t="shared" si="3"/>
        <v>0</v>
      </c>
      <c r="N14" s="50">
        <f t="shared" si="4"/>
        <v>77</v>
      </c>
      <c r="O14" s="50">
        <f t="shared" si="5"/>
        <v>2.324675324675325</v>
      </c>
      <c r="P14" s="17">
        <v>3.5</v>
      </c>
      <c r="Q14" s="17" t="s">
        <v>6</v>
      </c>
      <c r="R14" s="16">
        <f t="shared" si="6"/>
        <v>0</v>
      </c>
      <c r="S14" s="17">
        <v>3</v>
      </c>
      <c r="T14" s="17" t="s">
        <v>7</v>
      </c>
      <c r="U14" s="16">
        <f t="shared" si="7"/>
        <v>0</v>
      </c>
      <c r="V14" s="17">
        <v>2.5</v>
      </c>
      <c r="W14" s="17" t="s">
        <v>8</v>
      </c>
      <c r="X14" s="16">
        <f t="shared" si="8"/>
        <v>0</v>
      </c>
      <c r="Y14" s="17">
        <v>2</v>
      </c>
      <c r="Z14" s="17" t="s">
        <v>9</v>
      </c>
      <c r="AA14" s="16">
        <f t="shared" si="9"/>
        <v>0</v>
      </c>
      <c r="AB14" s="17">
        <v>1.5</v>
      </c>
      <c r="AC14" s="17" t="s">
        <v>10</v>
      </c>
      <c r="AD14" s="16">
        <f t="shared" si="10"/>
        <v>0</v>
      </c>
      <c r="AE14" s="17">
        <v>1</v>
      </c>
      <c r="AF14" s="17" t="s">
        <v>11</v>
      </c>
      <c r="AG14" s="16">
        <f t="shared" si="11"/>
        <v>0</v>
      </c>
      <c r="AH14" s="17">
        <v>0</v>
      </c>
      <c r="AI14" s="17" t="s">
        <v>15</v>
      </c>
      <c r="AJ14" s="16">
        <f t="shared" si="12"/>
        <v>0</v>
      </c>
      <c r="AK14" s="16">
        <f t="shared" si="13"/>
        <v>0</v>
      </c>
      <c r="AL14" s="18" t="str">
        <f t="shared" si="14"/>
        <v> </v>
      </c>
      <c r="AM14" s="16">
        <f t="shared" si="15"/>
        <v>2.5</v>
      </c>
      <c r="AN14" s="43"/>
      <c r="AO14" s="42"/>
      <c r="AP14" s="45" t="s">
        <v>170</v>
      </c>
      <c r="AQ14" s="42"/>
      <c r="AR14" s="10"/>
      <c r="AS14" s="10"/>
      <c r="AT14" s="10"/>
      <c r="AU14" s="10"/>
      <c r="AV14" s="10"/>
      <c r="AW14" s="10"/>
      <c r="AX14" s="10"/>
    </row>
    <row r="15" spans="1:50" ht="19.5" customHeight="1">
      <c r="A15" s="78" t="s">
        <v>114</v>
      </c>
      <c r="B15" s="34" t="s">
        <v>83</v>
      </c>
      <c r="C15" s="73">
        <v>77</v>
      </c>
      <c r="D15" s="77" t="str">
        <f t="shared" si="0"/>
        <v> </v>
      </c>
      <c r="E15" s="77">
        <v>213.5</v>
      </c>
      <c r="F15" s="56" t="s">
        <v>42</v>
      </c>
      <c r="G15" s="57"/>
      <c r="H15" s="77" t="s">
        <v>171</v>
      </c>
      <c r="I15" s="143" t="str">
        <f t="shared" si="1"/>
        <v> </v>
      </c>
      <c r="J15" s="38">
        <f t="shared" si="2"/>
        <v>2.772727272727273</v>
      </c>
      <c r="K15" s="15"/>
      <c r="L15" s="15" t="s">
        <v>5</v>
      </c>
      <c r="M15" s="19">
        <f t="shared" si="3"/>
        <v>0</v>
      </c>
      <c r="N15" s="50">
        <f t="shared" si="4"/>
        <v>77</v>
      </c>
      <c r="O15" s="50">
        <f t="shared" si="5"/>
        <v>2.772727272727273</v>
      </c>
      <c r="P15" s="17">
        <v>3.5</v>
      </c>
      <c r="Q15" s="17" t="s">
        <v>6</v>
      </c>
      <c r="R15" s="19">
        <f t="shared" si="6"/>
        <v>0</v>
      </c>
      <c r="S15" s="17">
        <v>3</v>
      </c>
      <c r="T15" s="17" t="s">
        <v>7</v>
      </c>
      <c r="U15" s="19">
        <f t="shared" si="7"/>
        <v>0</v>
      </c>
      <c r="V15" s="17">
        <v>2.5</v>
      </c>
      <c r="W15" s="17" t="s">
        <v>8</v>
      </c>
      <c r="X15" s="19">
        <f t="shared" si="8"/>
        <v>0</v>
      </c>
      <c r="Y15" s="17">
        <v>2</v>
      </c>
      <c r="Z15" s="17" t="s">
        <v>9</v>
      </c>
      <c r="AA15" s="19">
        <f t="shared" si="9"/>
        <v>0</v>
      </c>
      <c r="AB15" s="17">
        <v>1.5</v>
      </c>
      <c r="AC15" s="17" t="s">
        <v>10</v>
      </c>
      <c r="AD15" s="19">
        <f t="shared" si="10"/>
        <v>0</v>
      </c>
      <c r="AE15" s="17">
        <v>1</v>
      </c>
      <c r="AF15" s="17" t="s">
        <v>11</v>
      </c>
      <c r="AG15" s="19">
        <f t="shared" si="11"/>
        <v>0</v>
      </c>
      <c r="AH15" s="17">
        <v>0</v>
      </c>
      <c r="AI15" s="17" t="s">
        <v>15</v>
      </c>
      <c r="AJ15" s="19">
        <f t="shared" si="12"/>
        <v>0</v>
      </c>
      <c r="AK15" s="16">
        <f t="shared" si="13"/>
        <v>0</v>
      </c>
      <c r="AL15" s="18" t="str">
        <f t="shared" si="14"/>
        <v> </v>
      </c>
      <c r="AM15" s="16">
        <f t="shared" si="15"/>
        <v>2.5</v>
      </c>
      <c r="AN15" s="43"/>
      <c r="AO15" s="42"/>
      <c r="AP15" s="45" t="s">
        <v>170</v>
      </c>
      <c r="AQ15" s="42"/>
      <c r="AR15" s="10"/>
      <c r="AS15" s="10"/>
      <c r="AT15" s="10"/>
      <c r="AU15" s="10"/>
      <c r="AV15" s="10"/>
      <c r="AW15" s="10"/>
      <c r="AX15" s="10"/>
    </row>
    <row r="16" spans="1:50" ht="19.5" customHeight="1">
      <c r="A16" s="78" t="s">
        <v>115</v>
      </c>
      <c r="B16" s="34" t="s">
        <v>84</v>
      </c>
      <c r="C16" s="73">
        <v>77</v>
      </c>
      <c r="D16" s="77" t="str">
        <f t="shared" si="0"/>
        <v> </v>
      </c>
      <c r="E16" s="77">
        <v>208</v>
      </c>
      <c r="F16" s="56" t="s">
        <v>148</v>
      </c>
      <c r="G16" s="57"/>
      <c r="H16" s="77" t="s">
        <v>171</v>
      </c>
      <c r="I16" s="143" t="str">
        <f t="shared" si="1"/>
        <v> </v>
      </c>
      <c r="J16" s="38">
        <f t="shared" si="2"/>
        <v>2.7012987012987013</v>
      </c>
      <c r="K16" s="49"/>
      <c r="L16" s="49" t="s">
        <v>5</v>
      </c>
      <c r="M16" s="50">
        <f t="shared" si="3"/>
        <v>0</v>
      </c>
      <c r="N16" s="50">
        <f t="shared" si="4"/>
        <v>77</v>
      </c>
      <c r="O16" s="50">
        <f t="shared" si="5"/>
        <v>2.7012987012987013</v>
      </c>
      <c r="P16" s="49">
        <v>3.5</v>
      </c>
      <c r="Q16" s="49" t="s">
        <v>6</v>
      </c>
      <c r="R16" s="50">
        <f t="shared" si="6"/>
        <v>0</v>
      </c>
      <c r="S16" s="49">
        <v>3</v>
      </c>
      <c r="T16" s="49" t="s">
        <v>7</v>
      </c>
      <c r="U16" s="50">
        <f t="shared" si="7"/>
        <v>0</v>
      </c>
      <c r="V16" s="49">
        <v>2.5</v>
      </c>
      <c r="W16" s="49" t="s">
        <v>8</v>
      </c>
      <c r="X16" s="50">
        <f t="shared" si="8"/>
        <v>0</v>
      </c>
      <c r="Y16" s="49">
        <v>2</v>
      </c>
      <c r="Z16" s="49" t="s">
        <v>9</v>
      </c>
      <c r="AA16" s="50">
        <f t="shared" si="9"/>
        <v>0</v>
      </c>
      <c r="AB16" s="49">
        <v>1.5</v>
      </c>
      <c r="AC16" s="49" t="s">
        <v>10</v>
      </c>
      <c r="AD16" s="50">
        <f t="shared" si="10"/>
        <v>0</v>
      </c>
      <c r="AE16" s="49">
        <v>1</v>
      </c>
      <c r="AF16" s="49" t="s">
        <v>11</v>
      </c>
      <c r="AG16" s="50">
        <f t="shared" si="11"/>
        <v>0</v>
      </c>
      <c r="AH16" s="49">
        <v>0</v>
      </c>
      <c r="AI16" s="49" t="s">
        <v>15</v>
      </c>
      <c r="AJ16" s="50">
        <f t="shared" si="12"/>
        <v>0</v>
      </c>
      <c r="AK16" s="48">
        <f t="shared" si="13"/>
        <v>0</v>
      </c>
      <c r="AL16" s="18" t="str">
        <f t="shared" si="14"/>
        <v> </v>
      </c>
      <c r="AM16" s="16">
        <f t="shared" si="15"/>
        <v>2.5</v>
      </c>
      <c r="AN16" s="43"/>
      <c r="AO16" s="42"/>
      <c r="AP16" s="45" t="s">
        <v>170</v>
      </c>
      <c r="AQ16" s="42"/>
      <c r="AR16" s="10"/>
      <c r="AS16" s="10"/>
      <c r="AT16" s="10"/>
      <c r="AU16" s="10"/>
      <c r="AV16" s="10"/>
      <c r="AW16" s="10"/>
      <c r="AX16" s="10"/>
    </row>
    <row r="17" spans="1:50" ht="19.5" customHeight="1">
      <c r="A17" s="129" t="s">
        <v>183</v>
      </c>
      <c r="B17" s="130" t="s">
        <v>184</v>
      </c>
      <c r="C17" s="131">
        <v>91</v>
      </c>
      <c r="D17" s="132" t="str">
        <f t="shared" si="0"/>
        <v> </v>
      </c>
      <c r="E17" s="132">
        <v>168.5</v>
      </c>
      <c r="F17" s="133" t="s">
        <v>147</v>
      </c>
      <c r="G17" s="136"/>
      <c r="H17" s="132" t="s">
        <v>171</v>
      </c>
      <c r="I17" s="144" t="s">
        <v>192</v>
      </c>
      <c r="J17" s="139">
        <f t="shared" si="2"/>
        <v>1.8516483516483517</v>
      </c>
      <c r="K17" s="15"/>
      <c r="L17" s="15" t="s">
        <v>5</v>
      </c>
      <c r="M17" s="44">
        <f t="shared" si="3"/>
        <v>0</v>
      </c>
      <c r="N17" s="50">
        <f t="shared" si="4"/>
        <v>91</v>
      </c>
      <c r="O17" s="50">
        <f t="shared" si="5"/>
        <v>1.8516483516483517</v>
      </c>
      <c r="P17" s="17">
        <v>3.5</v>
      </c>
      <c r="Q17" s="17" t="s">
        <v>6</v>
      </c>
      <c r="R17" s="16">
        <f t="shared" si="6"/>
        <v>0</v>
      </c>
      <c r="S17" s="17">
        <v>3</v>
      </c>
      <c r="T17" s="17" t="s">
        <v>7</v>
      </c>
      <c r="U17" s="16">
        <f t="shared" si="7"/>
        <v>0</v>
      </c>
      <c r="V17" s="17">
        <v>2.5</v>
      </c>
      <c r="W17" s="17" t="s">
        <v>8</v>
      </c>
      <c r="X17" s="16">
        <f t="shared" si="8"/>
        <v>0</v>
      </c>
      <c r="Y17" s="17">
        <v>2</v>
      </c>
      <c r="Z17" s="17" t="s">
        <v>9</v>
      </c>
      <c r="AA17" s="16">
        <f t="shared" si="9"/>
        <v>0</v>
      </c>
      <c r="AB17" s="17">
        <v>1.5</v>
      </c>
      <c r="AC17" s="17" t="s">
        <v>10</v>
      </c>
      <c r="AD17" s="16">
        <f t="shared" si="10"/>
        <v>0</v>
      </c>
      <c r="AE17" s="17">
        <v>1</v>
      </c>
      <c r="AF17" s="17" t="s">
        <v>11</v>
      </c>
      <c r="AG17" s="16">
        <f t="shared" si="11"/>
        <v>0</v>
      </c>
      <c r="AH17" s="17">
        <v>0</v>
      </c>
      <c r="AI17" s="17" t="s">
        <v>15</v>
      </c>
      <c r="AJ17" s="16">
        <f t="shared" si="12"/>
        <v>0</v>
      </c>
      <c r="AK17" s="16">
        <f t="shared" si="13"/>
        <v>0</v>
      </c>
      <c r="AL17" s="18" t="str">
        <f t="shared" si="14"/>
        <v> </v>
      </c>
      <c r="AM17" s="16">
        <f t="shared" si="15"/>
        <v>2.5</v>
      </c>
      <c r="AN17" s="43"/>
      <c r="AO17" s="42"/>
      <c r="AP17" s="45" t="s">
        <v>170</v>
      </c>
      <c r="AQ17" s="42"/>
      <c r="AR17" s="10"/>
      <c r="AS17" s="10"/>
      <c r="AT17" s="10"/>
      <c r="AU17" s="10"/>
      <c r="AV17" s="10"/>
      <c r="AW17" s="10"/>
      <c r="AX17" s="10"/>
    </row>
    <row r="18" spans="1:50" ht="19.5" customHeight="1">
      <c r="A18" s="64"/>
      <c r="B18" s="65"/>
      <c r="C18" s="74"/>
      <c r="D18" s="77" t="str">
        <f t="shared" si="0"/>
        <v> </v>
      </c>
      <c r="E18" s="66"/>
      <c r="F18" s="67"/>
      <c r="G18" s="68"/>
      <c r="H18" s="66" t="s">
        <v>171</v>
      </c>
      <c r="I18" s="143" t="str">
        <f t="shared" si="1"/>
        <v> </v>
      </c>
      <c r="J18" s="38" t="str">
        <f t="shared" si="2"/>
        <v> </v>
      </c>
      <c r="K18" s="15"/>
      <c r="L18" s="15" t="s">
        <v>5</v>
      </c>
      <c r="M18" s="44">
        <f t="shared" si="3"/>
        <v>0</v>
      </c>
      <c r="N18" s="50">
        <f t="shared" si="4"/>
        <v>0</v>
      </c>
      <c r="O18" s="50" t="e">
        <f t="shared" si="5"/>
        <v>#DIV/0!</v>
      </c>
      <c r="P18" s="17">
        <v>3.5</v>
      </c>
      <c r="Q18" s="17" t="s">
        <v>6</v>
      </c>
      <c r="R18" s="16">
        <f t="shared" si="6"/>
        <v>0</v>
      </c>
      <c r="S18" s="17">
        <v>3</v>
      </c>
      <c r="T18" s="17" t="s">
        <v>7</v>
      </c>
      <c r="U18" s="16">
        <f t="shared" si="7"/>
        <v>0</v>
      </c>
      <c r="V18" s="17">
        <v>2.5</v>
      </c>
      <c r="W18" s="17" t="s">
        <v>8</v>
      </c>
      <c r="X18" s="16">
        <f t="shared" si="8"/>
        <v>0</v>
      </c>
      <c r="Y18" s="17">
        <v>2</v>
      </c>
      <c r="Z18" s="17" t="s">
        <v>9</v>
      </c>
      <c r="AA18" s="16">
        <f t="shared" si="9"/>
        <v>0</v>
      </c>
      <c r="AB18" s="17">
        <v>1.5</v>
      </c>
      <c r="AC18" s="17" t="s">
        <v>10</v>
      </c>
      <c r="AD18" s="16">
        <f t="shared" si="10"/>
        <v>0</v>
      </c>
      <c r="AE18" s="17">
        <v>1</v>
      </c>
      <c r="AF18" s="17" t="s">
        <v>11</v>
      </c>
      <c r="AG18" s="16">
        <f t="shared" si="11"/>
        <v>0</v>
      </c>
      <c r="AH18" s="17">
        <v>0</v>
      </c>
      <c r="AI18" s="17" t="s">
        <v>15</v>
      </c>
      <c r="AJ18" s="16">
        <f t="shared" si="12"/>
        <v>0</v>
      </c>
      <c r="AK18" s="16">
        <f t="shared" si="13"/>
        <v>0</v>
      </c>
      <c r="AL18" s="18" t="str">
        <f t="shared" si="14"/>
        <v> </v>
      </c>
      <c r="AM18" s="16">
        <f t="shared" si="15"/>
        <v>2.5</v>
      </c>
      <c r="AN18" s="43"/>
      <c r="AO18" s="42"/>
      <c r="AP18" s="45" t="s">
        <v>170</v>
      </c>
      <c r="AQ18" s="42"/>
      <c r="AR18" s="10"/>
      <c r="AS18" s="10"/>
      <c r="AT18" s="10"/>
      <c r="AU18" s="10"/>
      <c r="AV18" s="10"/>
      <c r="AW18" s="10"/>
      <c r="AX18" s="10"/>
    </row>
    <row r="19" spans="1:50" ht="19.5" customHeight="1">
      <c r="A19" s="64"/>
      <c r="B19" s="65"/>
      <c r="C19" s="74"/>
      <c r="D19" s="77" t="str">
        <f t="shared" si="0"/>
        <v> </v>
      </c>
      <c r="E19" s="66"/>
      <c r="F19" s="67"/>
      <c r="G19" s="68"/>
      <c r="H19" s="66" t="s">
        <v>171</v>
      </c>
      <c r="I19" s="143" t="str">
        <f t="shared" si="1"/>
        <v> </v>
      </c>
      <c r="J19" s="38" t="str">
        <f t="shared" si="2"/>
        <v> </v>
      </c>
      <c r="K19" s="15"/>
      <c r="L19" s="15" t="s">
        <v>5</v>
      </c>
      <c r="M19" s="44">
        <f t="shared" si="3"/>
        <v>0</v>
      </c>
      <c r="N19" s="50">
        <f t="shared" si="4"/>
        <v>0</v>
      </c>
      <c r="O19" s="50" t="e">
        <f t="shared" si="5"/>
        <v>#DIV/0!</v>
      </c>
      <c r="P19" s="17">
        <v>3.5</v>
      </c>
      <c r="Q19" s="17" t="s">
        <v>6</v>
      </c>
      <c r="R19" s="16">
        <f t="shared" si="6"/>
        <v>0</v>
      </c>
      <c r="S19" s="17">
        <v>3</v>
      </c>
      <c r="T19" s="17" t="s">
        <v>7</v>
      </c>
      <c r="U19" s="16">
        <f t="shared" si="7"/>
        <v>0</v>
      </c>
      <c r="V19" s="17">
        <v>2.5</v>
      </c>
      <c r="W19" s="17" t="s">
        <v>8</v>
      </c>
      <c r="X19" s="16">
        <f t="shared" si="8"/>
        <v>0</v>
      </c>
      <c r="Y19" s="17">
        <v>2</v>
      </c>
      <c r="Z19" s="17" t="s">
        <v>9</v>
      </c>
      <c r="AA19" s="16">
        <f t="shared" si="9"/>
        <v>0</v>
      </c>
      <c r="AB19" s="17">
        <v>1.5</v>
      </c>
      <c r="AC19" s="17" t="s">
        <v>10</v>
      </c>
      <c r="AD19" s="16">
        <f t="shared" si="10"/>
        <v>0</v>
      </c>
      <c r="AE19" s="17">
        <v>1</v>
      </c>
      <c r="AF19" s="17" t="s">
        <v>11</v>
      </c>
      <c r="AG19" s="16">
        <f t="shared" si="11"/>
        <v>0</v>
      </c>
      <c r="AH19" s="17">
        <v>0</v>
      </c>
      <c r="AI19" s="17" t="s">
        <v>15</v>
      </c>
      <c r="AJ19" s="16">
        <f t="shared" si="12"/>
        <v>0</v>
      </c>
      <c r="AK19" s="16">
        <f t="shared" si="13"/>
        <v>0</v>
      </c>
      <c r="AL19" s="18" t="str">
        <f t="shared" si="14"/>
        <v> </v>
      </c>
      <c r="AM19" s="16">
        <f t="shared" si="15"/>
        <v>2.5</v>
      </c>
      <c r="AN19" s="43"/>
      <c r="AO19" s="42"/>
      <c r="AP19" s="45" t="s">
        <v>170</v>
      </c>
      <c r="AQ19" s="42"/>
      <c r="AR19" s="10"/>
      <c r="AS19" s="10"/>
      <c r="AT19" s="10"/>
      <c r="AU19" s="10"/>
      <c r="AV19" s="10"/>
      <c r="AW19" s="10"/>
      <c r="AX19" s="10"/>
    </row>
    <row r="20" spans="1:50" ht="19.5" customHeight="1">
      <c r="A20" s="64"/>
      <c r="B20" s="65"/>
      <c r="C20" s="74"/>
      <c r="D20" s="77" t="str">
        <f t="shared" si="0"/>
        <v> </v>
      </c>
      <c r="E20" s="66"/>
      <c r="F20" s="67"/>
      <c r="G20" s="68"/>
      <c r="H20" s="66" t="s">
        <v>171</v>
      </c>
      <c r="I20" s="143" t="str">
        <f t="shared" si="1"/>
        <v> </v>
      </c>
      <c r="J20" s="38" t="str">
        <f t="shared" si="2"/>
        <v> </v>
      </c>
      <c r="K20" s="15"/>
      <c r="L20" s="15" t="s">
        <v>5</v>
      </c>
      <c r="M20" s="44">
        <f t="shared" si="3"/>
        <v>0</v>
      </c>
      <c r="N20" s="50">
        <f t="shared" si="4"/>
        <v>0</v>
      </c>
      <c r="O20" s="50" t="e">
        <f t="shared" si="5"/>
        <v>#DIV/0!</v>
      </c>
      <c r="P20" s="17">
        <v>3.5</v>
      </c>
      <c r="Q20" s="17" t="s">
        <v>6</v>
      </c>
      <c r="R20" s="16">
        <f t="shared" si="6"/>
        <v>0</v>
      </c>
      <c r="S20" s="17">
        <v>3</v>
      </c>
      <c r="T20" s="17" t="s">
        <v>7</v>
      </c>
      <c r="U20" s="16">
        <f t="shared" si="7"/>
        <v>0</v>
      </c>
      <c r="V20" s="17">
        <v>2.5</v>
      </c>
      <c r="W20" s="17" t="s">
        <v>8</v>
      </c>
      <c r="X20" s="16">
        <f t="shared" si="8"/>
        <v>0</v>
      </c>
      <c r="Y20" s="17">
        <v>2</v>
      </c>
      <c r="Z20" s="17" t="s">
        <v>9</v>
      </c>
      <c r="AA20" s="16">
        <f t="shared" si="9"/>
        <v>0</v>
      </c>
      <c r="AB20" s="17">
        <v>1.5</v>
      </c>
      <c r="AC20" s="17" t="s">
        <v>10</v>
      </c>
      <c r="AD20" s="16">
        <f t="shared" si="10"/>
        <v>0</v>
      </c>
      <c r="AE20" s="17">
        <v>1</v>
      </c>
      <c r="AF20" s="17" t="s">
        <v>11</v>
      </c>
      <c r="AG20" s="16">
        <f t="shared" si="11"/>
        <v>0</v>
      </c>
      <c r="AH20" s="17">
        <v>0</v>
      </c>
      <c r="AI20" s="17" t="s">
        <v>15</v>
      </c>
      <c r="AJ20" s="16">
        <f t="shared" si="12"/>
        <v>0</v>
      </c>
      <c r="AK20" s="16">
        <f t="shared" si="13"/>
        <v>0</v>
      </c>
      <c r="AL20" s="18" t="str">
        <f t="shared" si="14"/>
        <v> </v>
      </c>
      <c r="AM20" s="16">
        <f t="shared" si="15"/>
        <v>2.5</v>
      </c>
      <c r="AN20" s="43"/>
      <c r="AO20" s="42"/>
      <c r="AP20" s="45" t="s">
        <v>170</v>
      </c>
      <c r="AQ20" s="42"/>
      <c r="AR20" s="10"/>
      <c r="AS20" s="10"/>
      <c r="AT20" s="10"/>
      <c r="AU20" s="10"/>
      <c r="AV20" s="10"/>
      <c r="AW20" s="10"/>
      <c r="AX20" s="10"/>
    </row>
    <row r="21" spans="1:50" ht="19.5" customHeight="1">
      <c r="A21" s="64"/>
      <c r="B21" s="65"/>
      <c r="C21" s="74"/>
      <c r="D21" s="77" t="str">
        <f t="shared" si="0"/>
        <v> </v>
      </c>
      <c r="E21" s="66"/>
      <c r="F21" s="67"/>
      <c r="G21" s="68"/>
      <c r="H21" s="66" t="s">
        <v>171</v>
      </c>
      <c r="I21" s="143" t="str">
        <f t="shared" si="1"/>
        <v> </v>
      </c>
      <c r="J21" s="38" t="str">
        <f t="shared" si="2"/>
        <v> </v>
      </c>
      <c r="K21" s="15"/>
      <c r="L21" s="15" t="s">
        <v>5</v>
      </c>
      <c r="M21" s="44">
        <f t="shared" si="3"/>
        <v>0</v>
      </c>
      <c r="N21" s="50">
        <f t="shared" si="4"/>
        <v>0</v>
      </c>
      <c r="O21" s="50" t="e">
        <f t="shared" si="5"/>
        <v>#DIV/0!</v>
      </c>
      <c r="P21" s="17">
        <v>3.5</v>
      </c>
      <c r="Q21" s="17" t="s">
        <v>6</v>
      </c>
      <c r="R21" s="16">
        <f t="shared" si="6"/>
        <v>0</v>
      </c>
      <c r="S21" s="17">
        <v>3</v>
      </c>
      <c r="T21" s="17" t="s">
        <v>7</v>
      </c>
      <c r="U21" s="16">
        <f t="shared" si="7"/>
        <v>0</v>
      </c>
      <c r="V21" s="17">
        <v>2.5</v>
      </c>
      <c r="W21" s="17" t="s">
        <v>8</v>
      </c>
      <c r="X21" s="16">
        <f t="shared" si="8"/>
        <v>0</v>
      </c>
      <c r="Y21" s="17">
        <v>2</v>
      </c>
      <c r="Z21" s="17" t="s">
        <v>9</v>
      </c>
      <c r="AA21" s="16">
        <f t="shared" si="9"/>
        <v>0</v>
      </c>
      <c r="AB21" s="17">
        <v>1.5</v>
      </c>
      <c r="AC21" s="17" t="s">
        <v>10</v>
      </c>
      <c r="AD21" s="16">
        <f t="shared" si="10"/>
        <v>0</v>
      </c>
      <c r="AE21" s="17">
        <v>1</v>
      </c>
      <c r="AF21" s="17" t="s">
        <v>11</v>
      </c>
      <c r="AG21" s="16">
        <f t="shared" si="11"/>
        <v>0</v>
      </c>
      <c r="AH21" s="17">
        <v>0</v>
      </c>
      <c r="AI21" s="17" t="s">
        <v>15</v>
      </c>
      <c r="AJ21" s="16">
        <f t="shared" si="12"/>
        <v>0</v>
      </c>
      <c r="AK21" s="16">
        <f t="shared" si="13"/>
        <v>0</v>
      </c>
      <c r="AL21" s="18" t="str">
        <f t="shared" si="14"/>
        <v> </v>
      </c>
      <c r="AM21" s="16">
        <f t="shared" si="15"/>
        <v>2.5</v>
      </c>
      <c r="AN21" s="42"/>
      <c r="AO21" s="42"/>
      <c r="AP21" s="45" t="s">
        <v>170</v>
      </c>
      <c r="AQ21" s="42"/>
      <c r="AR21" s="10"/>
      <c r="AS21" s="10"/>
      <c r="AT21" s="10"/>
      <c r="AU21" s="10"/>
      <c r="AV21" s="10"/>
      <c r="AW21" s="10"/>
      <c r="AX21" s="10"/>
    </row>
    <row r="22" spans="1:50" ht="19.5" customHeight="1">
      <c r="A22" s="64"/>
      <c r="B22" s="65"/>
      <c r="C22" s="74"/>
      <c r="D22" s="77" t="str">
        <f t="shared" si="0"/>
        <v> </v>
      </c>
      <c r="E22" s="66"/>
      <c r="F22" s="67"/>
      <c r="G22" s="68"/>
      <c r="H22" s="66" t="s">
        <v>171</v>
      </c>
      <c r="I22" s="143" t="str">
        <f t="shared" si="1"/>
        <v> </v>
      </c>
      <c r="J22" s="38" t="str">
        <f t="shared" si="2"/>
        <v> </v>
      </c>
      <c r="K22" s="15"/>
      <c r="L22" s="15" t="s">
        <v>5</v>
      </c>
      <c r="M22" s="44">
        <f aca="true" t="shared" si="16" ref="M22:M39">IF(H22&lt;90,0,IF(H22&lt;=100,4,0))</f>
        <v>0</v>
      </c>
      <c r="N22" s="50">
        <f aca="true" t="shared" si="17" ref="N22:N39">IF(H22=" ",C22,(C22+15))</f>
        <v>0</v>
      </c>
      <c r="O22" s="50" t="e">
        <f aca="true" t="shared" si="18" ref="O22:O39">IF(H22="BAŞARILI",(E22/N22),IF(H22&gt;0,(((AK22*15)+E22)/N22),E22))</f>
        <v>#DIV/0!</v>
      </c>
      <c r="P22" s="17">
        <v>3.5</v>
      </c>
      <c r="Q22" s="17" t="s">
        <v>6</v>
      </c>
      <c r="R22" s="16">
        <f aca="true" t="shared" si="19" ref="R22:R39">IF(H22&lt;85,0,IF(H22&lt;=89,3.5,0))</f>
        <v>0</v>
      </c>
      <c r="S22" s="17">
        <v>3</v>
      </c>
      <c r="T22" s="17" t="s">
        <v>7</v>
      </c>
      <c r="U22" s="16">
        <f aca="true" t="shared" si="20" ref="U22:U39">IF(H22&lt;80,0,IF(H22&lt;=84,3,0))</f>
        <v>0</v>
      </c>
      <c r="V22" s="17">
        <v>2.5</v>
      </c>
      <c r="W22" s="17" t="s">
        <v>8</v>
      </c>
      <c r="X22" s="16">
        <f aca="true" t="shared" si="21" ref="X22:X39">IF(H22&lt;75,0,IF(H22&lt;=79,2.5,0))</f>
        <v>0</v>
      </c>
      <c r="Y22" s="17">
        <v>2</v>
      </c>
      <c r="Z22" s="17" t="s">
        <v>9</v>
      </c>
      <c r="AA22" s="16">
        <f aca="true" t="shared" si="22" ref="AA22:AA39">IF(H22&lt;65,0,IF(H22&lt;=74,2,0))</f>
        <v>0</v>
      </c>
      <c r="AB22" s="17">
        <v>1.5</v>
      </c>
      <c r="AC22" s="17" t="s">
        <v>10</v>
      </c>
      <c r="AD22" s="16">
        <f aca="true" t="shared" si="23" ref="AD22:AD39">IF(H22&lt;58,0,IF(H22&lt;=64,1.5,0))</f>
        <v>0</v>
      </c>
      <c r="AE22" s="17">
        <v>1</v>
      </c>
      <c r="AF22" s="17" t="s">
        <v>11</v>
      </c>
      <c r="AG22" s="16">
        <f aca="true" t="shared" si="24" ref="AG22:AG39">IF(H22&lt;50,0,IF(H22&lt;=57,1,0))</f>
        <v>0</v>
      </c>
      <c r="AH22" s="17">
        <v>0</v>
      </c>
      <c r="AI22" s="17" t="s">
        <v>15</v>
      </c>
      <c r="AJ22" s="16">
        <f aca="true" t="shared" si="25" ref="AJ22:AJ39">IF(H22&lt;0,0,IF(H22&lt;=49,0,0))</f>
        <v>0</v>
      </c>
      <c r="AK22" s="16">
        <f aca="true" t="shared" si="26" ref="AK22:AK39">SUM(R22,U22,X22,AA22,AD22,AG22,AJ22,M22)</f>
        <v>0</v>
      </c>
      <c r="AL22" s="18" t="str">
        <f aca="true" t="shared" si="27" ref="AL22:AL39">IF(H22=" "," ",IF(AK22&lt;2,"GİREMEZ(AKTS)",IF(O22&gt;=AM22,"YETERLİ","GİREMEZ(ORTALAMA)")))</f>
        <v> </v>
      </c>
      <c r="AM22" s="16">
        <f aca="true" t="shared" si="28" ref="AM22:AM39">IF(LEFT(A22,1)="0",2,2.5)</f>
        <v>2.5</v>
      </c>
      <c r="AN22" s="42"/>
      <c r="AO22" s="42"/>
      <c r="AP22" s="45" t="s">
        <v>170</v>
      </c>
      <c r="AQ22" s="42"/>
      <c r="AR22" s="10"/>
      <c r="AS22" s="10"/>
      <c r="AT22" s="10"/>
      <c r="AU22" s="10"/>
      <c r="AV22" s="10"/>
      <c r="AW22" s="10"/>
      <c r="AX22" s="10"/>
    </row>
    <row r="23" spans="1:50" ht="19.5" customHeight="1">
      <c r="A23" s="64"/>
      <c r="B23" s="65"/>
      <c r="C23" s="74"/>
      <c r="D23" s="77" t="str">
        <f t="shared" si="0"/>
        <v> </v>
      </c>
      <c r="E23" s="66"/>
      <c r="F23" s="67"/>
      <c r="G23" s="68"/>
      <c r="H23" s="66" t="s">
        <v>171</v>
      </c>
      <c r="I23" s="143" t="str">
        <f t="shared" si="1"/>
        <v> </v>
      </c>
      <c r="J23" s="38" t="str">
        <f t="shared" si="2"/>
        <v> </v>
      </c>
      <c r="K23" s="15"/>
      <c r="L23" s="15" t="s">
        <v>5</v>
      </c>
      <c r="M23" s="44">
        <f t="shared" si="16"/>
        <v>0</v>
      </c>
      <c r="N23" s="50">
        <f t="shared" si="17"/>
        <v>0</v>
      </c>
      <c r="O23" s="50" t="e">
        <f t="shared" si="18"/>
        <v>#DIV/0!</v>
      </c>
      <c r="P23" s="17">
        <v>3.5</v>
      </c>
      <c r="Q23" s="17" t="s">
        <v>6</v>
      </c>
      <c r="R23" s="16">
        <f t="shared" si="19"/>
        <v>0</v>
      </c>
      <c r="S23" s="17">
        <v>3</v>
      </c>
      <c r="T23" s="17" t="s">
        <v>7</v>
      </c>
      <c r="U23" s="16">
        <f t="shared" si="20"/>
        <v>0</v>
      </c>
      <c r="V23" s="17">
        <v>2.5</v>
      </c>
      <c r="W23" s="17" t="s">
        <v>8</v>
      </c>
      <c r="X23" s="16">
        <f t="shared" si="21"/>
        <v>0</v>
      </c>
      <c r="Y23" s="17">
        <v>2</v>
      </c>
      <c r="Z23" s="17" t="s">
        <v>9</v>
      </c>
      <c r="AA23" s="16">
        <f t="shared" si="22"/>
        <v>0</v>
      </c>
      <c r="AB23" s="17">
        <v>1.5</v>
      </c>
      <c r="AC23" s="17" t="s">
        <v>10</v>
      </c>
      <c r="AD23" s="16">
        <f t="shared" si="23"/>
        <v>0</v>
      </c>
      <c r="AE23" s="17">
        <v>1</v>
      </c>
      <c r="AF23" s="17" t="s">
        <v>11</v>
      </c>
      <c r="AG23" s="16">
        <f t="shared" si="24"/>
        <v>0</v>
      </c>
      <c r="AH23" s="17">
        <v>0</v>
      </c>
      <c r="AI23" s="17" t="s">
        <v>15</v>
      </c>
      <c r="AJ23" s="16">
        <f t="shared" si="25"/>
        <v>0</v>
      </c>
      <c r="AK23" s="16">
        <f t="shared" si="26"/>
        <v>0</v>
      </c>
      <c r="AL23" s="18" t="str">
        <f t="shared" si="27"/>
        <v> </v>
      </c>
      <c r="AM23" s="16">
        <f t="shared" si="28"/>
        <v>2.5</v>
      </c>
      <c r="AN23" s="42"/>
      <c r="AO23" s="42"/>
      <c r="AP23" s="45" t="s">
        <v>170</v>
      </c>
      <c r="AQ23" s="42"/>
      <c r="AR23" s="10"/>
      <c r="AS23" s="10"/>
      <c r="AT23" s="10"/>
      <c r="AU23" s="10"/>
      <c r="AV23" s="10"/>
      <c r="AW23" s="10"/>
      <c r="AX23" s="10"/>
    </row>
    <row r="24" spans="1:50" ht="19.5" customHeight="1">
      <c r="A24" s="64"/>
      <c r="B24" s="65" t="s">
        <v>171</v>
      </c>
      <c r="C24" s="74" t="s">
        <v>171</v>
      </c>
      <c r="D24" s="77" t="str">
        <f t="shared" si="0"/>
        <v> </v>
      </c>
      <c r="E24" s="66" t="s">
        <v>171</v>
      </c>
      <c r="F24" s="67"/>
      <c r="G24" s="68"/>
      <c r="H24" s="66" t="s">
        <v>171</v>
      </c>
      <c r="I24" s="143" t="str">
        <f t="shared" si="1"/>
        <v> </v>
      </c>
      <c r="J24" s="38"/>
      <c r="K24" s="15"/>
      <c r="L24" s="15" t="s">
        <v>5</v>
      </c>
      <c r="M24" s="44">
        <f t="shared" si="16"/>
        <v>0</v>
      </c>
      <c r="N24" s="50" t="str">
        <f t="shared" si="17"/>
        <v> </v>
      </c>
      <c r="O24" s="50" t="e">
        <f t="shared" si="18"/>
        <v>#VALUE!</v>
      </c>
      <c r="P24" s="17">
        <v>3.5</v>
      </c>
      <c r="Q24" s="17" t="s">
        <v>6</v>
      </c>
      <c r="R24" s="16">
        <f t="shared" si="19"/>
        <v>0</v>
      </c>
      <c r="S24" s="17">
        <v>3</v>
      </c>
      <c r="T24" s="17" t="s">
        <v>7</v>
      </c>
      <c r="U24" s="16">
        <f t="shared" si="20"/>
        <v>0</v>
      </c>
      <c r="V24" s="17">
        <v>2.5</v>
      </c>
      <c r="W24" s="17" t="s">
        <v>8</v>
      </c>
      <c r="X24" s="16">
        <f t="shared" si="21"/>
        <v>0</v>
      </c>
      <c r="Y24" s="17">
        <v>2</v>
      </c>
      <c r="Z24" s="17" t="s">
        <v>9</v>
      </c>
      <c r="AA24" s="16">
        <f t="shared" si="22"/>
        <v>0</v>
      </c>
      <c r="AB24" s="17">
        <v>1.5</v>
      </c>
      <c r="AC24" s="17" t="s">
        <v>10</v>
      </c>
      <c r="AD24" s="16">
        <f t="shared" si="23"/>
        <v>0</v>
      </c>
      <c r="AE24" s="17">
        <v>1</v>
      </c>
      <c r="AF24" s="17" t="s">
        <v>11</v>
      </c>
      <c r="AG24" s="16">
        <f t="shared" si="24"/>
        <v>0</v>
      </c>
      <c r="AH24" s="17">
        <v>0</v>
      </c>
      <c r="AI24" s="17" t="s">
        <v>15</v>
      </c>
      <c r="AJ24" s="16">
        <f t="shared" si="25"/>
        <v>0</v>
      </c>
      <c r="AK24" s="16">
        <f t="shared" si="26"/>
        <v>0</v>
      </c>
      <c r="AL24" s="18" t="str">
        <f t="shared" si="27"/>
        <v> </v>
      </c>
      <c r="AM24" s="16">
        <f t="shared" si="28"/>
        <v>2.5</v>
      </c>
      <c r="AN24" s="42"/>
      <c r="AO24" s="42"/>
      <c r="AP24" s="45" t="s">
        <v>170</v>
      </c>
      <c r="AQ24" s="42"/>
      <c r="AR24" s="10"/>
      <c r="AS24" s="10"/>
      <c r="AT24" s="10"/>
      <c r="AU24" s="10"/>
      <c r="AV24" s="10"/>
      <c r="AW24" s="10"/>
      <c r="AX24" s="10"/>
    </row>
    <row r="25" spans="1:50" ht="19.5" customHeight="1">
      <c r="A25" s="64"/>
      <c r="B25" s="65"/>
      <c r="C25" s="74"/>
      <c r="D25" s="77" t="str">
        <f t="shared" si="0"/>
        <v> </v>
      </c>
      <c r="E25" s="66"/>
      <c r="F25" s="67"/>
      <c r="G25" s="68"/>
      <c r="H25" s="66" t="s">
        <v>171</v>
      </c>
      <c r="I25" s="143" t="str">
        <f t="shared" si="1"/>
        <v> </v>
      </c>
      <c r="J25" s="38" t="str">
        <f t="shared" si="2"/>
        <v> </v>
      </c>
      <c r="K25" s="15"/>
      <c r="L25" s="15" t="s">
        <v>5</v>
      </c>
      <c r="M25" s="44">
        <f t="shared" si="16"/>
        <v>0</v>
      </c>
      <c r="N25" s="50">
        <f t="shared" si="17"/>
        <v>0</v>
      </c>
      <c r="O25" s="50" t="e">
        <f t="shared" si="18"/>
        <v>#DIV/0!</v>
      </c>
      <c r="P25" s="17">
        <v>3.5</v>
      </c>
      <c r="Q25" s="17" t="s">
        <v>6</v>
      </c>
      <c r="R25" s="16">
        <f t="shared" si="19"/>
        <v>0</v>
      </c>
      <c r="S25" s="17">
        <v>3</v>
      </c>
      <c r="T25" s="17" t="s">
        <v>7</v>
      </c>
      <c r="U25" s="16">
        <f t="shared" si="20"/>
        <v>0</v>
      </c>
      <c r="V25" s="17">
        <v>2.5</v>
      </c>
      <c r="W25" s="17" t="s">
        <v>8</v>
      </c>
      <c r="X25" s="16">
        <f t="shared" si="21"/>
        <v>0</v>
      </c>
      <c r="Y25" s="17">
        <v>2</v>
      </c>
      <c r="Z25" s="17" t="s">
        <v>9</v>
      </c>
      <c r="AA25" s="16">
        <f t="shared" si="22"/>
        <v>0</v>
      </c>
      <c r="AB25" s="17">
        <v>1.5</v>
      </c>
      <c r="AC25" s="17" t="s">
        <v>10</v>
      </c>
      <c r="AD25" s="16">
        <f t="shared" si="23"/>
        <v>0</v>
      </c>
      <c r="AE25" s="17">
        <v>1</v>
      </c>
      <c r="AF25" s="17" t="s">
        <v>11</v>
      </c>
      <c r="AG25" s="16">
        <f t="shared" si="24"/>
        <v>0</v>
      </c>
      <c r="AH25" s="17">
        <v>0</v>
      </c>
      <c r="AI25" s="17" t="s">
        <v>15</v>
      </c>
      <c r="AJ25" s="16">
        <f t="shared" si="25"/>
        <v>0</v>
      </c>
      <c r="AK25" s="16">
        <f t="shared" si="26"/>
        <v>0</v>
      </c>
      <c r="AL25" s="18" t="str">
        <f t="shared" si="27"/>
        <v> </v>
      </c>
      <c r="AM25" s="16">
        <f t="shared" si="28"/>
        <v>2.5</v>
      </c>
      <c r="AN25" s="42"/>
      <c r="AO25" s="42"/>
      <c r="AP25" s="45" t="s">
        <v>170</v>
      </c>
      <c r="AQ25" s="42"/>
      <c r="AR25" s="10"/>
      <c r="AS25" s="10"/>
      <c r="AT25" s="10"/>
      <c r="AU25" s="10"/>
      <c r="AV25" s="10"/>
      <c r="AW25" s="10"/>
      <c r="AX25" s="10"/>
    </row>
    <row r="26" spans="1:50" ht="19.5" customHeight="1">
      <c r="A26" s="64"/>
      <c r="B26" s="65"/>
      <c r="C26" s="74"/>
      <c r="D26" s="77" t="str">
        <f t="shared" si="0"/>
        <v> </v>
      </c>
      <c r="E26" s="66"/>
      <c r="F26" s="67"/>
      <c r="G26" s="68"/>
      <c r="H26" s="66" t="s">
        <v>171</v>
      </c>
      <c r="I26" s="143" t="str">
        <f t="shared" si="1"/>
        <v> </v>
      </c>
      <c r="J26" s="38" t="str">
        <f t="shared" si="2"/>
        <v> </v>
      </c>
      <c r="K26" s="15"/>
      <c r="L26" s="15" t="s">
        <v>5</v>
      </c>
      <c r="M26" s="44">
        <f t="shared" si="16"/>
        <v>0</v>
      </c>
      <c r="N26" s="50">
        <f t="shared" si="17"/>
        <v>0</v>
      </c>
      <c r="O26" s="50" t="e">
        <f t="shared" si="18"/>
        <v>#DIV/0!</v>
      </c>
      <c r="P26" s="17">
        <v>3.5</v>
      </c>
      <c r="Q26" s="17" t="s">
        <v>6</v>
      </c>
      <c r="R26" s="16">
        <f t="shared" si="19"/>
        <v>0</v>
      </c>
      <c r="S26" s="17">
        <v>3</v>
      </c>
      <c r="T26" s="17" t="s">
        <v>7</v>
      </c>
      <c r="U26" s="16">
        <f t="shared" si="20"/>
        <v>0</v>
      </c>
      <c r="V26" s="17">
        <v>2.5</v>
      </c>
      <c r="W26" s="17" t="s">
        <v>8</v>
      </c>
      <c r="X26" s="16">
        <f t="shared" si="21"/>
        <v>0</v>
      </c>
      <c r="Y26" s="17">
        <v>2</v>
      </c>
      <c r="Z26" s="17" t="s">
        <v>9</v>
      </c>
      <c r="AA26" s="16">
        <f t="shared" si="22"/>
        <v>0</v>
      </c>
      <c r="AB26" s="17">
        <v>1.5</v>
      </c>
      <c r="AC26" s="17" t="s">
        <v>10</v>
      </c>
      <c r="AD26" s="16">
        <f t="shared" si="23"/>
        <v>0</v>
      </c>
      <c r="AE26" s="17">
        <v>1</v>
      </c>
      <c r="AF26" s="17" t="s">
        <v>11</v>
      </c>
      <c r="AG26" s="16">
        <f t="shared" si="24"/>
        <v>0</v>
      </c>
      <c r="AH26" s="17">
        <v>0</v>
      </c>
      <c r="AI26" s="17" t="s">
        <v>15</v>
      </c>
      <c r="AJ26" s="16">
        <f t="shared" si="25"/>
        <v>0</v>
      </c>
      <c r="AK26" s="16">
        <f t="shared" si="26"/>
        <v>0</v>
      </c>
      <c r="AL26" s="18" t="str">
        <f t="shared" si="27"/>
        <v> </v>
      </c>
      <c r="AM26" s="16">
        <f t="shared" si="28"/>
        <v>2.5</v>
      </c>
      <c r="AN26" s="42"/>
      <c r="AO26" s="42"/>
      <c r="AP26" s="45" t="s">
        <v>170</v>
      </c>
      <c r="AQ26" s="42"/>
      <c r="AR26" s="10"/>
      <c r="AS26" s="10"/>
      <c r="AT26" s="10"/>
      <c r="AU26" s="10"/>
      <c r="AV26" s="10"/>
      <c r="AW26" s="10"/>
      <c r="AX26" s="10"/>
    </row>
    <row r="27" spans="1:50" ht="19.5" customHeight="1">
      <c r="A27" s="64"/>
      <c r="B27" s="65"/>
      <c r="C27" s="74"/>
      <c r="D27" s="77" t="str">
        <f t="shared" si="0"/>
        <v> </v>
      </c>
      <c r="E27" s="66"/>
      <c r="F27" s="67"/>
      <c r="G27" s="68"/>
      <c r="H27" s="66" t="s">
        <v>171</v>
      </c>
      <c r="I27" s="143" t="str">
        <f t="shared" si="1"/>
        <v> </v>
      </c>
      <c r="J27" s="38" t="str">
        <f t="shared" si="2"/>
        <v> </v>
      </c>
      <c r="K27" s="15"/>
      <c r="L27" s="15" t="s">
        <v>5</v>
      </c>
      <c r="M27" s="44">
        <f t="shared" si="16"/>
        <v>0</v>
      </c>
      <c r="N27" s="50">
        <f t="shared" si="17"/>
        <v>0</v>
      </c>
      <c r="O27" s="50" t="e">
        <f t="shared" si="18"/>
        <v>#DIV/0!</v>
      </c>
      <c r="P27" s="17">
        <v>3.5</v>
      </c>
      <c r="Q27" s="17" t="s">
        <v>6</v>
      </c>
      <c r="R27" s="16">
        <f t="shared" si="19"/>
        <v>0</v>
      </c>
      <c r="S27" s="17">
        <v>3</v>
      </c>
      <c r="T27" s="17" t="s">
        <v>7</v>
      </c>
      <c r="U27" s="16">
        <f t="shared" si="20"/>
        <v>0</v>
      </c>
      <c r="V27" s="17">
        <v>2.5</v>
      </c>
      <c r="W27" s="17" t="s">
        <v>8</v>
      </c>
      <c r="X27" s="16">
        <f t="shared" si="21"/>
        <v>0</v>
      </c>
      <c r="Y27" s="17">
        <v>2</v>
      </c>
      <c r="Z27" s="17" t="s">
        <v>9</v>
      </c>
      <c r="AA27" s="16">
        <f t="shared" si="22"/>
        <v>0</v>
      </c>
      <c r="AB27" s="17">
        <v>1.5</v>
      </c>
      <c r="AC27" s="17" t="s">
        <v>10</v>
      </c>
      <c r="AD27" s="16">
        <f t="shared" si="23"/>
        <v>0</v>
      </c>
      <c r="AE27" s="17">
        <v>1</v>
      </c>
      <c r="AF27" s="17" t="s">
        <v>11</v>
      </c>
      <c r="AG27" s="16">
        <f t="shared" si="24"/>
        <v>0</v>
      </c>
      <c r="AH27" s="17">
        <v>0</v>
      </c>
      <c r="AI27" s="17" t="s">
        <v>15</v>
      </c>
      <c r="AJ27" s="16">
        <f t="shared" si="25"/>
        <v>0</v>
      </c>
      <c r="AK27" s="16">
        <f t="shared" si="26"/>
        <v>0</v>
      </c>
      <c r="AL27" s="18" t="str">
        <f t="shared" si="27"/>
        <v> </v>
      </c>
      <c r="AM27" s="16">
        <f t="shared" si="28"/>
        <v>2.5</v>
      </c>
      <c r="AN27" s="42"/>
      <c r="AO27" s="42"/>
      <c r="AP27" s="45" t="s">
        <v>170</v>
      </c>
      <c r="AQ27" s="42"/>
      <c r="AR27" s="10"/>
      <c r="AS27" s="10"/>
      <c r="AT27" s="10"/>
      <c r="AU27" s="10"/>
      <c r="AV27" s="10"/>
      <c r="AW27" s="10"/>
      <c r="AX27" s="10"/>
    </row>
    <row r="28" spans="1:50" ht="19.5" customHeight="1">
      <c r="A28" s="64"/>
      <c r="B28" s="65"/>
      <c r="C28" s="74"/>
      <c r="D28" s="77" t="str">
        <f t="shared" si="0"/>
        <v> </v>
      </c>
      <c r="E28" s="66"/>
      <c r="F28" s="67"/>
      <c r="G28" s="68"/>
      <c r="H28" s="66" t="s">
        <v>171</v>
      </c>
      <c r="I28" s="143" t="str">
        <f t="shared" si="1"/>
        <v> </v>
      </c>
      <c r="J28" s="38" t="str">
        <f t="shared" si="2"/>
        <v> </v>
      </c>
      <c r="K28" s="15"/>
      <c r="L28" s="15" t="s">
        <v>5</v>
      </c>
      <c r="M28" s="44">
        <f t="shared" si="16"/>
        <v>0</v>
      </c>
      <c r="N28" s="50">
        <f t="shared" si="17"/>
        <v>0</v>
      </c>
      <c r="O28" s="50" t="e">
        <f t="shared" si="18"/>
        <v>#DIV/0!</v>
      </c>
      <c r="P28" s="17">
        <v>3.5</v>
      </c>
      <c r="Q28" s="17" t="s">
        <v>6</v>
      </c>
      <c r="R28" s="16">
        <f t="shared" si="19"/>
        <v>0</v>
      </c>
      <c r="S28" s="17">
        <v>3</v>
      </c>
      <c r="T28" s="17" t="s">
        <v>7</v>
      </c>
      <c r="U28" s="16">
        <f t="shared" si="20"/>
        <v>0</v>
      </c>
      <c r="V28" s="17">
        <v>2.5</v>
      </c>
      <c r="W28" s="17" t="s">
        <v>8</v>
      </c>
      <c r="X28" s="16">
        <f t="shared" si="21"/>
        <v>0</v>
      </c>
      <c r="Y28" s="17">
        <v>2</v>
      </c>
      <c r="Z28" s="17" t="s">
        <v>9</v>
      </c>
      <c r="AA28" s="16">
        <f t="shared" si="22"/>
        <v>0</v>
      </c>
      <c r="AB28" s="17">
        <v>1.5</v>
      </c>
      <c r="AC28" s="17" t="s">
        <v>10</v>
      </c>
      <c r="AD28" s="16">
        <f t="shared" si="23"/>
        <v>0</v>
      </c>
      <c r="AE28" s="17">
        <v>1</v>
      </c>
      <c r="AF28" s="17" t="s">
        <v>11</v>
      </c>
      <c r="AG28" s="16">
        <f t="shared" si="24"/>
        <v>0</v>
      </c>
      <c r="AH28" s="17">
        <v>0</v>
      </c>
      <c r="AI28" s="17" t="s">
        <v>15</v>
      </c>
      <c r="AJ28" s="16">
        <f t="shared" si="25"/>
        <v>0</v>
      </c>
      <c r="AK28" s="16">
        <f t="shared" si="26"/>
        <v>0</v>
      </c>
      <c r="AL28" s="18" t="str">
        <f t="shared" si="27"/>
        <v> </v>
      </c>
      <c r="AM28" s="16">
        <f t="shared" si="28"/>
        <v>2.5</v>
      </c>
      <c r="AN28" s="42"/>
      <c r="AO28" s="42"/>
      <c r="AP28" s="45" t="s">
        <v>170</v>
      </c>
      <c r="AQ28" s="42"/>
      <c r="AR28" s="10"/>
      <c r="AS28" s="10"/>
      <c r="AT28" s="10"/>
      <c r="AU28" s="10"/>
      <c r="AV28" s="10"/>
      <c r="AW28" s="10"/>
      <c r="AX28" s="10"/>
    </row>
    <row r="29" spans="1:50" ht="19.5" customHeight="1">
      <c r="A29" s="64"/>
      <c r="B29" s="65"/>
      <c r="C29" s="74"/>
      <c r="D29" s="77" t="str">
        <f t="shared" si="0"/>
        <v> </v>
      </c>
      <c r="E29" s="66"/>
      <c r="F29" s="67"/>
      <c r="G29" s="68"/>
      <c r="H29" s="66" t="s">
        <v>171</v>
      </c>
      <c r="I29" s="143" t="str">
        <f t="shared" si="1"/>
        <v> </v>
      </c>
      <c r="J29" s="38" t="str">
        <f t="shared" si="2"/>
        <v> </v>
      </c>
      <c r="K29" s="15"/>
      <c r="L29" s="15" t="s">
        <v>5</v>
      </c>
      <c r="M29" s="44">
        <f t="shared" si="16"/>
        <v>0</v>
      </c>
      <c r="N29" s="50">
        <f t="shared" si="17"/>
        <v>0</v>
      </c>
      <c r="O29" s="50" t="e">
        <f t="shared" si="18"/>
        <v>#DIV/0!</v>
      </c>
      <c r="P29" s="17">
        <v>3.5</v>
      </c>
      <c r="Q29" s="17" t="s">
        <v>6</v>
      </c>
      <c r="R29" s="16">
        <f t="shared" si="19"/>
        <v>0</v>
      </c>
      <c r="S29" s="17">
        <v>3</v>
      </c>
      <c r="T29" s="17" t="s">
        <v>7</v>
      </c>
      <c r="U29" s="16">
        <f t="shared" si="20"/>
        <v>0</v>
      </c>
      <c r="V29" s="17">
        <v>2.5</v>
      </c>
      <c r="W29" s="17" t="s">
        <v>8</v>
      </c>
      <c r="X29" s="16">
        <f t="shared" si="21"/>
        <v>0</v>
      </c>
      <c r="Y29" s="17">
        <v>2</v>
      </c>
      <c r="Z29" s="17" t="s">
        <v>9</v>
      </c>
      <c r="AA29" s="16">
        <f t="shared" si="22"/>
        <v>0</v>
      </c>
      <c r="AB29" s="17">
        <v>1.5</v>
      </c>
      <c r="AC29" s="17" t="s">
        <v>10</v>
      </c>
      <c r="AD29" s="16">
        <f t="shared" si="23"/>
        <v>0</v>
      </c>
      <c r="AE29" s="17">
        <v>1</v>
      </c>
      <c r="AF29" s="17" t="s">
        <v>11</v>
      </c>
      <c r="AG29" s="16">
        <f t="shared" si="24"/>
        <v>0</v>
      </c>
      <c r="AH29" s="17">
        <v>0</v>
      </c>
      <c r="AI29" s="17" t="s">
        <v>15</v>
      </c>
      <c r="AJ29" s="16">
        <f t="shared" si="25"/>
        <v>0</v>
      </c>
      <c r="AK29" s="16">
        <f t="shared" si="26"/>
        <v>0</v>
      </c>
      <c r="AL29" s="18" t="str">
        <f t="shared" si="27"/>
        <v> </v>
      </c>
      <c r="AM29" s="16">
        <f t="shared" si="28"/>
        <v>2.5</v>
      </c>
      <c r="AN29" s="42"/>
      <c r="AO29" s="42"/>
      <c r="AP29" s="45" t="s">
        <v>170</v>
      </c>
      <c r="AQ29" s="42"/>
      <c r="AR29" s="10"/>
      <c r="AS29" s="10"/>
      <c r="AT29" s="10"/>
      <c r="AU29" s="10"/>
      <c r="AV29" s="10"/>
      <c r="AW29" s="10"/>
      <c r="AX29" s="10"/>
    </row>
    <row r="30" spans="1:50" ht="19.5" customHeight="1">
      <c r="A30" s="64"/>
      <c r="B30" s="65"/>
      <c r="C30" s="74"/>
      <c r="D30" s="77" t="str">
        <f t="shared" si="0"/>
        <v> </v>
      </c>
      <c r="E30" s="66"/>
      <c r="F30" s="67"/>
      <c r="G30" s="68"/>
      <c r="H30" s="66" t="s">
        <v>171</v>
      </c>
      <c r="I30" s="143" t="str">
        <f t="shared" si="1"/>
        <v> </v>
      </c>
      <c r="J30" s="38" t="str">
        <f t="shared" si="2"/>
        <v> </v>
      </c>
      <c r="K30" s="15"/>
      <c r="L30" s="15" t="s">
        <v>5</v>
      </c>
      <c r="M30" s="44">
        <f t="shared" si="16"/>
        <v>0</v>
      </c>
      <c r="N30" s="50">
        <f t="shared" si="17"/>
        <v>0</v>
      </c>
      <c r="O30" s="50" t="e">
        <f t="shared" si="18"/>
        <v>#DIV/0!</v>
      </c>
      <c r="P30" s="17">
        <v>3.5</v>
      </c>
      <c r="Q30" s="17" t="s">
        <v>6</v>
      </c>
      <c r="R30" s="16">
        <f t="shared" si="19"/>
        <v>0</v>
      </c>
      <c r="S30" s="17">
        <v>3</v>
      </c>
      <c r="T30" s="17" t="s">
        <v>7</v>
      </c>
      <c r="U30" s="16">
        <f t="shared" si="20"/>
        <v>0</v>
      </c>
      <c r="V30" s="17">
        <v>2.5</v>
      </c>
      <c r="W30" s="17" t="s">
        <v>8</v>
      </c>
      <c r="X30" s="16">
        <f t="shared" si="21"/>
        <v>0</v>
      </c>
      <c r="Y30" s="17">
        <v>2</v>
      </c>
      <c r="Z30" s="17" t="s">
        <v>9</v>
      </c>
      <c r="AA30" s="16">
        <f t="shared" si="22"/>
        <v>0</v>
      </c>
      <c r="AB30" s="17">
        <v>1.5</v>
      </c>
      <c r="AC30" s="17" t="s">
        <v>10</v>
      </c>
      <c r="AD30" s="16">
        <f t="shared" si="23"/>
        <v>0</v>
      </c>
      <c r="AE30" s="17">
        <v>1</v>
      </c>
      <c r="AF30" s="17" t="s">
        <v>11</v>
      </c>
      <c r="AG30" s="16">
        <f t="shared" si="24"/>
        <v>0</v>
      </c>
      <c r="AH30" s="17">
        <v>0</v>
      </c>
      <c r="AI30" s="17" t="s">
        <v>15</v>
      </c>
      <c r="AJ30" s="16">
        <f t="shared" si="25"/>
        <v>0</v>
      </c>
      <c r="AK30" s="16">
        <f t="shared" si="26"/>
        <v>0</v>
      </c>
      <c r="AL30" s="18" t="str">
        <f t="shared" si="27"/>
        <v> </v>
      </c>
      <c r="AM30" s="16">
        <f t="shared" si="28"/>
        <v>2.5</v>
      </c>
      <c r="AN30" s="42"/>
      <c r="AO30" s="42"/>
      <c r="AP30" s="45" t="s">
        <v>170</v>
      </c>
      <c r="AQ30" s="42"/>
      <c r="AR30" s="10"/>
      <c r="AS30" s="10"/>
      <c r="AT30" s="10"/>
      <c r="AU30" s="10"/>
      <c r="AV30" s="10"/>
      <c r="AW30" s="10"/>
      <c r="AX30" s="10"/>
    </row>
    <row r="31" spans="1:50" ht="19.5" customHeight="1">
      <c r="A31" s="64"/>
      <c r="B31" s="65"/>
      <c r="C31" s="74"/>
      <c r="D31" s="77" t="str">
        <f t="shared" si="0"/>
        <v> </v>
      </c>
      <c r="E31" s="66"/>
      <c r="F31" s="67"/>
      <c r="G31" s="68"/>
      <c r="H31" s="66" t="s">
        <v>171</v>
      </c>
      <c r="I31" s="143" t="str">
        <f t="shared" si="1"/>
        <v> </v>
      </c>
      <c r="J31" s="38" t="str">
        <f t="shared" si="2"/>
        <v> </v>
      </c>
      <c r="K31" s="15"/>
      <c r="L31" s="15" t="s">
        <v>5</v>
      </c>
      <c r="M31" s="44">
        <f t="shared" si="16"/>
        <v>0</v>
      </c>
      <c r="N31" s="50">
        <f t="shared" si="17"/>
        <v>0</v>
      </c>
      <c r="O31" s="50" t="e">
        <f t="shared" si="18"/>
        <v>#DIV/0!</v>
      </c>
      <c r="P31" s="17">
        <v>3.5</v>
      </c>
      <c r="Q31" s="17" t="s">
        <v>6</v>
      </c>
      <c r="R31" s="16">
        <f t="shared" si="19"/>
        <v>0</v>
      </c>
      <c r="S31" s="17">
        <v>3</v>
      </c>
      <c r="T31" s="17" t="s">
        <v>7</v>
      </c>
      <c r="U31" s="16">
        <f t="shared" si="20"/>
        <v>0</v>
      </c>
      <c r="V31" s="17">
        <v>2.5</v>
      </c>
      <c r="W31" s="17" t="s">
        <v>8</v>
      </c>
      <c r="X31" s="16">
        <f t="shared" si="21"/>
        <v>0</v>
      </c>
      <c r="Y31" s="17">
        <v>2</v>
      </c>
      <c r="Z31" s="17" t="s">
        <v>9</v>
      </c>
      <c r="AA31" s="16">
        <f t="shared" si="22"/>
        <v>0</v>
      </c>
      <c r="AB31" s="17">
        <v>1.5</v>
      </c>
      <c r="AC31" s="17" t="s">
        <v>10</v>
      </c>
      <c r="AD31" s="16">
        <f t="shared" si="23"/>
        <v>0</v>
      </c>
      <c r="AE31" s="17">
        <v>1</v>
      </c>
      <c r="AF31" s="17" t="s">
        <v>11</v>
      </c>
      <c r="AG31" s="16">
        <f t="shared" si="24"/>
        <v>0</v>
      </c>
      <c r="AH31" s="17">
        <v>0</v>
      </c>
      <c r="AI31" s="17" t="s">
        <v>15</v>
      </c>
      <c r="AJ31" s="16">
        <f t="shared" si="25"/>
        <v>0</v>
      </c>
      <c r="AK31" s="16">
        <f t="shared" si="26"/>
        <v>0</v>
      </c>
      <c r="AL31" s="18" t="str">
        <f t="shared" si="27"/>
        <v> </v>
      </c>
      <c r="AM31" s="16">
        <f t="shared" si="28"/>
        <v>2.5</v>
      </c>
      <c r="AN31" s="42"/>
      <c r="AO31" s="42"/>
      <c r="AP31" s="45" t="s">
        <v>170</v>
      </c>
      <c r="AQ31" s="42"/>
      <c r="AR31" s="10"/>
      <c r="AS31" s="10"/>
      <c r="AT31" s="10"/>
      <c r="AU31" s="10"/>
      <c r="AV31" s="10"/>
      <c r="AW31" s="10"/>
      <c r="AX31" s="10"/>
    </row>
    <row r="32" spans="1:50" ht="19.5" customHeight="1">
      <c r="A32" s="64"/>
      <c r="B32" s="65"/>
      <c r="C32" s="74"/>
      <c r="D32" s="77" t="str">
        <f t="shared" si="0"/>
        <v> </v>
      </c>
      <c r="E32" s="66"/>
      <c r="F32" s="67"/>
      <c r="G32" s="68"/>
      <c r="H32" s="66" t="s">
        <v>171</v>
      </c>
      <c r="I32" s="143" t="str">
        <f t="shared" si="1"/>
        <v> </v>
      </c>
      <c r="J32" s="38" t="str">
        <f t="shared" si="2"/>
        <v> </v>
      </c>
      <c r="K32" s="15"/>
      <c r="L32" s="15" t="s">
        <v>5</v>
      </c>
      <c r="M32" s="44">
        <f t="shared" si="16"/>
        <v>0</v>
      </c>
      <c r="N32" s="50">
        <f t="shared" si="17"/>
        <v>0</v>
      </c>
      <c r="O32" s="50" t="e">
        <f t="shared" si="18"/>
        <v>#DIV/0!</v>
      </c>
      <c r="P32" s="17">
        <v>3.5</v>
      </c>
      <c r="Q32" s="17" t="s">
        <v>6</v>
      </c>
      <c r="R32" s="16">
        <f t="shared" si="19"/>
        <v>0</v>
      </c>
      <c r="S32" s="17">
        <v>3</v>
      </c>
      <c r="T32" s="17" t="s">
        <v>7</v>
      </c>
      <c r="U32" s="16">
        <f t="shared" si="20"/>
        <v>0</v>
      </c>
      <c r="V32" s="17">
        <v>2.5</v>
      </c>
      <c r="W32" s="17" t="s">
        <v>8</v>
      </c>
      <c r="X32" s="16">
        <f t="shared" si="21"/>
        <v>0</v>
      </c>
      <c r="Y32" s="17">
        <v>2</v>
      </c>
      <c r="Z32" s="17" t="s">
        <v>9</v>
      </c>
      <c r="AA32" s="16">
        <f t="shared" si="22"/>
        <v>0</v>
      </c>
      <c r="AB32" s="17">
        <v>1.5</v>
      </c>
      <c r="AC32" s="17" t="s">
        <v>10</v>
      </c>
      <c r="AD32" s="16">
        <f t="shared" si="23"/>
        <v>0</v>
      </c>
      <c r="AE32" s="17">
        <v>1</v>
      </c>
      <c r="AF32" s="17" t="s">
        <v>11</v>
      </c>
      <c r="AG32" s="16">
        <f t="shared" si="24"/>
        <v>0</v>
      </c>
      <c r="AH32" s="17">
        <v>0</v>
      </c>
      <c r="AI32" s="17" t="s">
        <v>15</v>
      </c>
      <c r="AJ32" s="16">
        <f t="shared" si="25"/>
        <v>0</v>
      </c>
      <c r="AK32" s="16">
        <f t="shared" si="26"/>
        <v>0</v>
      </c>
      <c r="AL32" s="18" t="str">
        <f t="shared" si="27"/>
        <v> </v>
      </c>
      <c r="AM32" s="16">
        <f t="shared" si="28"/>
        <v>2.5</v>
      </c>
      <c r="AN32" s="42"/>
      <c r="AO32" s="42"/>
      <c r="AP32" s="45" t="s">
        <v>170</v>
      </c>
      <c r="AQ32" s="42"/>
      <c r="AR32" s="10"/>
      <c r="AS32" s="10"/>
      <c r="AT32" s="10"/>
      <c r="AU32" s="10"/>
      <c r="AV32" s="10"/>
      <c r="AW32" s="10"/>
      <c r="AX32" s="10"/>
    </row>
    <row r="33" spans="1:50" ht="19.5" customHeight="1">
      <c r="A33" s="64"/>
      <c r="B33" s="65"/>
      <c r="C33" s="74"/>
      <c r="D33" s="77" t="str">
        <f t="shared" si="0"/>
        <v> </v>
      </c>
      <c r="E33" s="66"/>
      <c r="F33" s="67"/>
      <c r="G33" s="68"/>
      <c r="H33" s="66" t="s">
        <v>171</v>
      </c>
      <c r="I33" s="143" t="str">
        <f t="shared" si="1"/>
        <v> </v>
      </c>
      <c r="J33" s="38" t="str">
        <f t="shared" si="2"/>
        <v> </v>
      </c>
      <c r="K33" s="15"/>
      <c r="L33" s="15" t="s">
        <v>5</v>
      </c>
      <c r="M33" s="44">
        <f t="shared" si="16"/>
        <v>0</v>
      </c>
      <c r="N33" s="50">
        <f t="shared" si="17"/>
        <v>0</v>
      </c>
      <c r="O33" s="50" t="e">
        <f t="shared" si="18"/>
        <v>#DIV/0!</v>
      </c>
      <c r="P33" s="17">
        <v>3.5</v>
      </c>
      <c r="Q33" s="17" t="s">
        <v>6</v>
      </c>
      <c r="R33" s="16">
        <f t="shared" si="19"/>
        <v>0</v>
      </c>
      <c r="S33" s="17">
        <v>3</v>
      </c>
      <c r="T33" s="17" t="s">
        <v>7</v>
      </c>
      <c r="U33" s="16">
        <f t="shared" si="20"/>
        <v>0</v>
      </c>
      <c r="V33" s="17">
        <v>2.5</v>
      </c>
      <c r="W33" s="17" t="s">
        <v>8</v>
      </c>
      <c r="X33" s="16">
        <f t="shared" si="21"/>
        <v>0</v>
      </c>
      <c r="Y33" s="17">
        <v>2</v>
      </c>
      <c r="Z33" s="17" t="s">
        <v>9</v>
      </c>
      <c r="AA33" s="16">
        <f t="shared" si="22"/>
        <v>0</v>
      </c>
      <c r="AB33" s="17">
        <v>1.5</v>
      </c>
      <c r="AC33" s="17" t="s">
        <v>10</v>
      </c>
      <c r="AD33" s="16">
        <f t="shared" si="23"/>
        <v>0</v>
      </c>
      <c r="AE33" s="17">
        <v>1</v>
      </c>
      <c r="AF33" s="17" t="s">
        <v>11</v>
      </c>
      <c r="AG33" s="16">
        <f t="shared" si="24"/>
        <v>0</v>
      </c>
      <c r="AH33" s="17">
        <v>0</v>
      </c>
      <c r="AI33" s="17" t="s">
        <v>15</v>
      </c>
      <c r="AJ33" s="16">
        <f t="shared" si="25"/>
        <v>0</v>
      </c>
      <c r="AK33" s="16">
        <f t="shared" si="26"/>
        <v>0</v>
      </c>
      <c r="AL33" s="18" t="str">
        <f t="shared" si="27"/>
        <v> </v>
      </c>
      <c r="AM33" s="16">
        <f t="shared" si="28"/>
        <v>2.5</v>
      </c>
      <c r="AN33" s="42"/>
      <c r="AO33" s="42"/>
      <c r="AP33" s="45" t="s">
        <v>170</v>
      </c>
      <c r="AQ33" s="42"/>
      <c r="AR33" s="10"/>
      <c r="AS33" s="10"/>
      <c r="AT33" s="10"/>
      <c r="AU33" s="10"/>
      <c r="AV33" s="10"/>
      <c r="AW33" s="10"/>
      <c r="AX33" s="10"/>
    </row>
    <row r="34" spans="1:50" ht="19.5" customHeight="1">
      <c r="A34" s="64"/>
      <c r="B34" s="65"/>
      <c r="C34" s="74"/>
      <c r="D34" s="77" t="str">
        <f t="shared" si="0"/>
        <v> </v>
      </c>
      <c r="E34" s="66"/>
      <c r="F34" s="67"/>
      <c r="G34" s="68"/>
      <c r="H34" s="66" t="s">
        <v>171</v>
      </c>
      <c r="I34" s="143" t="str">
        <f t="shared" si="1"/>
        <v> </v>
      </c>
      <c r="J34" s="38" t="str">
        <f t="shared" si="2"/>
        <v> </v>
      </c>
      <c r="K34" s="15"/>
      <c r="L34" s="15" t="s">
        <v>5</v>
      </c>
      <c r="M34" s="44">
        <f t="shared" si="16"/>
        <v>0</v>
      </c>
      <c r="N34" s="50">
        <f t="shared" si="17"/>
        <v>0</v>
      </c>
      <c r="O34" s="50" t="e">
        <f t="shared" si="18"/>
        <v>#DIV/0!</v>
      </c>
      <c r="P34" s="17">
        <v>3.5</v>
      </c>
      <c r="Q34" s="17" t="s">
        <v>6</v>
      </c>
      <c r="R34" s="16">
        <f t="shared" si="19"/>
        <v>0</v>
      </c>
      <c r="S34" s="17">
        <v>3</v>
      </c>
      <c r="T34" s="17" t="s">
        <v>7</v>
      </c>
      <c r="U34" s="16">
        <f t="shared" si="20"/>
        <v>0</v>
      </c>
      <c r="V34" s="17">
        <v>2.5</v>
      </c>
      <c r="W34" s="17" t="s">
        <v>8</v>
      </c>
      <c r="X34" s="16">
        <f t="shared" si="21"/>
        <v>0</v>
      </c>
      <c r="Y34" s="17">
        <v>2</v>
      </c>
      <c r="Z34" s="17" t="s">
        <v>9</v>
      </c>
      <c r="AA34" s="16">
        <f t="shared" si="22"/>
        <v>0</v>
      </c>
      <c r="AB34" s="17">
        <v>1.5</v>
      </c>
      <c r="AC34" s="17" t="s">
        <v>10</v>
      </c>
      <c r="AD34" s="16">
        <f t="shared" si="23"/>
        <v>0</v>
      </c>
      <c r="AE34" s="17">
        <v>1</v>
      </c>
      <c r="AF34" s="17" t="s">
        <v>11</v>
      </c>
      <c r="AG34" s="16">
        <f t="shared" si="24"/>
        <v>0</v>
      </c>
      <c r="AH34" s="17">
        <v>0</v>
      </c>
      <c r="AI34" s="17" t="s">
        <v>15</v>
      </c>
      <c r="AJ34" s="16">
        <f t="shared" si="25"/>
        <v>0</v>
      </c>
      <c r="AK34" s="16">
        <f t="shared" si="26"/>
        <v>0</v>
      </c>
      <c r="AL34" s="18" t="str">
        <f t="shared" si="27"/>
        <v> </v>
      </c>
      <c r="AM34" s="16">
        <f t="shared" si="28"/>
        <v>2.5</v>
      </c>
      <c r="AN34" s="42"/>
      <c r="AO34" s="42"/>
      <c r="AP34" s="45" t="s">
        <v>170</v>
      </c>
      <c r="AQ34" s="42"/>
      <c r="AR34" s="10"/>
      <c r="AS34" s="10"/>
      <c r="AT34" s="10"/>
      <c r="AU34" s="10"/>
      <c r="AV34" s="10"/>
      <c r="AW34" s="10"/>
      <c r="AX34" s="10"/>
    </row>
    <row r="35" spans="1:50" ht="19.5" customHeight="1">
      <c r="A35" s="64"/>
      <c r="B35" s="65"/>
      <c r="C35" s="74"/>
      <c r="D35" s="77" t="str">
        <f t="shared" si="0"/>
        <v> </v>
      </c>
      <c r="E35" s="66"/>
      <c r="F35" s="67"/>
      <c r="G35" s="68"/>
      <c r="H35" s="66" t="s">
        <v>171</v>
      </c>
      <c r="I35" s="143" t="str">
        <f t="shared" si="1"/>
        <v> </v>
      </c>
      <c r="J35" s="38" t="str">
        <f t="shared" si="2"/>
        <v> </v>
      </c>
      <c r="K35" s="15"/>
      <c r="L35" s="15" t="s">
        <v>5</v>
      </c>
      <c r="M35" s="44">
        <f t="shared" si="16"/>
        <v>0</v>
      </c>
      <c r="N35" s="50">
        <f t="shared" si="17"/>
        <v>0</v>
      </c>
      <c r="O35" s="50" t="e">
        <f t="shared" si="18"/>
        <v>#DIV/0!</v>
      </c>
      <c r="P35" s="17">
        <v>3.5</v>
      </c>
      <c r="Q35" s="17" t="s">
        <v>6</v>
      </c>
      <c r="R35" s="16">
        <f t="shared" si="19"/>
        <v>0</v>
      </c>
      <c r="S35" s="17">
        <v>3</v>
      </c>
      <c r="T35" s="17" t="s">
        <v>7</v>
      </c>
      <c r="U35" s="16">
        <f t="shared" si="20"/>
        <v>0</v>
      </c>
      <c r="V35" s="17">
        <v>2.5</v>
      </c>
      <c r="W35" s="17" t="s">
        <v>8</v>
      </c>
      <c r="X35" s="16">
        <f t="shared" si="21"/>
        <v>0</v>
      </c>
      <c r="Y35" s="17">
        <v>2</v>
      </c>
      <c r="Z35" s="17" t="s">
        <v>9</v>
      </c>
      <c r="AA35" s="16">
        <f t="shared" si="22"/>
        <v>0</v>
      </c>
      <c r="AB35" s="17">
        <v>1.5</v>
      </c>
      <c r="AC35" s="17" t="s">
        <v>10</v>
      </c>
      <c r="AD35" s="16">
        <f t="shared" si="23"/>
        <v>0</v>
      </c>
      <c r="AE35" s="17">
        <v>1</v>
      </c>
      <c r="AF35" s="17" t="s">
        <v>11</v>
      </c>
      <c r="AG35" s="16">
        <f t="shared" si="24"/>
        <v>0</v>
      </c>
      <c r="AH35" s="17">
        <v>0</v>
      </c>
      <c r="AI35" s="17" t="s">
        <v>15</v>
      </c>
      <c r="AJ35" s="16">
        <f t="shared" si="25"/>
        <v>0</v>
      </c>
      <c r="AK35" s="16">
        <f t="shared" si="26"/>
        <v>0</v>
      </c>
      <c r="AL35" s="18" t="str">
        <f t="shared" si="27"/>
        <v> </v>
      </c>
      <c r="AM35" s="16">
        <f t="shared" si="28"/>
        <v>2.5</v>
      </c>
      <c r="AN35" s="42"/>
      <c r="AO35" s="42"/>
      <c r="AP35" s="45" t="s">
        <v>170</v>
      </c>
      <c r="AQ35" s="42"/>
      <c r="AR35" s="10"/>
      <c r="AS35" s="10"/>
      <c r="AT35" s="10"/>
      <c r="AU35" s="10"/>
      <c r="AV35" s="10"/>
      <c r="AW35" s="10"/>
      <c r="AX35" s="10"/>
    </row>
    <row r="36" spans="1:50" ht="19.5" customHeight="1">
      <c r="A36" s="35"/>
      <c r="B36" s="34"/>
      <c r="C36" s="71"/>
      <c r="D36" s="77" t="str">
        <f t="shared" si="0"/>
        <v> </v>
      </c>
      <c r="E36" s="37"/>
      <c r="F36" s="56"/>
      <c r="G36" s="57"/>
      <c r="H36" s="37" t="s">
        <v>171</v>
      </c>
      <c r="I36" s="143" t="str">
        <f t="shared" si="1"/>
        <v> </v>
      </c>
      <c r="J36" s="38" t="str">
        <f t="shared" si="2"/>
        <v> </v>
      </c>
      <c r="K36" s="15"/>
      <c r="L36" s="15" t="s">
        <v>5</v>
      </c>
      <c r="M36" s="44">
        <f t="shared" si="16"/>
        <v>0</v>
      </c>
      <c r="N36" s="50">
        <f t="shared" si="17"/>
        <v>0</v>
      </c>
      <c r="O36" s="50" t="e">
        <f t="shared" si="18"/>
        <v>#DIV/0!</v>
      </c>
      <c r="P36" s="17">
        <v>3.5</v>
      </c>
      <c r="Q36" s="17" t="s">
        <v>6</v>
      </c>
      <c r="R36" s="16">
        <f t="shared" si="19"/>
        <v>0</v>
      </c>
      <c r="S36" s="17">
        <v>3</v>
      </c>
      <c r="T36" s="17" t="s">
        <v>7</v>
      </c>
      <c r="U36" s="16">
        <f t="shared" si="20"/>
        <v>0</v>
      </c>
      <c r="V36" s="17">
        <v>2.5</v>
      </c>
      <c r="W36" s="17" t="s">
        <v>8</v>
      </c>
      <c r="X36" s="16">
        <f t="shared" si="21"/>
        <v>0</v>
      </c>
      <c r="Y36" s="17">
        <v>2</v>
      </c>
      <c r="Z36" s="17" t="s">
        <v>9</v>
      </c>
      <c r="AA36" s="16">
        <f t="shared" si="22"/>
        <v>0</v>
      </c>
      <c r="AB36" s="17">
        <v>1.5</v>
      </c>
      <c r="AC36" s="17" t="s">
        <v>10</v>
      </c>
      <c r="AD36" s="16">
        <f t="shared" si="23"/>
        <v>0</v>
      </c>
      <c r="AE36" s="17">
        <v>1</v>
      </c>
      <c r="AF36" s="17" t="s">
        <v>11</v>
      </c>
      <c r="AG36" s="16">
        <f t="shared" si="24"/>
        <v>0</v>
      </c>
      <c r="AH36" s="17">
        <v>0</v>
      </c>
      <c r="AI36" s="17" t="s">
        <v>15</v>
      </c>
      <c r="AJ36" s="16">
        <f t="shared" si="25"/>
        <v>0</v>
      </c>
      <c r="AK36" s="16">
        <f t="shared" si="26"/>
        <v>0</v>
      </c>
      <c r="AL36" s="18" t="str">
        <f t="shared" si="27"/>
        <v> </v>
      </c>
      <c r="AM36" s="16">
        <f t="shared" si="28"/>
        <v>2.5</v>
      </c>
      <c r="AN36" s="42"/>
      <c r="AO36" s="42"/>
      <c r="AP36" s="45" t="s">
        <v>170</v>
      </c>
      <c r="AQ36" s="42"/>
      <c r="AR36" s="10"/>
      <c r="AS36" s="10"/>
      <c r="AT36" s="10"/>
      <c r="AU36" s="10"/>
      <c r="AV36" s="10"/>
      <c r="AW36" s="10"/>
      <c r="AX36" s="10"/>
    </row>
    <row r="37" spans="1:50" ht="19.5" customHeight="1">
      <c r="A37" s="35"/>
      <c r="B37" s="34"/>
      <c r="C37" s="71"/>
      <c r="D37" s="77" t="str">
        <f t="shared" si="0"/>
        <v> </v>
      </c>
      <c r="E37" s="37"/>
      <c r="F37" s="56"/>
      <c r="G37" s="57"/>
      <c r="H37" s="37" t="s">
        <v>171</v>
      </c>
      <c r="I37" s="143" t="str">
        <f t="shared" si="1"/>
        <v> </v>
      </c>
      <c r="J37" s="38" t="str">
        <f t="shared" si="2"/>
        <v> </v>
      </c>
      <c r="K37" s="15"/>
      <c r="L37" s="15" t="s">
        <v>5</v>
      </c>
      <c r="M37" s="44">
        <f t="shared" si="16"/>
        <v>0</v>
      </c>
      <c r="N37" s="50">
        <f t="shared" si="17"/>
        <v>0</v>
      </c>
      <c r="O37" s="50" t="e">
        <f t="shared" si="18"/>
        <v>#DIV/0!</v>
      </c>
      <c r="P37" s="17">
        <v>3.5</v>
      </c>
      <c r="Q37" s="17" t="s">
        <v>6</v>
      </c>
      <c r="R37" s="16">
        <f t="shared" si="19"/>
        <v>0</v>
      </c>
      <c r="S37" s="17">
        <v>3</v>
      </c>
      <c r="T37" s="17" t="s">
        <v>7</v>
      </c>
      <c r="U37" s="16">
        <f t="shared" si="20"/>
        <v>0</v>
      </c>
      <c r="V37" s="17">
        <v>2.5</v>
      </c>
      <c r="W37" s="17" t="s">
        <v>8</v>
      </c>
      <c r="X37" s="16">
        <f t="shared" si="21"/>
        <v>0</v>
      </c>
      <c r="Y37" s="17">
        <v>2</v>
      </c>
      <c r="Z37" s="17" t="s">
        <v>9</v>
      </c>
      <c r="AA37" s="16">
        <f t="shared" si="22"/>
        <v>0</v>
      </c>
      <c r="AB37" s="17">
        <v>1.5</v>
      </c>
      <c r="AC37" s="17" t="s">
        <v>10</v>
      </c>
      <c r="AD37" s="16">
        <f t="shared" si="23"/>
        <v>0</v>
      </c>
      <c r="AE37" s="17">
        <v>1</v>
      </c>
      <c r="AF37" s="17" t="s">
        <v>11</v>
      </c>
      <c r="AG37" s="16">
        <f t="shared" si="24"/>
        <v>0</v>
      </c>
      <c r="AH37" s="17">
        <v>0</v>
      </c>
      <c r="AI37" s="17" t="s">
        <v>15</v>
      </c>
      <c r="AJ37" s="16">
        <f t="shared" si="25"/>
        <v>0</v>
      </c>
      <c r="AK37" s="16">
        <f t="shared" si="26"/>
        <v>0</v>
      </c>
      <c r="AL37" s="18" t="str">
        <f t="shared" si="27"/>
        <v> </v>
      </c>
      <c r="AM37" s="16">
        <f t="shared" si="28"/>
        <v>2.5</v>
      </c>
      <c r="AN37" s="42"/>
      <c r="AO37" s="42"/>
      <c r="AP37" s="45" t="s">
        <v>170</v>
      </c>
      <c r="AQ37" s="42"/>
      <c r="AR37" s="10"/>
      <c r="AS37" s="10"/>
      <c r="AT37" s="10"/>
      <c r="AU37" s="10"/>
      <c r="AV37" s="10"/>
      <c r="AW37" s="10"/>
      <c r="AX37" s="10"/>
    </row>
    <row r="38" spans="1:50" ht="19.5" customHeight="1">
      <c r="A38" s="35"/>
      <c r="B38" s="34"/>
      <c r="C38" s="71"/>
      <c r="D38" s="77" t="str">
        <f t="shared" si="0"/>
        <v> </v>
      </c>
      <c r="E38" s="37"/>
      <c r="F38" s="56"/>
      <c r="G38" s="57"/>
      <c r="H38" s="37" t="s">
        <v>171</v>
      </c>
      <c r="I38" s="143" t="str">
        <f t="shared" si="1"/>
        <v> </v>
      </c>
      <c r="J38" s="38" t="str">
        <f t="shared" si="2"/>
        <v> </v>
      </c>
      <c r="K38" s="15"/>
      <c r="L38" s="15" t="s">
        <v>5</v>
      </c>
      <c r="M38" s="44">
        <f t="shared" si="16"/>
        <v>0</v>
      </c>
      <c r="N38" s="50">
        <f t="shared" si="17"/>
        <v>0</v>
      </c>
      <c r="O38" s="50" t="e">
        <f t="shared" si="18"/>
        <v>#DIV/0!</v>
      </c>
      <c r="P38" s="17">
        <v>3.5</v>
      </c>
      <c r="Q38" s="17" t="s">
        <v>6</v>
      </c>
      <c r="R38" s="16">
        <f t="shared" si="19"/>
        <v>0</v>
      </c>
      <c r="S38" s="17">
        <v>3</v>
      </c>
      <c r="T38" s="17" t="s">
        <v>7</v>
      </c>
      <c r="U38" s="16">
        <f t="shared" si="20"/>
        <v>0</v>
      </c>
      <c r="V38" s="17">
        <v>2.5</v>
      </c>
      <c r="W38" s="17" t="s">
        <v>8</v>
      </c>
      <c r="X38" s="16">
        <f t="shared" si="21"/>
        <v>0</v>
      </c>
      <c r="Y38" s="17">
        <v>2</v>
      </c>
      <c r="Z38" s="17" t="s">
        <v>9</v>
      </c>
      <c r="AA38" s="16">
        <f t="shared" si="22"/>
        <v>0</v>
      </c>
      <c r="AB38" s="17">
        <v>1.5</v>
      </c>
      <c r="AC38" s="17" t="s">
        <v>10</v>
      </c>
      <c r="AD38" s="16">
        <f t="shared" si="23"/>
        <v>0</v>
      </c>
      <c r="AE38" s="17">
        <v>1</v>
      </c>
      <c r="AF38" s="17" t="s">
        <v>11</v>
      </c>
      <c r="AG38" s="16">
        <f t="shared" si="24"/>
        <v>0</v>
      </c>
      <c r="AH38" s="17">
        <v>0</v>
      </c>
      <c r="AI38" s="17" t="s">
        <v>15</v>
      </c>
      <c r="AJ38" s="16">
        <f t="shared" si="25"/>
        <v>0</v>
      </c>
      <c r="AK38" s="16">
        <f t="shared" si="26"/>
        <v>0</v>
      </c>
      <c r="AL38" s="18" t="str">
        <f t="shared" si="27"/>
        <v> </v>
      </c>
      <c r="AM38" s="16">
        <f t="shared" si="28"/>
        <v>2.5</v>
      </c>
      <c r="AN38" s="42"/>
      <c r="AO38" s="42"/>
      <c r="AP38" s="45" t="s">
        <v>170</v>
      </c>
      <c r="AQ38" s="42"/>
      <c r="AR38" s="10"/>
      <c r="AS38" s="10"/>
      <c r="AT38" s="10"/>
      <c r="AU38" s="10"/>
      <c r="AV38" s="10"/>
      <c r="AW38" s="10"/>
      <c r="AX38" s="10"/>
    </row>
    <row r="39" spans="1:50" ht="19.5" customHeight="1" thickBot="1">
      <c r="A39" s="51"/>
      <c r="B39" s="52"/>
      <c r="C39" s="53"/>
      <c r="D39" s="77" t="str">
        <f t="shared" si="0"/>
        <v> </v>
      </c>
      <c r="E39" s="69"/>
      <c r="F39" s="58"/>
      <c r="G39" s="59"/>
      <c r="H39" s="69" t="s">
        <v>171</v>
      </c>
      <c r="I39" s="143" t="str">
        <f t="shared" si="1"/>
        <v> </v>
      </c>
      <c r="J39" s="38" t="str">
        <f t="shared" si="2"/>
        <v> </v>
      </c>
      <c r="K39" s="15"/>
      <c r="L39" s="15" t="s">
        <v>5</v>
      </c>
      <c r="M39" s="44">
        <f t="shared" si="16"/>
        <v>0</v>
      </c>
      <c r="N39" s="50">
        <f t="shared" si="17"/>
        <v>0</v>
      </c>
      <c r="O39" s="50" t="e">
        <f t="shared" si="18"/>
        <v>#DIV/0!</v>
      </c>
      <c r="P39" s="17">
        <v>3.5</v>
      </c>
      <c r="Q39" s="17" t="s">
        <v>6</v>
      </c>
      <c r="R39" s="16">
        <f t="shared" si="19"/>
        <v>0</v>
      </c>
      <c r="S39" s="17">
        <v>3</v>
      </c>
      <c r="T39" s="17" t="s">
        <v>7</v>
      </c>
      <c r="U39" s="16">
        <f t="shared" si="20"/>
        <v>0</v>
      </c>
      <c r="V39" s="17">
        <v>2.5</v>
      </c>
      <c r="W39" s="17" t="s">
        <v>8</v>
      </c>
      <c r="X39" s="16">
        <f t="shared" si="21"/>
        <v>0</v>
      </c>
      <c r="Y39" s="17">
        <v>2</v>
      </c>
      <c r="Z39" s="17" t="s">
        <v>9</v>
      </c>
      <c r="AA39" s="16">
        <f t="shared" si="22"/>
        <v>0</v>
      </c>
      <c r="AB39" s="17">
        <v>1.5</v>
      </c>
      <c r="AC39" s="17" t="s">
        <v>10</v>
      </c>
      <c r="AD39" s="16">
        <f t="shared" si="23"/>
        <v>0</v>
      </c>
      <c r="AE39" s="17">
        <v>1</v>
      </c>
      <c r="AF39" s="17" t="s">
        <v>11</v>
      </c>
      <c r="AG39" s="16">
        <f t="shared" si="24"/>
        <v>0</v>
      </c>
      <c r="AH39" s="17">
        <v>0</v>
      </c>
      <c r="AI39" s="17" t="s">
        <v>15</v>
      </c>
      <c r="AJ39" s="16">
        <f t="shared" si="25"/>
        <v>0</v>
      </c>
      <c r="AK39" s="16">
        <f t="shared" si="26"/>
        <v>0</v>
      </c>
      <c r="AL39" s="18" t="str">
        <f t="shared" si="27"/>
        <v> </v>
      </c>
      <c r="AM39" s="16">
        <f t="shared" si="28"/>
        <v>2.5</v>
      </c>
      <c r="AN39" s="42"/>
      <c r="AO39" s="42"/>
      <c r="AP39" s="45" t="s">
        <v>170</v>
      </c>
      <c r="AQ39" s="42"/>
      <c r="AR39" s="10"/>
      <c r="AS39" s="10"/>
      <c r="AT39" s="10"/>
      <c r="AU39" s="10"/>
      <c r="AV39" s="10"/>
      <c r="AW39" s="10"/>
      <c r="AX39" s="10"/>
    </row>
    <row r="40" spans="1:50" ht="16.5" thickBot="1">
      <c r="A40" s="39"/>
      <c r="B40" s="40"/>
      <c r="C40" s="39"/>
      <c r="D40" s="39"/>
      <c r="E40" s="39"/>
      <c r="F40" s="40"/>
      <c r="G40" s="40"/>
      <c r="H40" s="41"/>
      <c r="I40" s="40"/>
      <c r="J40" s="39"/>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10"/>
      <c r="AS40" s="10"/>
      <c r="AT40" s="10"/>
      <c r="AU40" s="10"/>
      <c r="AV40" s="10"/>
      <c r="AW40" s="10"/>
      <c r="AX40" s="10"/>
    </row>
    <row r="41" spans="1:50" ht="21.75" customHeight="1">
      <c r="A41" s="185" t="s">
        <v>19</v>
      </c>
      <c r="B41" s="186"/>
      <c r="C41" s="24"/>
      <c r="D41" s="186" t="s">
        <v>19</v>
      </c>
      <c r="E41" s="186"/>
      <c r="F41" s="186"/>
      <c r="G41" s="33"/>
      <c r="H41" s="186" t="s">
        <v>19</v>
      </c>
      <c r="I41" s="186"/>
      <c r="J41" s="187"/>
      <c r="K41" s="46"/>
      <c r="L41" s="47" t="s">
        <v>19</v>
      </c>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10"/>
      <c r="AS41" s="10"/>
      <c r="AT41" s="10"/>
      <c r="AU41" s="10"/>
      <c r="AV41" s="10"/>
      <c r="AW41" s="10"/>
      <c r="AX41" s="10"/>
    </row>
    <row r="42" spans="1:50" ht="21.75" customHeight="1">
      <c r="A42" s="170" t="s">
        <v>24</v>
      </c>
      <c r="B42" s="170"/>
      <c r="C42" s="21"/>
      <c r="D42" s="170" t="s">
        <v>42</v>
      </c>
      <c r="E42" s="170"/>
      <c r="F42" s="170"/>
      <c r="G42" s="22"/>
      <c r="H42" s="171" t="s">
        <v>35</v>
      </c>
      <c r="I42" s="171"/>
      <c r="J42" s="172"/>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10"/>
      <c r="AS42" s="10"/>
      <c r="AT42" s="10"/>
      <c r="AU42" s="10"/>
      <c r="AV42" s="10"/>
      <c r="AW42" s="10"/>
      <c r="AX42" s="10"/>
    </row>
    <row r="43" spans="1:50" ht="21.75" customHeight="1">
      <c r="A43" s="26"/>
      <c r="B43" s="21"/>
      <c r="C43" s="21"/>
      <c r="D43" s="20"/>
      <c r="E43" s="20"/>
      <c r="F43" s="20"/>
      <c r="G43" s="21"/>
      <c r="H43" s="21"/>
      <c r="I43" s="21"/>
      <c r="J43" s="25"/>
      <c r="K43" s="46"/>
      <c r="L43" s="46"/>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10"/>
      <c r="AS43" s="10"/>
      <c r="AT43" s="10"/>
      <c r="AU43" s="10"/>
      <c r="AV43" s="10"/>
      <c r="AW43" s="10"/>
      <c r="AX43" s="10"/>
    </row>
    <row r="44" spans="1:50" ht="21.75" customHeight="1">
      <c r="A44" s="26"/>
      <c r="B44" s="21"/>
      <c r="C44" s="21"/>
      <c r="D44" s="173" t="s">
        <v>19</v>
      </c>
      <c r="E44" s="173"/>
      <c r="F44" s="173"/>
      <c r="G44" s="21"/>
      <c r="H44" s="21"/>
      <c r="I44" s="21"/>
      <c r="J44" s="25"/>
      <c r="K44" s="46"/>
      <c r="L44" s="46"/>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10"/>
      <c r="AS44" s="10"/>
      <c r="AT44" s="10"/>
      <c r="AU44" s="10"/>
      <c r="AV44" s="10"/>
      <c r="AW44" s="10"/>
      <c r="AX44" s="10"/>
    </row>
    <row r="45" spans="1:50" ht="21.75" customHeight="1">
      <c r="A45" s="26"/>
      <c r="B45" s="21"/>
      <c r="C45" s="21"/>
      <c r="D45" s="20"/>
      <c r="E45" s="20"/>
      <c r="F45" s="20"/>
      <c r="G45" s="21"/>
      <c r="H45" s="21"/>
      <c r="I45" s="21"/>
      <c r="J45" s="25"/>
      <c r="K45" s="46"/>
      <c r="L45" s="46"/>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10"/>
      <c r="AS45" s="10"/>
      <c r="AT45" s="10"/>
      <c r="AU45" s="10"/>
      <c r="AV45" s="10"/>
      <c r="AW45" s="10"/>
      <c r="AX45" s="10"/>
    </row>
    <row r="46" spans="1:43" ht="23.25" customHeight="1">
      <c r="A46" s="27"/>
      <c r="B46" s="23"/>
      <c r="C46" s="21"/>
      <c r="D46" s="170" t="s">
        <v>148</v>
      </c>
      <c r="E46" s="170"/>
      <c r="F46" s="170"/>
      <c r="G46" s="21"/>
      <c r="H46" s="23"/>
      <c r="I46" s="23"/>
      <c r="J46" s="28"/>
      <c r="K46" s="46"/>
      <c r="L46" s="46"/>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ht="23.25" customHeight="1">
      <c r="A47" s="174" t="s">
        <v>21</v>
      </c>
      <c r="B47" s="175"/>
      <c r="C47" s="175"/>
      <c r="D47" s="175"/>
      <c r="E47" s="175"/>
      <c r="F47" s="175"/>
      <c r="G47" s="175"/>
      <c r="H47" s="175"/>
      <c r="I47" s="175"/>
      <c r="J47" s="176"/>
      <c r="K47" s="46"/>
      <c r="L47" s="46"/>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78.75" customHeight="1" thickBot="1">
      <c r="A48" s="167" t="s">
        <v>20</v>
      </c>
      <c r="B48" s="168"/>
      <c r="C48" s="168"/>
      <c r="D48" s="168"/>
      <c r="E48" s="168"/>
      <c r="F48" s="168"/>
      <c r="G48" s="168"/>
      <c r="H48" s="168"/>
      <c r="I48" s="168"/>
      <c r="J48" s="169"/>
      <c r="K48" s="46"/>
      <c r="L48" s="46"/>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43" s="5" customFormat="1" ht="15.75">
      <c r="A51" s="4"/>
      <c r="C51" s="4"/>
      <c r="D51" s="4"/>
      <c r="E51" s="4"/>
      <c r="H51" s="6"/>
      <c r="J51" s="4"/>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43" s="5" customFormat="1" ht="15.75">
      <c r="A52" s="4"/>
      <c r="C52" s="4"/>
      <c r="D52" s="4"/>
      <c r="E52" s="4"/>
      <c r="H52" s="6"/>
      <c r="J52" s="4"/>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1:43" s="5" customFormat="1" ht="15.75">
      <c r="A53" s="4"/>
      <c r="C53" s="4"/>
      <c r="D53" s="4"/>
      <c r="E53" s="4"/>
      <c r="H53" s="6"/>
      <c r="J53" s="4"/>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row>
    <row r="54" spans="1:43" s="5" customFormat="1" ht="15.75">
      <c r="A54" s="4"/>
      <c r="C54" s="4"/>
      <c r="D54" s="4"/>
      <c r="E54" s="4"/>
      <c r="H54" s="6"/>
      <c r="J54" s="4"/>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row>
    <row r="55" spans="1:43" s="5" customFormat="1" ht="15.75">
      <c r="A55" s="4"/>
      <c r="C55" s="4"/>
      <c r="D55" s="4"/>
      <c r="E55" s="4"/>
      <c r="H55" s="6"/>
      <c r="J55" s="4"/>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row>
    <row r="56" spans="1:43" s="5" customFormat="1" ht="15.75">
      <c r="A56" s="4"/>
      <c r="C56" s="4"/>
      <c r="D56" s="4"/>
      <c r="E56" s="4"/>
      <c r="H56" s="6"/>
      <c r="J56" s="4"/>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row r="370" spans="1:10" s="5" customFormat="1" ht="15.75">
      <c r="A370" s="4"/>
      <c r="C370" s="4"/>
      <c r="D370" s="4"/>
      <c r="E370" s="4"/>
      <c r="H370" s="6"/>
      <c r="J370" s="4"/>
    </row>
    <row r="371" spans="1:10" s="5" customFormat="1" ht="15.75">
      <c r="A371" s="4"/>
      <c r="C371" s="4"/>
      <c r="D371" s="4"/>
      <c r="E371" s="4"/>
      <c r="H371" s="6"/>
      <c r="J371" s="4"/>
    </row>
    <row r="372" spans="1:10" s="5" customFormat="1" ht="15.75">
      <c r="A372" s="4"/>
      <c r="C372" s="4"/>
      <c r="D372" s="4"/>
      <c r="E372" s="4"/>
      <c r="H372" s="6"/>
      <c r="J372" s="4"/>
    </row>
    <row r="373" spans="1:10" s="5" customFormat="1" ht="15.75">
      <c r="A373" s="4"/>
      <c r="C373" s="4"/>
      <c r="D373" s="4"/>
      <c r="E373" s="4"/>
      <c r="H373" s="6"/>
      <c r="J373" s="4"/>
    </row>
    <row r="374" spans="1:10" s="5" customFormat="1" ht="15.75">
      <c r="A374" s="4"/>
      <c r="C374" s="4"/>
      <c r="D374" s="4"/>
      <c r="E374" s="4"/>
      <c r="H374" s="6"/>
      <c r="J374" s="4"/>
    </row>
  </sheetData>
  <sheetProtection/>
  <mergeCells count="19">
    <mergeCell ref="A1:J1"/>
    <mergeCell ref="A2:J2"/>
    <mergeCell ref="A3:J3"/>
    <mergeCell ref="A4:J4"/>
    <mergeCell ref="A5:J5"/>
    <mergeCell ref="A6:J6"/>
    <mergeCell ref="A7:J7"/>
    <mergeCell ref="A8:J8"/>
    <mergeCell ref="F10:G10"/>
    <mergeCell ref="A41:B41"/>
    <mergeCell ref="D41:F41"/>
    <mergeCell ref="H41:J41"/>
    <mergeCell ref="A48:J48"/>
    <mergeCell ref="A42:B42"/>
    <mergeCell ref="D42:F42"/>
    <mergeCell ref="H42:J42"/>
    <mergeCell ref="D44:F44"/>
    <mergeCell ref="D46:F46"/>
    <mergeCell ref="A47:J47"/>
  </mergeCells>
  <printOptions horizontalCentered="1" verticalCentered="1"/>
  <pageMargins left="0.28" right="0.23" top="0.17" bottom="0" header="0" footer="0"/>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X367"/>
  <sheetViews>
    <sheetView showGridLines="0" zoomScale="70" zoomScaleNormal="70" zoomScaleSheetLayoutView="80" zoomScalePageLayoutView="0" workbookViewId="0" topLeftCell="A4">
      <selection activeCell="F27" sqref="F27:G27"/>
    </sheetView>
  </sheetViews>
  <sheetFormatPr defaultColWidth="9.140625" defaultRowHeight="15"/>
  <cols>
    <col min="1" max="1" width="21.7109375" style="1" customWidth="1"/>
    <col min="2" max="2" width="35.421875" style="2" customWidth="1"/>
    <col min="3" max="5" width="16.28125" style="1" customWidth="1"/>
    <col min="6" max="6" width="14.28125" style="2" customWidth="1"/>
    <col min="7" max="7" width="21.57421875" style="2" customWidth="1"/>
    <col min="8" max="8" width="14.421875" style="3" customWidth="1"/>
    <col min="9" max="9" width="42.71093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191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32</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78" t="s">
        <v>116</v>
      </c>
      <c r="B11" s="34" t="s">
        <v>85</v>
      </c>
      <c r="C11" s="73">
        <v>77</v>
      </c>
      <c r="D11" s="77" t="str">
        <f aca="true" t="shared" si="0" ref="D11:D32">IF(H11=" "," ",IF(H11="BAŞARILI",C11,N11))</f>
        <v> </v>
      </c>
      <c r="E11" s="77">
        <v>219</v>
      </c>
      <c r="F11" s="54" t="s">
        <v>143</v>
      </c>
      <c r="G11" s="55"/>
      <c r="H11" s="79" t="s">
        <v>171</v>
      </c>
      <c r="I11" s="143" t="str">
        <f>IF(C11=0," ",IF(H11=0," ",IF(H11="GR",AP11,AL11)))</f>
        <v> </v>
      </c>
      <c r="J11" s="38">
        <f>IF(C11=0," ",IF(H11=0," ",O11))</f>
        <v>2.844155844155844</v>
      </c>
      <c r="K11" s="15"/>
      <c r="L11" s="15" t="s">
        <v>5</v>
      </c>
      <c r="M11" s="44">
        <f>IF(H11&lt;90,0,IF(H11&lt;=100,4,0))</f>
        <v>0</v>
      </c>
      <c r="N11" s="50">
        <f>IF(H11=" ",C11,(C11+15))</f>
        <v>77</v>
      </c>
      <c r="O11" s="50">
        <f>IF(H11="BAŞARILI",(E11/N11),IF(H11&gt;0,(((AK11*15)+E11)/N11),E11))</f>
        <v>2.844155844155844</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0</v>
      </c>
      <c r="AL11" s="18" t="str">
        <f>IF(H11=" "," ",IF(AK11&lt;2,"GİREMEZ(AKTS)",IF(O11&gt;=AM11,"YETERLİ","GİREMEZ(ORTALAMA)")))</f>
        <v> </v>
      </c>
      <c r="AM11" s="16">
        <f aca="true" t="shared" si="1" ref="AM11:AM32">IF(LEFT(A11,1)="0",2,2.5)</f>
        <v>2.5</v>
      </c>
      <c r="AN11" s="16"/>
      <c r="AO11" s="45"/>
      <c r="AP11" s="45" t="s">
        <v>170</v>
      </c>
      <c r="AQ11" s="45"/>
      <c r="AR11" s="8"/>
      <c r="AS11" s="8"/>
      <c r="AT11" s="8"/>
      <c r="AU11" s="8"/>
      <c r="AV11" s="8"/>
      <c r="AW11" s="8"/>
      <c r="AX11" s="8"/>
    </row>
    <row r="12" spans="1:50" ht="19.5" customHeight="1">
      <c r="A12" s="78" t="s">
        <v>117</v>
      </c>
      <c r="B12" s="34" t="s">
        <v>86</v>
      </c>
      <c r="C12" s="73">
        <v>77</v>
      </c>
      <c r="D12" s="77" t="str">
        <f t="shared" si="0"/>
        <v> </v>
      </c>
      <c r="E12" s="77">
        <v>236</v>
      </c>
      <c r="F12" s="54" t="s">
        <v>143</v>
      </c>
      <c r="G12" s="55"/>
      <c r="H12" s="77" t="s">
        <v>171</v>
      </c>
      <c r="I12" s="143" t="str">
        <f aca="true" t="shared" si="2" ref="I12:I32">IF(C12=0," ",IF(H12=0," ",IF(H12="GR",AP12,AL12)))</f>
        <v> </v>
      </c>
      <c r="J12" s="38">
        <f aca="true" t="shared" si="3" ref="J12:J32">IF(C12=0," ",IF(H12=0," ",O12))</f>
        <v>3.064935064935065</v>
      </c>
      <c r="K12" s="15"/>
      <c r="L12" s="15" t="s">
        <v>5</v>
      </c>
      <c r="M12" s="44">
        <f aca="true" t="shared" si="4" ref="M12:M32">IF(H12&lt;90,0,IF(H12&lt;=100,4,0))</f>
        <v>0</v>
      </c>
      <c r="N12" s="50">
        <f aca="true" t="shared" si="5" ref="N12:N32">IF(H12=" ",C12,(C12+15))</f>
        <v>77</v>
      </c>
      <c r="O12" s="50">
        <f aca="true" t="shared" si="6" ref="O12:O32">IF(H12="BAŞARILI",(E12/N12),IF(H12&gt;0,(((AK12*15)+E12)/N12),E12))</f>
        <v>3.064935064935065</v>
      </c>
      <c r="P12" s="17">
        <v>3.5</v>
      </c>
      <c r="Q12" s="17" t="s">
        <v>6</v>
      </c>
      <c r="R12" s="16">
        <f aca="true" t="shared" si="7" ref="R12:R32">IF(H12&lt;85,0,IF(H12&lt;=89,3.5,0))</f>
        <v>0</v>
      </c>
      <c r="S12" s="17">
        <v>3</v>
      </c>
      <c r="T12" s="17" t="s">
        <v>7</v>
      </c>
      <c r="U12" s="16">
        <f aca="true" t="shared" si="8" ref="U12:U32">IF(H12&lt;80,0,IF(H12&lt;=84,3,0))</f>
        <v>0</v>
      </c>
      <c r="V12" s="17">
        <v>2.5</v>
      </c>
      <c r="W12" s="17" t="s">
        <v>8</v>
      </c>
      <c r="X12" s="16">
        <f aca="true" t="shared" si="9" ref="X12:X32">IF(H12&lt;75,0,IF(H12&lt;=79,2.5,0))</f>
        <v>0</v>
      </c>
      <c r="Y12" s="17">
        <v>2</v>
      </c>
      <c r="Z12" s="17" t="s">
        <v>9</v>
      </c>
      <c r="AA12" s="16">
        <f aca="true" t="shared" si="10" ref="AA12:AA32">IF(H12&lt;65,0,IF(H12&lt;=74,2,0))</f>
        <v>0</v>
      </c>
      <c r="AB12" s="17">
        <v>1.5</v>
      </c>
      <c r="AC12" s="17" t="s">
        <v>10</v>
      </c>
      <c r="AD12" s="16">
        <f aca="true" t="shared" si="11" ref="AD12:AD32">IF(H12&lt;58,0,IF(H12&lt;=64,1.5,0))</f>
        <v>0</v>
      </c>
      <c r="AE12" s="17">
        <v>1</v>
      </c>
      <c r="AF12" s="17" t="s">
        <v>11</v>
      </c>
      <c r="AG12" s="16">
        <f aca="true" t="shared" si="12" ref="AG12:AG32">IF(H12&lt;50,0,IF(H12&lt;=57,1,0))</f>
        <v>0</v>
      </c>
      <c r="AH12" s="17">
        <v>0</v>
      </c>
      <c r="AI12" s="17" t="s">
        <v>15</v>
      </c>
      <c r="AJ12" s="16">
        <f aca="true" t="shared" si="13" ref="AJ12:AJ32">IF(H12&lt;0,0,IF(H12&lt;=49,0,0))</f>
        <v>0</v>
      </c>
      <c r="AK12" s="16">
        <f aca="true" t="shared" si="14" ref="AK12:AK32">SUM(R12,U12,X12,AA12,AD12,AG12,AJ12,M12)</f>
        <v>0</v>
      </c>
      <c r="AL12" s="18" t="str">
        <f aca="true" t="shared" si="15" ref="AL12:AL32">IF(H12=" "," ",IF(AK12&lt;2,"GİREMEZ(AKTS)",IF(O12&gt;=AM12,"YETERLİ","GİREMEZ(ORTALAMA)")))</f>
        <v> </v>
      </c>
      <c r="AM12" s="16">
        <f t="shared" si="1"/>
        <v>2.5</v>
      </c>
      <c r="AN12" s="43"/>
      <c r="AO12" s="42"/>
      <c r="AP12" s="45" t="s">
        <v>170</v>
      </c>
      <c r="AQ12" s="42"/>
      <c r="AR12" s="10"/>
      <c r="AS12" s="10"/>
      <c r="AT12" s="10"/>
      <c r="AU12" s="10"/>
      <c r="AV12" s="10"/>
      <c r="AW12" s="10"/>
      <c r="AX12" s="10"/>
    </row>
    <row r="13" spans="1:50" ht="19.5" customHeight="1">
      <c r="A13" s="129" t="s">
        <v>54</v>
      </c>
      <c r="B13" s="130" t="s">
        <v>53</v>
      </c>
      <c r="C13" s="131">
        <v>74</v>
      </c>
      <c r="D13" s="132" t="str">
        <f t="shared" si="0"/>
        <v> </v>
      </c>
      <c r="E13" s="132">
        <v>134</v>
      </c>
      <c r="F13" s="133" t="s">
        <v>143</v>
      </c>
      <c r="G13" s="134"/>
      <c r="H13" s="132" t="s">
        <v>171</v>
      </c>
      <c r="I13" s="144" t="s">
        <v>193</v>
      </c>
      <c r="J13" s="139">
        <f t="shared" si="3"/>
        <v>1.8108108108108107</v>
      </c>
      <c r="K13" s="15"/>
      <c r="L13" s="15" t="s">
        <v>5</v>
      </c>
      <c r="M13" s="44">
        <f t="shared" si="4"/>
        <v>0</v>
      </c>
      <c r="N13" s="50">
        <f t="shared" si="5"/>
        <v>74</v>
      </c>
      <c r="O13" s="50">
        <f t="shared" si="6"/>
        <v>1.8108108108108107</v>
      </c>
      <c r="P13" s="17">
        <v>3.5</v>
      </c>
      <c r="Q13" s="17" t="s">
        <v>6</v>
      </c>
      <c r="R13" s="16">
        <f t="shared" si="7"/>
        <v>0</v>
      </c>
      <c r="S13" s="17">
        <v>3</v>
      </c>
      <c r="T13" s="17" t="s">
        <v>7</v>
      </c>
      <c r="U13" s="16">
        <f t="shared" si="8"/>
        <v>0</v>
      </c>
      <c r="V13" s="17">
        <v>2.5</v>
      </c>
      <c r="W13" s="17" t="s">
        <v>8</v>
      </c>
      <c r="X13" s="16">
        <f t="shared" si="9"/>
        <v>0</v>
      </c>
      <c r="Y13" s="17">
        <v>2</v>
      </c>
      <c r="Z13" s="17" t="s">
        <v>9</v>
      </c>
      <c r="AA13" s="16">
        <f t="shared" si="10"/>
        <v>0</v>
      </c>
      <c r="AB13" s="17">
        <v>1.5</v>
      </c>
      <c r="AC13" s="17" t="s">
        <v>10</v>
      </c>
      <c r="AD13" s="16">
        <f t="shared" si="11"/>
        <v>0</v>
      </c>
      <c r="AE13" s="17">
        <v>1</v>
      </c>
      <c r="AF13" s="17" t="s">
        <v>11</v>
      </c>
      <c r="AG13" s="16">
        <f t="shared" si="12"/>
        <v>0</v>
      </c>
      <c r="AH13" s="17">
        <v>0</v>
      </c>
      <c r="AI13" s="17" t="s">
        <v>15</v>
      </c>
      <c r="AJ13" s="16">
        <f t="shared" si="13"/>
        <v>0</v>
      </c>
      <c r="AK13" s="16">
        <f t="shared" si="14"/>
        <v>0</v>
      </c>
      <c r="AL13" s="18" t="str">
        <f t="shared" si="15"/>
        <v> </v>
      </c>
      <c r="AM13" s="16">
        <f t="shared" si="1"/>
        <v>2.5</v>
      </c>
      <c r="AN13" s="43"/>
      <c r="AO13" s="42"/>
      <c r="AP13" s="45" t="s">
        <v>170</v>
      </c>
      <c r="AQ13" s="42"/>
      <c r="AR13" s="10"/>
      <c r="AS13" s="10"/>
      <c r="AT13" s="10"/>
      <c r="AU13" s="10"/>
      <c r="AV13" s="10"/>
      <c r="AW13" s="10"/>
      <c r="AX13" s="10"/>
    </row>
    <row r="14" spans="1:50" ht="19.5" customHeight="1">
      <c r="A14" s="145" t="s">
        <v>118</v>
      </c>
      <c r="B14" s="146" t="s">
        <v>87</v>
      </c>
      <c r="C14" s="73">
        <v>78</v>
      </c>
      <c r="D14" s="77" t="str">
        <f t="shared" si="0"/>
        <v> </v>
      </c>
      <c r="E14" s="77">
        <v>181.5</v>
      </c>
      <c r="F14" s="54" t="s">
        <v>143</v>
      </c>
      <c r="G14" s="57"/>
      <c r="H14" s="77" t="s">
        <v>171</v>
      </c>
      <c r="I14" s="143" t="str">
        <f t="shared" si="2"/>
        <v> </v>
      </c>
      <c r="J14" s="38">
        <f t="shared" si="3"/>
        <v>2.326923076923077</v>
      </c>
      <c r="K14" s="15"/>
      <c r="L14" s="15" t="s">
        <v>5</v>
      </c>
      <c r="M14" s="44">
        <f t="shared" si="4"/>
        <v>0</v>
      </c>
      <c r="N14" s="50">
        <f t="shared" si="5"/>
        <v>78</v>
      </c>
      <c r="O14" s="50">
        <f t="shared" si="6"/>
        <v>2.326923076923077</v>
      </c>
      <c r="P14" s="17">
        <v>3.5</v>
      </c>
      <c r="Q14" s="17" t="s">
        <v>6</v>
      </c>
      <c r="R14" s="16">
        <f t="shared" si="7"/>
        <v>0</v>
      </c>
      <c r="S14" s="17">
        <v>3</v>
      </c>
      <c r="T14" s="17" t="s">
        <v>7</v>
      </c>
      <c r="U14" s="16">
        <f t="shared" si="8"/>
        <v>0</v>
      </c>
      <c r="V14" s="17">
        <v>2.5</v>
      </c>
      <c r="W14" s="17" t="s">
        <v>8</v>
      </c>
      <c r="X14" s="16">
        <f t="shared" si="9"/>
        <v>0</v>
      </c>
      <c r="Y14" s="17">
        <v>2</v>
      </c>
      <c r="Z14" s="17" t="s">
        <v>9</v>
      </c>
      <c r="AA14" s="16">
        <f t="shared" si="10"/>
        <v>0</v>
      </c>
      <c r="AB14" s="17">
        <v>1.5</v>
      </c>
      <c r="AC14" s="17" t="s">
        <v>10</v>
      </c>
      <c r="AD14" s="16">
        <f t="shared" si="11"/>
        <v>0</v>
      </c>
      <c r="AE14" s="17">
        <v>1</v>
      </c>
      <c r="AF14" s="17" t="s">
        <v>11</v>
      </c>
      <c r="AG14" s="16">
        <f t="shared" si="12"/>
        <v>0</v>
      </c>
      <c r="AH14" s="17">
        <v>0</v>
      </c>
      <c r="AI14" s="17" t="s">
        <v>15</v>
      </c>
      <c r="AJ14" s="16">
        <f t="shared" si="13"/>
        <v>0</v>
      </c>
      <c r="AK14" s="16">
        <f t="shared" si="14"/>
        <v>0</v>
      </c>
      <c r="AL14" s="18" t="str">
        <f t="shared" si="15"/>
        <v> </v>
      </c>
      <c r="AM14" s="16">
        <f t="shared" si="1"/>
        <v>2</v>
      </c>
      <c r="AN14" s="43"/>
      <c r="AO14" s="42"/>
      <c r="AP14" s="45" t="s">
        <v>170</v>
      </c>
      <c r="AQ14" s="42"/>
      <c r="AR14" s="10"/>
      <c r="AS14" s="10"/>
      <c r="AT14" s="10"/>
      <c r="AU14" s="10"/>
      <c r="AV14" s="10"/>
      <c r="AW14" s="10"/>
      <c r="AX14" s="10"/>
    </row>
    <row r="15" spans="1:50" ht="19.5" customHeight="1">
      <c r="A15" s="89" t="s">
        <v>119</v>
      </c>
      <c r="B15" s="90" t="s">
        <v>88</v>
      </c>
      <c r="C15" s="73">
        <v>77</v>
      </c>
      <c r="D15" s="77" t="str">
        <f t="shared" si="0"/>
        <v> </v>
      </c>
      <c r="E15" s="77">
        <v>261.5</v>
      </c>
      <c r="F15" s="54" t="s">
        <v>143</v>
      </c>
      <c r="G15" s="57"/>
      <c r="H15" s="77" t="s">
        <v>171</v>
      </c>
      <c r="I15" s="143" t="str">
        <f t="shared" si="2"/>
        <v> </v>
      </c>
      <c r="J15" s="38">
        <f t="shared" si="3"/>
        <v>3.396103896103896</v>
      </c>
      <c r="K15" s="15"/>
      <c r="L15" s="15" t="s">
        <v>5</v>
      </c>
      <c r="M15" s="44">
        <f t="shared" si="4"/>
        <v>0</v>
      </c>
      <c r="N15" s="50">
        <f t="shared" si="5"/>
        <v>77</v>
      </c>
      <c r="O15" s="50">
        <f t="shared" si="6"/>
        <v>3.396103896103896</v>
      </c>
      <c r="P15" s="17">
        <v>3.5</v>
      </c>
      <c r="Q15" s="17" t="s">
        <v>6</v>
      </c>
      <c r="R15" s="16">
        <f t="shared" si="7"/>
        <v>0</v>
      </c>
      <c r="S15" s="17">
        <v>3</v>
      </c>
      <c r="T15" s="17" t="s">
        <v>7</v>
      </c>
      <c r="U15" s="16">
        <f t="shared" si="8"/>
        <v>0</v>
      </c>
      <c r="V15" s="17">
        <v>2.5</v>
      </c>
      <c r="W15" s="17" t="s">
        <v>8</v>
      </c>
      <c r="X15" s="16">
        <f t="shared" si="9"/>
        <v>0</v>
      </c>
      <c r="Y15" s="17">
        <v>2</v>
      </c>
      <c r="Z15" s="17" t="s">
        <v>9</v>
      </c>
      <c r="AA15" s="16">
        <f t="shared" si="10"/>
        <v>0</v>
      </c>
      <c r="AB15" s="17">
        <v>1.5</v>
      </c>
      <c r="AC15" s="17" t="s">
        <v>10</v>
      </c>
      <c r="AD15" s="16">
        <f t="shared" si="11"/>
        <v>0</v>
      </c>
      <c r="AE15" s="17">
        <v>1</v>
      </c>
      <c r="AF15" s="17" t="s">
        <v>11</v>
      </c>
      <c r="AG15" s="16">
        <f t="shared" si="12"/>
        <v>0</v>
      </c>
      <c r="AH15" s="17">
        <v>0</v>
      </c>
      <c r="AI15" s="17" t="s">
        <v>15</v>
      </c>
      <c r="AJ15" s="16">
        <f t="shared" si="13"/>
        <v>0</v>
      </c>
      <c r="AK15" s="16">
        <f t="shared" si="14"/>
        <v>0</v>
      </c>
      <c r="AL15" s="18" t="str">
        <f t="shared" si="15"/>
        <v> </v>
      </c>
      <c r="AM15" s="16">
        <f t="shared" si="1"/>
        <v>2.5</v>
      </c>
      <c r="AN15" s="43"/>
      <c r="AO15" s="42"/>
      <c r="AP15" s="45" t="s">
        <v>170</v>
      </c>
      <c r="AQ15" s="42"/>
      <c r="AR15" s="10"/>
      <c r="AS15" s="10"/>
      <c r="AT15" s="10"/>
      <c r="AU15" s="10"/>
      <c r="AV15" s="10"/>
      <c r="AW15" s="10"/>
      <c r="AX15" s="10"/>
    </row>
    <row r="16" spans="1:50" ht="19.5" customHeight="1">
      <c r="A16" s="78" t="s">
        <v>120</v>
      </c>
      <c r="B16" s="34" t="s">
        <v>89</v>
      </c>
      <c r="C16" s="73">
        <v>77</v>
      </c>
      <c r="D16" s="77" t="str">
        <f t="shared" si="0"/>
        <v> </v>
      </c>
      <c r="E16" s="77">
        <v>277</v>
      </c>
      <c r="F16" s="56" t="s">
        <v>143</v>
      </c>
      <c r="G16" s="57"/>
      <c r="H16" s="77" t="s">
        <v>171</v>
      </c>
      <c r="I16" s="143" t="str">
        <f t="shared" si="2"/>
        <v> </v>
      </c>
      <c r="J16" s="38">
        <f t="shared" si="3"/>
        <v>3.5974025974025974</v>
      </c>
      <c r="K16" s="15"/>
      <c r="L16" s="15" t="s">
        <v>5</v>
      </c>
      <c r="M16" s="19">
        <f t="shared" si="4"/>
        <v>0</v>
      </c>
      <c r="N16" s="50">
        <f t="shared" si="5"/>
        <v>77</v>
      </c>
      <c r="O16" s="50">
        <f t="shared" si="6"/>
        <v>3.5974025974025974</v>
      </c>
      <c r="P16" s="17">
        <v>3.5</v>
      </c>
      <c r="Q16" s="17" t="s">
        <v>6</v>
      </c>
      <c r="R16" s="19">
        <f t="shared" si="7"/>
        <v>0</v>
      </c>
      <c r="S16" s="17">
        <v>3</v>
      </c>
      <c r="T16" s="17" t="s">
        <v>7</v>
      </c>
      <c r="U16" s="19">
        <f t="shared" si="8"/>
        <v>0</v>
      </c>
      <c r="V16" s="17">
        <v>2.5</v>
      </c>
      <c r="W16" s="17" t="s">
        <v>8</v>
      </c>
      <c r="X16" s="19">
        <f t="shared" si="9"/>
        <v>0</v>
      </c>
      <c r="Y16" s="17">
        <v>2</v>
      </c>
      <c r="Z16" s="17" t="s">
        <v>9</v>
      </c>
      <c r="AA16" s="19">
        <f t="shared" si="10"/>
        <v>0</v>
      </c>
      <c r="AB16" s="17">
        <v>1.5</v>
      </c>
      <c r="AC16" s="17" t="s">
        <v>10</v>
      </c>
      <c r="AD16" s="19">
        <f t="shared" si="11"/>
        <v>0</v>
      </c>
      <c r="AE16" s="17">
        <v>1</v>
      </c>
      <c r="AF16" s="17" t="s">
        <v>11</v>
      </c>
      <c r="AG16" s="19">
        <f t="shared" si="12"/>
        <v>0</v>
      </c>
      <c r="AH16" s="17">
        <v>0</v>
      </c>
      <c r="AI16" s="17" t="s">
        <v>15</v>
      </c>
      <c r="AJ16" s="19">
        <f t="shared" si="13"/>
        <v>0</v>
      </c>
      <c r="AK16" s="16">
        <f t="shared" si="14"/>
        <v>0</v>
      </c>
      <c r="AL16" s="18" t="str">
        <f t="shared" si="15"/>
        <v> </v>
      </c>
      <c r="AM16" s="16">
        <f t="shared" si="1"/>
        <v>2.5</v>
      </c>
      <c r="AN16" s="43"/>
      <c r="AO16" s="42"/>
      <c r="AP16" s="45" t="s">
        <v>170</v>
      </c>
      <c r="AQ16" s="42"/>
      <c r="AR16" s="10"/>
      <c r="AS16" s="10"/>
      <c r="AT16" s="10"/>
      <c r="AU16" s="10"/>
      <c r="AV16" s="10"/>
      <c r="AW16" s="10"/>
      <c r="AX16" s="10"/>
    </row>
    <row r="17" spans="1:50" ht="19.5" customHeight="1">
      <c r="A17" s="162" t="s">
        <v>121</v>
      </c>
      <c r="B17" s="153" t="s">
        <v>90</v>
      </c>
      <c r="C17" s="163">
        <v>77</v>
      </c>
      <c r="D17" s="77" t="str">
        <f t="shared" si="0"/>
        <v> </v>
      </c>
      <c r="E17" s="77">
        <v>229</v>
      </c>
      <c r="F17" s="164" t="s">
        <v>27</v>
      </c>
      <c r="G17" s="165"/>
      <c r="H17" s="77" t="s">
        <v>171</v>
      </c>
      <c r="I17" s="143" t="str">
        <f t="shared" si="2"/>
        <v> </v>
      </c>
      <c r="J17" s="38">
        <f t="shared" si="3"/>
        <v>2.9740259740259742</v>
      </c>
      <c r="K17" s="49"/>
      <c r="L17" s="49" t="s">
        <v>5</v>
      </c>
      <c r="M17" s="50">
        <f t="shared" si="4"/>
        <v>0</v>
      </c>
      <c r="N17" s="50">
        <f t="shared" si="5"/>
        <v>77</v>
      </c>
      <c r="O17" s="50">
        <f t="shared" si="6"/>
        <v>2.9740259740259742</v>
      </c>
      <c r="P17" s="49">
        <v>3.5</v>
      </c>
      <c r="Q17" s="49" t="s">
        <v>6</v>
      </c>
      <c r="R17" s="50">
        <f t="shared" si="7"/>
        <v>0</v>
      </c>
      <c r="S17" s="49">
        <v>3</v>
      </c>
      <c r="T17" s="49" t="s">
        <v>7</v>
      </c>
      <c r="U17" s="50">
        <f t="shared" si="8"/>
        <v>0</v>
      </c>
      <c r="V17" s="49">
        <v>2.5</v>
      </c>
      <c r="W17" s="49" t="s">
        <v>8</v>
      </c>
      <c r="X17" s="50">
        <f t="shared" si="9"/>
        <v>0</v>
      </c>
      <c r="Y17" s="49">
        <v>2</v>
      </c>
      <c r="Z17" s="49" t="s">
        <v>9</v>
      </c>
      <c r="AA17" s="50">
        <f t="shared" si="10"/>
        <v>0</v>
      </c>
      <c r="AB17" s="49">
        <v>1.5</v>
      </c>
      <c r="AC17" s="49" t="s">
        <v>10</v>
      </c>
      <c r="AD17" s="50">
        <f t="shared" si="11"/>
        <v>0</v>
      </c>
      <c r="AE17" s="49">
        <v>1</v>
      </c>
      <c r="AF17" s="49" t="s">
        <v>11</v>
      </c>
      <c r="AG17" s="50">
        <f t="shared" si="12"/>
        <v>0</v>
      </c>
      <c r="AH17" s="49">
        <v>0</v>
      </c>
      <c r="AI17" s="49" t="s">
        <v>15</v>
      </c>
      <c r="AJ17" s="50">
        <f t="shared" si="13"/>
        <v>0</v>
      </c>
      <c r="AK17" s="48">
        <f t="shared" si="14"/>
        <v>0</v>
      </c>
      <c r="AL17" s="18" t="str">
        <f t="shared" si="15"/>
        <v> </v>
      </c>
      <c r="AM17" s="16">
        <f t="shared" si="1"/>
        <v>2.5</v>
      </c>
      <c r="AN17" s="43"/>
      <c r="AO17" s="42"/>
      <c r="AP17" s="45" t="s">
        <v>170</v>
      </c>
      <c r="AQ17" s="42"/>
      <c r="AR17" s="10"/>
      <c r="AS17" s="10"/>
      <c r="AT17" s="10"/>
      <c r="AU17" s="10"/>
      <c r="AV17" s="10"/>
      <c r="AW17" s="10"/>
      <c r="AX17" s="10"/>
    </row>
    <row r="18" spans="1:50" ht="19.5" customHeight="1">
      <c r="A18" s="78" t="s">
        <v>122</v>
      </c>
      <c r="B18" s="34" t="s">
        <v>91</v>
      </c>
      <c r="C18" s="73">
        <v>77</v>
      </c>
      <c r="D18" s="77" t="str">
        <f t="shared" si="0"/>
        <v> </v>
      </c>
      <c r="E18" s="37">
        <v>202.5</v>
      </c>
      <c r="F18" s="56" t="s">
        <v>48</v>
      </c>
      <c r="G18" s="57"/>
      <c r="H18" s="77" t="s">
        <v>171</v>
      </c>
      <c r="I18" s="143" t="str">
        <f t="shared" si="2"/>
        <v> </v>
      </c>
      <c r="J18" s="38">
        <f t="shared" si="3"/>
        <v>2.6298701298701297</v>
      </c>
      <c r="K18" s="15"/>
      <c r="L18" s="15" t="s">
        <v>5</v>
      </c>
      <c r="M18" s="44">
        <f t="shared" si="4"/>
        <v>0</v>
      </c>
      <c r="N18" s="50">
        <f t="shared" si="5"/>
        <v>77</v>
      </c>
      <c r="O18" s="50">
        <f t="shared" si="6"/>
        <v>2.6298701298701297</v>
      </c>
      <c r="P18" s="17">
        <v>3.5</v>
      </c>
      <c r="Q18" s="17" t="s">
        <v>6</v>
      </c>
      <c r="R18" s="16">
        <f t="shared" si="7"/>
        <v>0</v>
      </c>
      <c r="S18" s="17">
        <v>3</v>
      </c>
      <c r="T18" s="17" t="s">
        <v>7</v>
      </c>
      <c r="U18" s="16">
        <f t="shared" si="8"/>
        <v>0</v>
      </c>
      <c r="V18" s="17">
        <v>2.5</v>
      </c>
      <c r="W18" s="17" t="s">
        <v>8</v>
      </c>
      <c r="X18" s="16">
        <f t="shared" si="9"/>
        <v>0</v>
      </c>
      <c r="Y18" s="17">
        <v>2</v>
      </c>
      <c r="Z18" s="17" t="s">
        <v>9</v>
      </c>
      <c r="AA18" s="16">
        <f t="shared" si="10"/>
        <v>0</v>
      </c>
      <c r="AB18" s="17">
        <v>1.5</v>
      </c>
      <c r="AC18" s="17" t="s">
        <v>10</v>
      </c>
      <c r="AD18" s="16">
        <f t="shared" si="11"/>
        <v>0</v>
      </c>
      <c r="AE18" s="17">
        <v>1</v>
      </c>
      <c r="AF18" s="17" t="s">
        <v>11</v>
      </c>
      <c r="AG18" s="16">
        <f t="shared" si="12"/>
        <v>0</v>
      </c>
      <c r="AH18" s="17">
        <v>0</v>
      </c>
      <c r="AI18" s="17" t="s">
        <v>15</v>
      </c>
      <c r="AJ18" s="16">
        <f t="shared" si="13"/>
        <v>0</v>
      </c>
      <c r="AK18" s="16">
        <f t="shared" si="14"/>
        <v>0</v>
      </c>
      <c r="AL18" s="18" t="str">
        <f t="shared" si="15"/>
        <v> </v>
      </c>
      <c r="AM18" s="16">
        <f t="shared" si="1"/>
        <v>2.5</v>
      </c>
      <c r="AN18" s="43"/>
      <c r="AO18" s="42"/>
      <c r="AP18" s="45" t="s">
        <v>170</v>
      </c>
      <c r="AQ18" s="42"/>
      <c r="AR18" s="10"/>
      <c r="AS18" s="10"/>
      <c r="AT18" s="10"/>
      <c r="AU18" s="10"/>
      <c r="AV18" s="10"/>
      <c r="AW18" s="10"/>
      <c r="AX18" s="10"/>
    </row>
    <row r="19" spans="1:50" ht="19.5" customHeight="1">
      <c r="A19" s="129" t="s">
        <v>123</v>
      </c>
      <c r="B19" s="130" t="s">
        <v>92</v>
      </c>
      <c r="C19" s="137">
        <v>68</v>
      </c>
      <c r="D19" s="132" t="str">
        <f t="shared" si="0"/>
        <v> </v>
      </c>
      <c r="E19" s="138">
        <v>184.5</v>
      </c>
      <c r="F19" s="135" t="s">
        <v>143</v>
      </c>
      <c r="G19" s="136"/>
      <c r="H19" s="132" t="s">
        <v>171</v>
      </c>
      <c r="I19" s="144" t="s">
        <v>194</v>
      </c>
      <c r="J19" s="139">
        <f t="shared" si="3"/>
        <v>2.713235294117647</v>
      </c>
      <c r="K19" s="15"/>
      <c r="L19" s="15" t="s">
        <v>5</v>
      </c>
      <c r="M19" s="44">
        <f t="shared" si="4"/>
        <v>0</v>
      </c>
      <c r="N19" s="50">
        <f t="shared" si="5"/>
        <v>68</v>
      </c>
      <c r="O19" s="50">
        <f t="shared" si="6"/>
        <v>2.713235294117647</v>
      </c>
      <c r="P19" s="17">
        <v>3.5</v>
      </c>
      <c r="Q19" s="17" t="s">
        <v>6</v>
      </c>
      <c r="R19" s="16">
        <f t="shared" si="7"/>
        <v>0</v>
      </c>
      <c r="S19" s="17">
        <v>3</v>
      </c>
      <c r="T19" s="17" t="s">
        <v>7</v>
      </c>
      <c r="U19" s="16">
        <f t="shared" si="8"/>
        <v>0</v>
      </c>
      <c r="V19" s="17">
        <v>2.5</v>
      </c>
      <c r="W19" s="17" t="s">
        <v>8</v>
      </c>
      <c r="X19" s="16">
        <f t="shared" si="9"/>
        <v>0</v>
      </c>
      <c r="Y19" s="17">
        <v>2</v>
      </c>
      <c r="Z19" s="17" t="s">
        <v>9</v>
      </c>
      <c r="AA19" s="16">
        <f t="shared" si="10"/>
        <v>0</v>
      </c>
      <c r="AB19" s="17">
        <v>1.5</v>
      </c>
      <c r="AC19" s="17" t="s">
        <v>10</v>
      </c>
      <c r="AD19" s="16">
        <f t="shared" si="11"/>
        <v>0</v>
      </c>
      <c r="AE19" s="17">
        <v>1</v>
      </c>
      <c r="AF19" s="17" t="s">
        <v>11</v>
      </c>
      <c r="AG19" s="16">
        <f t="shared" si="12"/>
        <v>0</v>
      </c>
      <c r="AH19" s="17">
        <v>0</v>
      </c>
      <c r="AI19" s="17" t="s">
        <v>15</v>
      </c>
      <c r="AJ19" s="16">
        <f t="shared" si="13"/>
        <v>0</v>
      </c>
      <c r="AK19" s="16">
        <f t="shared" si="14"/>
        <v>0</v>
      </c>
      <c r="AL19" s="18" t="str">
        <f t="shared" si="15"/>
        <v> </v>
      </c>
      <c r="AM19" s="16">
        <f t="shared" si="1"/>
        <v>2.5</v>
      </c>
      <c r="AN19" s="43"/>
      <c r="AO19" s="42"/>
      <c r="AP19" s="45" t="s">
        <v>170</v>
      </c>
      <c r="AQ19" s="42"/>
      <c r="AR19" s="10"/>
      <c r="AS19" s="10"/>
      <c r="AT19" s="10"/>
      <c r="AU19" s="10"/>
      <c r="AV19" s="10"/>
      <c r="AW19" s="10"/>
      <c r="AX19" s="10"/>
    </row>
    <row r="20" spans="1:50" ht="19.5" customHeight="1">
      <c r="A20" s="78" t="s">
        <v>124</v>
      </c>
      <c r="B20" s="34" t="s">
        <v>93</v>
      </c>
      <c r="C20" s="71">
        <v>77</v>
      </c>
      <c r="D20" s="77" t="str">
        <f t="shared" si="0"/>
        <v> </v>
      </c>
      <c r="E20" s="37">
        <v>196</v>
      </c>
      <c r="F20" s="56" t="s">
        <v>48</v>
      </c>
      <c r="G20" s="57"/>
      <c r="H20" s="37" t="s">
        <v>171</v>
      </c>
      <c r="I20" s="143" t="str">
        <f t="shared" si="2"/>
        <v> </v>
      </c>
      <c r="J20" s="38">
        <f t="shared" si="3"/>
        <v>2.5454545454545454</v>
      </c>
      <c r="K20" s="15"/>
      <c r="L20" s="15" t="s">
        <v>5</v>
      </c>
      <c r="M20" s="44">
        <f t="shared" si="4"/>
        <v>0</v>
      </c>
      <c r="N20" s="50">
        <f t="shared" si="5"/>
        <v>77</v>
      </c>
      <c r="O20" s="50">
        <f t="shared" si="6"/>
        <v>2.5454545454545454</v>
      </c>
      <c r="P20" s="17">
        <v>3.5</v>
      </c>
      <c r="Q20" s="17" t="s">
        <v>6</v>
      </c>
      <c r="R20" s="16">
        <f t="shared" si="7"/>
        <v>0</v>
      </c>
      <c r="S20" s="17">
        <v>3</v>
      </c>
      <c r="T20" s="17" t="s">
        <v>7</v>
      </c>
      <c r="U20" s="16">
        <f t="shared" si="8"/>
        <v>0</v>
      </c>
      <c r="V20" s="17">
        <v>2.5</v>
      </c>
      <c r="W20" s="17" t="s">
        <v>8</v>
      </c>
      <c r="X20" s="16">
        <f t="shared" si="9"/>
        <v>0</v>
      </c>
      <c r="Y20" s="17">
        <v>2</v>
      </c>
      <c r="Z20" s="17" t="s">
        <v>9</v>
      </c>
      <c r="AA20" s="16">
        <f t="shared" si="10"/>
        <v>0</v>
      </c>
      <c r="AB20" s="17">
        <v>1.5</v>
      </c>
      <c r="AC20" s="17" t="s">
        <v>10</v>
      </c>
      <c r="AD20" s="16">
        <f t="shared" si="11"/>
        <v>0</v>
      </c>
      <c r="AE20" s="17">
        <v>1</v>
      </c>
      <c r="AF20" s="17" t="s">
        <v>11</v>
      </c>
      <c r="AG20" s="16">
        <f t="shared" si="12"/>
        <v>0</v>
      </c>
      <c r="AH20" s="17">
        <v>0</v>
      </c>
      <c r="AI20" s="17" t="s">
        <v>15</v>
      </c>
      <c r="AJ20" s="16">
        <f t="shared" si="13"/>
        <v>0</v>
      </c>
      <c r="AK20" s="16">
        <f t="shared" si="14"/>
        <v>0</v>
      </c>
      <c r="AL20" s="18" t="str">
        <f t="shared" si="15"/>
        <v> </v>
      </c>
      <c r="AM20" s="16">
        <f t="shared" si="1"/>
        <v>2.5</v>
      </c>
      <c r="AN20" s="43"/>
      <c r="AO20" s="42"/>
      <c r="AP20" s="45" t="s">
        <v>170</v>
      </c>
      <c r="AQ20" s="42"/>
      <c r="AR20" s="10"/>
      <c r="AS20" s="10"/>
      <c r="AT20" s="10"/>
      <c r="AU20" s="10"/>
      <c r="AV20" s="10"/>
      <c r="AW20" s="10"/>
      <c r="AX20" s="10"/>
    </row>
    <row r="21" spans="1:50" ht="19.5" customHeight="1">
      <c r="A21" s="78" t="s">
        <v>125</v>
      </c>
      <c r="B21" s="34" t="s">
        <v>94</v>
      </c>
      <c r="C21" s="71">
        <v>79</v>
      </c>
      <c r="D21" s="77" t="str">
        <f t="shared" si="0"/>
        <v> </v>
      </c>
      <c r="E21" s="37">
        <v>196.5</v>
      </c>
      <c r="F21" s="56" t="s">
        <v>48</v>
      </c>
      <c r="G21" s="57"/>
      <c r="H21" s="37" t="s">
        <v>171</v>
      </c>
      <c r="I21" s="143" t="str">
        <f t="shared" si="2"/>
        <v> </v>
      </c>
      <c r="J21" s="38">
        <f t="shared" si="3"/>
        <v>2.4873417721518987</v>
      </c>
      <c r="K21" s="15"/>
      <c r="L21" s="15" t="s">
        <v>5</v>
      </c>
      <c r="M21" s="44">
        <f t="shared" si="4"/>
        <v>0</v>
      </c>
      <c r="N21" s="50">
        <f t="shared" si="5"/>
        <v>79</v>
      </c>
      <c r="O21" s="50">
        <f t="shared" si="6"/>
        <v>2.4873417721518987</v>
      </c>
      <c r="P21" s="17">
        <v>3.5</v>
      </c>
      <c r="Q21" s="17" t="s">
        <v>6</v>
      </c>
      <c r="R21" s="16">
        <f t="shared" si="7"/>
        <v>0</v>
      </c>
      <c r="S21" s="17">
        <v>3</v>
      </c>
      <c r="T21" s="17" t="s">
        <v>7</v>
      </c>
      <c r="U21" s="16">
        <f t="shared" si="8"/>
        <v>0</v>
      </c>
      <c r="V21" s="17">
        <v>2.5</v>
      </c>
      <c r="W21" s="17" t="s">
        <v>8</v>
      </c>
      <c r="X21" s="16">
        <f t="shared" si="9"/>
        <v>0</v>
      </c>
      <c r="Y21" s="17">
        <v>2</v>
      </c>
      <c r="Z21" s="17" t="s">
        <v>9</v>
      </c>
      <c r="AA21" s="16">
        <f t="shared" si="10"/>
        <v>0</v>
      </c>
      <c r="AB21" s="17">
        <v>1.5</v>
      </c>
      <c r="AC21" s="17" t="s">
        <v>10</v>
      </c>
      <c r="AD21" s="16">
        <f t="shared" si="11"/>
        <v>0</v>
      </c>
      <c r="AE21" s="17">
        <v>1</v>
      </c>
      <c r="AF21" s="17" t="s">
        <v>11</v>
      </c>
      <c r="AG21" s="16">
        <f t="shared" si="12"/>
        <v>0</v>
      </c>
      <c r="AH21" s="17">
        <v>0</v>
      </c>
      <c r="AI21" s="17" t="s">
        <v>15</v>
      </c>
      <c r="AJ21" s="16">
        <f t="shared" si="13"/>
        <v>0</v>
      </c>
      <c r="AK21" s="16">
        <f t="shared" si="14"/>
        <v>0</v>
      </c>
      <c r="AL21" s="18" t="str">
        <f t="shared" si="15"/>
        <v> </v>
      </c>
      <c r="AM21" s="16">
        <f t="shared" si="1"/>
        <v>2.5</v>
      </c>
      <c r="AN21" s="43"/>
      <c r="AO21" s="42"/>
      <c r="AP21" s="45" t="s">
        <v>170</v>
      </c>
      <c r="AQ21" s="42"/>
      <c r="AR21" s="10"/>
      <c r="AS21" s="10"/>
      <c r="AT21" s="10"/>
      <c r="AU21" s="10"/>
      <c r="AV21" s="10"/>
      <c r="AW21" s="10"/>
      <c r="AX21" s="10"/>
    </row>
    <row r="22" spans="1:50" ht="19.5" customHeight="1">
      <c r="A22" s="78" t="s">
        <v>146</v>
      </c>
      <c r="B22" s="34" t="s">
        <v>145</v>
      </c>
      <c r="C22" s="71">
        <v>82</v>
      </c>
      <c r="D22" s="77" t="str">
        <f t="shared" si="0"/>
        <v> </v>
      </c>
      <c r="E22" s="37">
        <v>229.5</v>
      </c>
      <c r="F22" s="56" t="s">
        <v>27</v>
      </c>
      <c r="G22" s="57"/>
      <c r="H22" s="37" t="s">
        <v>171</v>
      </c>
      <c r="I22" s="143" t="str">
        <f t="shared" si="2"/>
        <v> </v>
      </c>
      <c r="J22" s="38">
        <f t="shared" si="3"/>
        <v>2.798780487804878</v>
      </c>
      <c r="K22" s="15"/>
      <c r="L22" s="15" t="s">
        <v>5</v>
      </c>
      <c r="M22" s="44">
        <f t="shared" si="4"/>
        <v>0</v>
      </c>
      <c r="N22" s="50">
        <f t="shared" si="5"/>
        <v>82</v>
      </c>
      <c r="O22" s="50">
        <f t="shared" si="6"/>
        <v>2.798780487804878</v>
      </c>
      <c r="P22" s="17">
        <v>3.5</v>
      </c>
      <c r="Q22" s="17" t="s">
        <v>6</v>
      </c>
      <c r="R22" s="16">
        <f t="shared" si="7"/>
        <v>0</v>
      </c>
      <c r="S22" s="17">
        <v>3</v>
      </c>
      <c r="T22" s="17" t="s">
        <v>7</v>
      </c>
      <c r="U22" s="16">
        <f t="shared" si="8"/>
        <v>0</v>
      </c>
      <c r="V22" s="17">
        <v>2.5</v>
      </c>
      <c r="W22" s="17" t="s">
        <v>8</v>
      </c>
      <c r="X22" s="16">
        <f t="shared" si="9"/>
        <v>0</v>
      </c>
      <c r="Y22" s="17">
        <v>2</v>
      </c>
      <c r="Z22" s="17" t="s">
        <v>9</v>
      </c>
      <c r="AA22" s="16">
        <f t="shared" si="10"/>
        <v>0</v>
      </c>
      <c r="AB22" s="17">
        <v>1.5</v>
      </c>
      <c r="AC22" s="17" t="s">
        <v>10</v>
      </c>
      <c r="AD22" s="16">
        <f t="shared" si="11"/>
        <v>0</v>
      </c>
      <c r="AE22" s="17">
        <v>1</v>
      </c>
      <c r="AF22" s="17" t="s">
        <v>11</v>
      </c>
      <c r="AG22" s="16">
        <f t="shared" si="12"/>
        <v>0</v>
      </c>
      <c r="AH22" s="17">
        <v>0</v>
      </c>
      <c r="AI22" s="17" t="s">
        <v>15</v>
      </c>
      <c r="AJ22" s="16">
        <f t="shared" si="13"/>
        <v>0</v>
      </c>
      <c r="AK22" s="16">
        <f t="shared" si="14"/>
        <v>0</v>
      </c>
      <c r="AL22" s="18" t="str">
        <f t="shared" si="15"/>
        <v> </v>
      </c>
      <c r="AM22" s="16">
        <f t="shared" si="1"/>
        <v>2.5</v>
      </c>
      <c r="AN22" s="42"/>
      <c r="AO22" s="42"/>
      <c r="AP22" s="45" t="s">
        <v>170</v>
      </c>
      <c r="AQ22" s="42"/>
      <c r="AR22" s="10"/>
      <c r="AS22" s="10"/>
      <c r="AT22" s="10"/>
      <c r="AU22" s="10"/>
      <c r="AV22" s="10"/>
      <c r="AW22" s="10"/>
      <c r="AX22" s="10"/>
    </row>
    <row r="23" spans="1:50" ht="19.5" customHeight="1">
      <c r="A23" s="147" t="s">
        <v>155</v>
      </c>
      <c r="B23" s="148" t="s">
        <v>186</v>
      </c>
      <c r="C23" s="149">
        <v>88</v>
      </c>
      <c r="D23" s="132">
        <f t="shared" si="0"/>
        <v>103</v>
      </c>
      <c r="E23" s="138">
        <v>183.5</v>
      </c>
      <c r="F23" s="150" t="s">
        <v>156</v>
      </c>
      <c r="G23" s="151"/>
      <c r="H23" s="138">
        <v>80</v>
      </c>
      <c r="I23" s="144" t="s">
        <v>193</v>
      </c>
      <c r="J23" s="139">
        <f t="shared" si="3"/>
        <v>2.2184466019417477</v>
      </c>
      <c r="K23" s="15"/>
      <c r="L23" s="15" t="s">
        <v>5</v>
      </c>
      <c r="M23" s="44">
        <f t="shared" si="4"/>
        <v>0</v>
      </c>
      <c r="N23" s="50">
        <f t="shared" si="5"/>
        <v>103</v>
      </c>
      <c r="O23" s="50">
        <f t="shared" si="6"/>
        <v>2.2184466019417477</v>
      </c>
      <c r="P23" s="17">
        <v>3.5</v>
      </c>
      <c r="Q23" s="17" t="s">
        <v>6</v>
      </c>
      <c r="R23" s="16">
        <f t="shared" si="7"/>
        <v>0</v>
      </c>
      <c r="S23" s="17">
        <v>3</v>
      </c>
      <c r="T23" s="17" t="s">
        <v>7</v>
      </c>
      <c r="U23" s="16">
        <f t="shared" si="8"/>
        <v>3</v>
      </c>
      <c r="V23" s="17">
        <v>2.5</v>
      </c>
      <c r="W23" s="17" t="s">
        <v>8</v>
      </c>
      <c r="X23" s="16">
        <f t="shared" si="9"/>
        <v>0</v>
      </c>
      <c r="Y23" s="17">
        <v>2</v>
      </c>
      <c r="Z23" s="17" t="s">
        <v>9</v>
      </c>
      <c r="AA23" s="16">
        <f t="shared" si="10"/>
        <v>0</v>
      </c>
      <c r="AB23" s="17">
        <v>1.5</v>
      </c>
      <c r="AC23" s="17" t="s">
        <v>10</v>
      </c>
      <c r="AD23" s="16">
        <f t="shared" si="11"/>
        <v>0</v>
      </c>
      <c r="AE23" s="17">
        <v>1</v>
      </c>
      <c r="AF23" s="17" t="s">
        <v>11</v>
      </c>
      <c r="AG23" s="16">
        <f t="shared" si="12"/>
        <v>0</v>
      </c>
      <c r="AH23" s="17">
        <v>0</v>
      </c>
      <c r="AI23" s="17" t="s">
        <v>15</v>
      </c>
      <c r="AJ23" s="16">
        <f t="shared" si="13"/>
        <v>0</v>
      </c>
      <c r="AK23" s="16">
        <f t="shared" si="14"/>
        <v>3</v>
      </c>
      <c r="AL23" s="18" t="str">
        <f t="shared" si="15"/>
        <v>GİREMEZ(ORTALAMA)</v>
      </c>
      <c r="AM23" s="16">
        <f t="shared" si="1"/>
        <v>2.5</v>
      </c>
      <c r="AN23" s="42"/>
      <c r="AO23" s="42"/>
      <c r="AP23" s="45" t="s">
        <v>170</v>
      </c>
      <c r="AQ23" s="42"/>
      <c r="AR23" s="10"/>
      <c r="AS23" s="10"/>
      <c r="AT23" s="10"/>
      <c r="AU23" s="10"/>
      <c r="AV23" s="10"/>
      <c r="AW23" s="10"/>
      <c r="AX23" s="10"/>
    </row>
    <row r="24" spans="1:50" ht="19.5" customHeight="1">
      <c r="A24" s="78" t="s">
        <v>157</v>
      </c>
      <c r="B24" s="34" t="s">
        <v>158</v>
      </c>
      <c r="C24" s="71">
        <v>77</v>
      </c>
      <c r="D24" s="77">
        <f t="shared" si="0"/>
        <v>92</v>
      </c>
      <c r="E24" s="37">
        <v>203</v>
      </c>
      <c r="F24" s="56" t="s">
        <v>27</v>
      </c>
      <c r="G24" s="57"/>
      <c r="H24" s="37">
        <v>85</v>
      </c>
      <c r="I24" s="143" t="s">
        <v>171</v>
      </c>
      <c r="J24" s="38">
        <f t="shared" si="3"/>
        <v>2.777173913043478</v>
      </c>
      <c r="K24" s="15"/>
      <c r="L24" s="15" t="s">
        <v>5</v>
      </c>
      <c r="M24" s="44">
        <f t="shared" si="4"/>
        <v>0</v>
      </c>
      <c r="N24" s="50">
        <f t="shared" si="5"/>
        <v>92</v>
      </c>
      <c r="O24" s="50">
        <f t="shared" si="6"/>
        <v>2.777173913043478</v>
      </c>
      <c r="P24" s="17">
        <v>3.5</v>
      </c>
      <c r="Q24" s="17" t="s">
        <v>6</v>
      </c>
      <c r="R24" s="16">
        <f t="shared" si="7"/>
        <v>3.5</v>
      </c>
      <c r="S24" s="17">
        <v>3</v>
      </c>
      <c r="T24" s="17" t="s">
        <v>7</v>
      </c>
      <c r="U24" s="16">
        <f t="shared" si="8"/>
        <v>0</v>
      </c>
      <c r="V24" s="17">
        <v>2.5</v>
      </c>
      <c r="W24" s="17" t="s">
        <v>8</v>
      </c>
      <c r="X24" s="16">
        <f t="shared" si="9"/>
        <v>0</v>
      </c>
      <c r="Y24" s="17">
        <v>2</v>
      </c>
      <c r="Z24" s="17" t="s">
        <v>9</v>
      </c>
      <c r="AA24" s="16">
        <f t="shared" si="10"/>
        <v>0</v>
      </c>
      <c r="AB24" s="17">
        <v>1.5</v>
      </c>
      <c r="AC24" s="17" t="s">
        <v>10</v>
      </c>
      <c r="AD24" s="16">
        <f t="shared" si="11"/>
        <v>0</v>
      </c>
      <c r="AE24" s="17">
        <v>1</v>
      </c>
      <c r="AF24" s="17" t="s">
        <v>11</v>
      </c>
      <c r="AG24" s="16">
        <f t="shared" si="12"/>
        <v>0</v>
      </c>
      <c r="AH24" s="17">
        <v>0</v>
      </c>
      <c r="AI24" s="17" t="s">
        <v>15</v>
      </c>
      <c r="AJ24" s="16">
        <f t="shared" si="13"/>
        <v>0</v>
      </c>
      <c r="AK24" s="16">
        <f t="shared" si="14"/>
        <v>3.5</v>
      </c>
      <c r="AL24" s="18" t="str">
        <f t="shared" si="15"/>
        <v>YETERLİ</v>
      </c>
      <c r="AM24" s="16">
        <f t="shared" si="1"/>
        <v>2.5</v>
      </c>
      <c r="AN24" s="42"/>
      <c r="AO24" s="42"/>
      <c r="AP24" s="45" t="s">
        <v>170</v>
      </c>
      <c r="AQ24" s="42"/>
      <c r="AR24" s="10"/>
      <c r="AS24" s="10"/>
      <c r="AT24" s="10"/>
      <c r="AU24" s="10"/>
      <c r="AV24" s="10"/>
      <c r="AW24" s="10"/>
      <c r="AX24" s="10"/>
    </row>
    <row r="25" spans="1:50" ht="19.5" customHeight="1">
      <c r="A25" s="78" t="s">
        <v>173</v>
      </c>
      <c r="B25" s="34" t="s">
        <v>174</v>
      </c>
      <c r="C25" s="71">
        <v>103</v>
      </c>
      <c r="D25" s="77">
        <f t="shared" si="0"/>
        <v>118</v>
      </c>
      <c r="E25" s="37">
        <v>287</v>
      </c>
      <c r="F25" s="56" t="s">
        <v>27</v>
      </c>
      <c r="G25" s="57"/>
      <c r="H25" s="37">
        <v>100</v>
      </c>
      <c r="I25" s="143" t="s">
        <v>171</v>
      </c>
      <c r="J25" s="38">
        <f t="shared" si="3"/>
        <v>2.940677966101695</v>
      </c>
      <c r="K25" s="15"/>
      <c r="L25" s="15" t="s">
        <v>5</v>
      </c>
      <c r="M25" s="44">
        <f t="shared" si="4"/>
        <v>4</v>
      </c>
      <c r="N25" s="50">
        <f t="shared" si="5"/>
        <v>118</v>
      </c>
      <c r="O25" s="50">
        <f t="shared" si="6"/>
        <v>2.940677966101695</v>
      </c>
      <c r="P25" s="17">
        <v>3.5</v>
      </c>
      <c r="Q25" s="17" t="s">
        <v>6</v>
      </c>
      <c r="R25" s="16">
        <f t="shared" si="7"/>
        <v>0</v>
      </c>
      <c r="S25" s="17">
        <v>3</v>
      </c>
      <c r="T25" s="17" t="s">
        <v>7</v>
      </c>
      <c r="U25" s="16">
        <f t="shared" si="8"/>
        <v>0</v>
      </c>
      <c r="V25" s="17">
        <v>2.5</v>
      </c>
      <c r="W25" s="17" t="s">
        <v>8</v>
      </c>
      <c r="X25" s="16">
        <f t="shared" si="9"/>
        <v>0</v>
      </c>
      <c r="Y25" s="17">
        <v>2</v>
      </c>
      <c r="Z25" s="17" t="s">
        <v>9</v>
      </c>
      <c r="AA25" s="16">
        <f t="shared" si="10"/>
        <v>0</v>
      </c>
      <c r="AB25" s="17">
        <v>1.5</v>
      </c>
      <c r="AC25" s="17" t="s">
        <v>10</v>
      </c>
      <c r="AD25" s="16">
        <f t="shared" si="11"/>
        <v>0</v>
      </c>
      <c r="AE25" s="17">
        <v>1</v>
      </c>
      <c r="AF25" s="17" t="s">
        <v>11</v>
      </c>
      <c r="AG25" s="16">
        <f t="shared" si="12"/>
        <v>0</v>
      </c>
      <c r="AH25" s="17">
        <v>0</v>
      </c>
      <c r="AI25" s="17" t="s">
        <v>15</v>
      </c>
      <c r="AJ25" s="16">
        <f t="shared" si="13"/>
        <v>0</v>
      </c>
      <c r="AK25" s="16">
        <f t="shared" si="14"/>
        <v>4</v>
      </c>
      <c r="AL25" s="18" t="str">
        <f t="shared" si="15"/>
        <v>YETERLİ</v>
      </c>
      <c r="AM25" s="16">
        <f t="shared" si="1"/>
        <v>2.5</v>
      </c>
      <c r="AN25" s="42"/>
      <c r="AO25" s="42"/>
      <c r="AP25" s="45" t="s">
        <v>170</v>
      </c>
      <c r="AQ25" s="42"/>
      <c r="AR25" s="10"/>
      <c r="AS25" s="10"/>
      <c r="AT25" s="10"/>
      <c r="AU25" s="10"/>
      <c r="AV25" s="10"/>
      <c r="AW25" s="10"/>
      <c r="AX25" s="10"/>
    </row>
    <row r="26" spans="1:50" ht="19.5" customHeight="1">
      <c r="A26" s="35" t="s">
        <v>161</v>
      </c>
      <c r="B26" s="34" t="s">
        <v>162</v>
      </c>
      <c r="C26" s="71">
        <v>84</v>
      </c>
      <c r="D26" s="77">
        <f t="shared" si="0"/>
        <v>99</v>
      </c>
      <c r="E26" s="37">
        <v>201.5</v>
      </c>
      <c r="F26" s="197" t="s">
        <v>143</v>
      </c>
      <c r="G26" s="198"/>
      <c r="H26" s="37">
        <v>100</v>
      </c>
      <c r="I26" s="143" t="s">
        <v>171</v>
      </c>
      <c r="J26" s="38">
        <f t="shared" si="3"/>
        <v>2.6414141414141414</v>
      </c>
      <c r="K26" s="15"/>
      <c r="L26" s="15" t="s">
        <v>5</v>
      </c>
      <c r="M26" s="44">
        <f t="shared" si="4"/>
        <v>4</v>
      </c>
      <c r="N26" s="50">
        <f t="shared" si="5"/>
        <v>99</v>
      </c>
      <c r="O26" s="50">
        <f t="shared" si="6"/>
        <v>2.6414141414141414</v>
      </c>
      <c r="P26" s="17">
        <v>3.5</v>
      </c>
      <c r="Q26" s="17" t="s">
        <v>6</v>
      </c>
      <c r="R26" s="16">
        <f t="shared" si="7"/>
        <v>0</v>
      </c>
      <c r="S26" s="17">
        <v>3</v>
      </c>
      <c r="T26" s="17" t="s">
        <v>7</v>
      </c>
      <c r="U26" s="16">
        <f t="shared" si="8"/>
        <v>0</v>
      </c>
      <c r="V26" s="17">
        <v>2.5</v>
      </c>
      <c r="W26" s="17" t="s">
        <v>8</v>
      </c>
      <c r="X26" s="16">
        <f t="shared" si="9"/>
        <v>0</v>
      </c>
      <c r="Y26" s="17">
        <v>2</v>
      </c>
      <c r="Z26" s="17" t="s">
        <v>9</v>
      </c>
      <c r="AA26" s="16">
        <f t="shared" si="10"/>
        <v>0</v>
      </c>
      <c r="AB26" s="17">
        <v>1.5</v>
      </c>
      <c r="AC26" s="17" t="s">
        <v>10</v>
      </c>
      <c r="AD26" s="16">
        <f t="shared" si="11"/>
        <v>0</v>
      </c>
      <c r="AE26" s="17">
        <v>1</v>
      </c>
      <c r="AF26" s="17" t="s">
        <v>11</v>
      </c>
      <c r="AG26" s="16">
        <f t="shared" si="12"/>
        <v>0</v>
      </c>
      <c r="AH26" s="17">
        <v>0</v>
      </c>
      <c r="AI26" s="17" t="s">
        <v>15</v>
      </c>
      <c r="AJ26" s="16">
        <f t="shared" si="13"/>
        <v>0</v>
      </c>
      <c r="AK26" s="16">
        <f t="shared" si="14"/>
        <v>4</v>
      </c>
      <c r="AL26" s="18" t="str">
        <f t="shared" si="15"/>
        <v>YETERLİ</v>
      </c>
      <c r="AM26" s="16">
        <f t="shared" si="1"/>
        <v>2.5</v>
      </c>
      <c r="AN26" s="42"/>
      <c r="AO26" s="42"/>
      <c r="AP26" s="45" t="s">
        <v>170</v>
      </c>
      <c r="AQ26" s="42"/>
      <c r="AR26" s="10"/>
      <c r="AS26" s="10"/>
      <c r="AT26" s="10"/>
      <c r="AU26" s="10"/>
      <c r="AV26" s="10"/>
      <c r="AW26" s="10"/>
      <c r="AX26" s="10"/>
    </row>
    <row r="27" spans="1:50" ht="19.5" customHeight="1">
      <c r="A27" s="35" t="s">
        <v>163</v>
      </c>
      <c r="B27" s="34" t="s">
        <v>164</v>
      </c>
      <c r="C27" s="71">
        <v>84</v>
      </c>
      <c r="D27" s="77">
        <f t="shared" si="0"/>
        <v>99</v>
      </c>
      <c r="E27" s="37">
        <v>252</v>
      </c>
      <c r="F27" s="199" t="s">
        <v>38</v>
      </c>
      <c r="G27" s="200"/>
      <c r="H27" s="37">
        <v>100</v>
      </c>
      <c r="I27" s="143" t="s">
        <v>171</v>
      </c>
      <c r="J27" s="38">
        <f t="shared" si="3"/>
        <v>3.1515151515151514</v>
      </c>
      <c r="K27" s="15"/>
      <c r="L27" s="15" t="s">
        <v>5</v>
      </c>
      <c r="M27" s="44">
        <f t="shared" si="4"/>
        <v>4</v>
      </c>
      <c r="N27" s="50">
        <f t="shared" si="5"/>
        <v>99</v>
      </c>
      <c r="O27" s="50">
        <f t="shared" si="6"/>
        <v>3.1515151515151514</v>
      </c>
      <c r="P27" s="17">
        <v>3.5</v>
      </c>
      <c r="Q27" s="17" t="s">
        <v>6</v>
      </c>
      <c r="R27" s="16">
        <f t="shared" si="7"/>
        <v>0</v>
      </c>
      <c r="S27" s="17">
        <v>3</v>
      </c>
      <c r="T27" s="17" t="s">
        <v>7</v>
      </c>
      <c r="U27" s="16">
        <f t="shared" si="8"/>
        <v>0</v>
      </c>
      <c r="V27" s="17">
        <v>2.5</v>
      </c>
      <c r="W27" s="17" t="s">
        <v>8</v>
      </c>
      <c r="X27" s="16">
        <f t="shared" si="9"/>
        <v>0</v>
      </c>
      <c r="Y27" s="17">
        <v>2</v>
      </c>
      <c r="Z27" s="17" t="s">
        <v>9</v>
      </c>
      <c r="AA27" s="16">
        <f t="shared" si="10"/>
        <v>0</v>
      </c>
      <c r="AB27" s="17">
        <v>1.5</v>
      </c>
      <c r="AC27" s="17" t="s">
        <v>10</v>
      </c>
      <c r="AD27" s="16">
        <f t="shared" si="11"/>
        <v>0</v>
      </c>
      <c r="AE27" s="17">
        <v>1</v>
      </c>
      <c r="AF27" s="17" t="s">
        <v>11</v>
      </c>
      <c r="AG27" s="16">
        <f t="shared" si="12"/>
        <v>0</v>
      </c>
      <c r="AH27" s="17">
        <v>0</v>
      </c>
      <c r="AI27" s="17" t="s">
        <v>15</v>
      </c>
      <c r="AJ27" s="16">
        <f t="shared" si="13"/>
        <v>0</v>
      </c>
      <c r="AK27" s="16">
        <f t="shared" si="14"/>
        <v>4</v>
      </c>
      <c r="AL27" s="18" t="str">
        <f t="shared" si="15"/>
        <v>YETERLİ</v>
      </c>
      <c r="AM27" s="16">
        <f t="shared" si="1"/>
        <v>2.5</v>
      </c>
      <c r="AN27" s="42"/>
      <c r="AO27" s="42"/>
      <c r="AP27" s="45" t="s">
        <v>170</v>
      </c>
      <c r="AQ27" s="42"/>
      <c r="AR27" s="10"/>
      <c r="AS27" s="10"/>
      <c r="AT27" s="10"/>
      <c r="AU27" s="10"/>
      <c r="AV27" s="10"/>
      <c r="AW27" s="10"/>
      <c r="AX27" s="10"/>
    </row>
    <row r="28" spans="1:50" ht="19.5" customHeight="1">
      <c r="A28" s="35" t="s">
        <v>166</v>
      </c>
      <c r="B28" s="34" t="s">
        <v>167</v>
      </c>
      <c r="C28" s="71">
        <v>91</v>
      </c>
      <c r="D28" s="77">
        <f t="shared" si="0"/>
        <v>106</v>
      </c>
      <c r="E28" s="37">
        <v>228</v>
      </c>
      <c r="F28" s="199" t="s">
        <v>48</v>
      </c>
      <c r="G28" s="200"/>
      <c r="H28" s="37">
        <v>85</v>
      </c>
      <c r="I28" s="143" t="s">
        <v>171</v>
      </c>
      <c r="J28" s="38">
        <f t="shared" si="3"/>
        <v>2.6462264150943398</v>
      </c>
      <c r="K28" s="15"/>
      <c r="L28" s="15" t="s">
        <v>5</v>
      </c>
      <c r="M28" s="44">
        <f t="shared" si="4"/>
        <v>0</v>
      </c>
      <c r="N28" s="50">
        <f t="shared" si="5"/>
        <v>106</v>
      </c>
      <c r="O28" s="50">
        <f t="shared" si="6"/>
        <v>2.6462264150943398</v>
      </c>
      <c r="P28" s="17">
        <v>3.5</v>
      </c>
      <c r="Q28" s="17" t="s">
        <v>6</v>
      </c>
      <c r="R28" s="16">
        <f t="shared" si="7"/>
        <v>3.5</v>
      </c>
      <c r="S28" s="17">
        <v>3</v>
      </c>
      <c r="T28" s="17" t="s">
        <v>7</v>
      </c>
      <c r="U28" s="16">
        <f t="shared" si="8"/>
        <v>0</v>
      </c>
      <c r="V28" s="17">
        <v>2.5</v>
      </c>
      <c r="W28" s="17" t="s">
        <v>8</v>
      </c>
      <c r="X28" s="16">
        <f t="shared" si="9"/>
        <v>0</v>
      </c>
      <c r="Y28" s="17">
        <v>2</v>
      </c>
      <c r="Z28" s="17" t="s">
        <v>9</v>
      </c>
      <c r="AA28" s="16">
        <f t="shared" si="10"/>
        <v>0</v>
      </c>
      <c r="AB28" s="17">
        <v>1.5</v>
      </c>
      <c r="AC28" s="17" t="s">
        <v>10</v>
      </c>
      <c r="AD28" s="16">
        <f t="shared" si="11"/>
        <v>0</v>
      </c>
      <c r="AE28" s="17">
        <v>1</v>
      </c>
      <c r="AF28" s="17" t="s">
        <v>11</v>
      </c>
      <c r="AG28" s="16">
        <f t="shared" si="12"/>
        <v>0</v>
      </c>
      <c r="AH28" s="17">
        <v>0</v>
      </c>
      <c r="AI28" s="17" t="s">
        <v>15</v>
      </c>
      <c r="AJ28" s="16">
        <f t="shared" si="13"/>
        <v>0</v>
      </c>
      <c r="AK28" s="16">
        <f t="shared" si="14"/>
        <v>3.5</v>
      </c>
      <c r="AL28" s="18" t="str">
        <f t="shared" si="15"/>
        <v>YETERLİ</v>
      </c>
      <c r="AM28" s="16">
        <f t="shared" si="1"/>
        <v>2.5</v>
      </c>
      <c r="AN28" s="42"/>
      <c r="AO28" s="42"/>
      <c r="AP28" s="45" t="s">
        <v>170</v>
      </c>
      <c r="AQ28" s="42"/>
      <c r="AR28" s="10"/>
      <c r="AS28" s="10"/>
      <c r="AT28" s="10"/>
      <c r="AU28" s="10"/>
      <c r="AV28" s="10"/>
      <c r="AW28" s="10"/>
      <c r="AX28" s="10"/>
    </row>
    <row r="29" spans="1:50" ht="19.5" customHeight="1">
      <c r="A29" s="35"/>
      <c r="B29" s="34"/>
      <c r="C29" s="71"/>
      <c r="D29" s="77" t="str">
        <f t="shared" si="0"/>
        <v> </v>
      </c>
      <c r="E29" s="37"/>
      <c r="F29" s="56"/>
      <c r="G29" s="57"/>
      <c r="H29" s="37" t="s">
        <v>171</v>
      </c>
      <c r="I29" s="143" t="str">
        <f t="shared" si="2"/>
        <v> </v>
      </c>
      <c r="J29" s="38" t="str">
        <f t="shared" si="3"/>
        <v> </v>
      </c>
      <c r="K29" s="15"/>
      <c r="L29" s="15" t="s">
        <v>5</v>
      </c>
      <c r="M29" s="44">
        <f t="shared" si="4"/>
        <v>0</v>
      </c>
      <c r="N29" s="50">
        <f t="shared" si="5"/>
        <v>0</v>
      </c>
      <c r="O29" s="50" t="e">
        <f t="shared" si="6"/>
        <v>#DIV/0!</v>
      </c>
      <c r="P29" s="17">
        <v>3.5</v>
      </c>
      <c r="Q29" s="17" t="s">
        <v>6</v>
      </c>
      <c r="R29" s="16">
        <f t="shared" si="7"/>
        <v>0</v>
      </c>
      <c r="S29" s="17">
        <v>3</v>
      </c>
      <c r="T29" s="17" t="s">
        <v>7</v>
      </c>
      <c r="U29" s="16">
        <f t="shared" si="8"/>
        <v>0</v>
      </c>
      <c r="V29" s="17">
        <v>2.5</v>
      </c>
      <c r="W29" s="17" t="s">
        <v>8</v>
      </c>
      <c r="X29" s="16">
        <f t="shared" si="9"/>
        <v>0</v>
      </c>
      <c r="Y29" s="17">
        <v>2</v>
      </c>
      <c r="Z29" s="17" t="s">
        <v>9</v>
      </c>
      <c r="AA29" s="16">
        <f t="shared" si="10"/>
        <v>0</v>
      </c>
      <c r="AB29" s="17">
        <v>1.5</v>
      </c>
      <c r="AC29" s="17" t="s">
        <v>10</v>
      </c>
      <c r="AD29" s="16">
        <f t="shared" si="11"/>
        <v>0</v>
      </c>
      <c r="AE29" s="17">
        <v>1</v>
      </c>
      <c r="AF29" s="17" t="s">
        <v>11</v>
      </c>
      <c r="AG29" s="16">
        <f t="shared" si="12"/>
        <v>0</v>
      </c>
      <c r="AH29" s="17">
        <v>0</v>
      </c>
      <c r="AI29" s="17" t="s">
        <v>15</v>
      </c>
      <c r="AJ29" s="16">
        <f t="shared" si="13"/>
        <v>0</v>
      </c>
      <c r="AK29" s="16">
        <f t="shared" si="14"/>
        <v>0</v>
      </c>
      <c r="AL29" s="18" t="str">
        <f t="shared" si="15"/>
        <v> </v>
      </c>
      <c r="AM29" s="16">
        <f t="shared" si="1"/>
        <v>2.5</v>
      </c>
      <c r="AN29" s="42"/>
      <c r="AO29" s="42"/>
      <c r="AP29" s="45" t="s">
        <v>170</v>
      </c>
      <c r="AQ29" s="42"/>
      <c r="AR29" s="10"/>
      <c r="AS29" s="10"/>
      <c r="AT29" s="10"/>
      <c r="AU29" s="10"/>
      <c r="AV29" s="10"/>
      <c r="AW29" s="10"/>
      <c r="AX29" s="10"/>
    </row>
    <row r="30" spans="1:50" ht="19.5" customHeight="1">
      <c r="A30" s="35"/>
      <c r="B30" s="34"/>
      <c r="C30" s="71"/>
      <c r="D30" s="77" t="str">
        <f t="shared" si="0"/>
        <v> </v>
      </c>
      <c r="E30" s="37"/>
      <c r="F30" s="56"/>
      <c r="G30" s="57"/>
      <c r="H30" s="37" t="s">
        <v>171</v>
      </c>
      <c r="I30" s="143" t="str">
        <f t="shared" si="2"/>
        <v> </v>
      </c>
      <c r="J30" s="38" t="str">
        <f t="shared" si="3"/>
        <v> </v>
      </c>
      <c r="K30" s="15"/>
      <c r="L30" s="15" t="s">
        <v>5</v>
      </c>
      <c r="M30" s="44">
        <f t="shared" si="4"/>
        <v>0</v>
      </c>
      <c r="N30" s="50">
        <f t="shared" si="5"/>
        <v>0</v>
      </c>
      <c r="O30" s="50" t="e">
        <f t="shared" si="6"/>
        <v>#DIV/0!</v>
      </c>
      <c r="P30" s="17">
        <v>3.5</v>
      </c>
      <c r="Q30" s="17" t="s">
        <v>6</v>
      </c>
      <c r="R30" s="16">
        <f t="shared" si="7"/>
        <v>0</v>
      </c>
      <c r="S30" s="17">
        <v>3</v>
      </c>
      <c r="T30" s="17" t="s">
        <v>7</v>
      </c>
      <c r="U30" s="16">
        <f t="shared" si="8"/>
        <v>0</v>
      </c>
      <c r="V30" s="17">
        <v>2.5</v>
      </c>
      <c r="W30" s="17" t="s">
        <v>8</v>
      </c>
      <c r="X30" s="16">
        <f t="shared" si="9"/>
        <v>0</v>
      </c>
      <c r="Y30" s="17">
        <v>2</v>
      </c>
      <c r="Z30" s="17" t="s">
        <v>9</v>
      </c>
      <c r="AA30" s="16">
        <f t="shared" si="10"/>
        <v>0</v>
      </c>
      <c r="AB30" s="17">
        <v>1.5</v>
      </c>
      <c r="AC30" s="17" t="s">
        <v>10</v>
      </c>
      <c r="AD30" s="16">
        <f t="shared" si="11"/>
        <v>0</v>
      </c>
      <c r="AE30" s="17">
        <v>1</v>
      </c>
      <c r="AF30" s="17" t="s">
        <v>11</v>
      </c>
      <c r="AG30" s="16">
        <f t="shared" si="12"/>
        <v>0</v>
      </c>
      <c r="AH30" s="17">
        <v>0</v>
      </c>
      <c r="AI30" s="17" t="s">
        <v>15</v>
      </c>
      <c r="AJ30" s="16">
        <f t="shared" si="13"/>
        <v>0</v>
      </c>
      <c r="AK30" s="16">
        <f t="shared" si="14"/>
        <v>0</v>
      </c>
      <c r="AL30" s="18" t="str">
        <f t="shared" si="15"/>
        <v> </v>
      </c>
      <c r="AM30" s="16">
        <f t="shared" si="1"/>
        <v>2.5</v>
      </c>
      <c r="AN30" s="42"/>
      <c r="AO30" s="42"/>
      <c r="AP30" s="45" t="s">
        <v>170</v>
      </c>
      <c r="AQ30" s="42"/>
      <c r="AR30" s="10"/>
      <c r="AS30" s="10"/>
      <c r="AT30" s="10"/>
      <c r="AU30" s="10"/>
      <c r="AV30" s="10"/>
      <c r="AW30" s="10"/>
      <c r="AX30" s="10"/>
    </row>
    <row r="31" spans="1:50" ht="19.5" customHeight="1">
      <c r="A31" s="35"/>
      <c r="B31" s="34"/>
      <c r="C31" s="71"/>
      <c r="D31" s="77" t="str">
        <f t="shared" si="0"/>
        <v> </v>
      </c>
      <c r="E31" s="37"/>
      <c r="F31" s="56"/>
      <c r="G31" s="57"/>
      <c r="H31" s="37" t="s">
        <v>171</v>
      </c>
      <c r="I31" s="143" t="str">
        <f t="shared" si="2"/>
        <v> </v>
      </c>
      <c r="J31" s="38" t="str">
        <f t="shared" si="3"/>
        <v> </v>
      </c>
      <c r="K31" s="15"/>
      <c r="L31" s="15" t="s">
        <v>5</v>
      </c>
      <c r="M31" s="44">
        <f t="shared" si="4"/>
        <v>0</v>
      </c>
      <c r="N31" s="50">
        <f t="shared" si="5"/>
        <v>0</v>
      </c>
      <c r="O31" s="50" t="e">
        <f t="shared" si="6"/>
        <v>#DIV/0!</v>
      </c>
      <c r="P31" s="17">
        <v>3.5</v>
      </c>
      <c r="Q31" s="17" t="s">
        <v>6</v>
      </c>
      <c r="R31" s="16">
        <f t="shared" si="7"/>
        <v>0</v>
      </c>
      <c r="S31" s="17">
        <v>3</v>
      </c>
      <c r="T31" s="17" t="s">
        <v>7</v>
      </c>
      <c r="U31" s="16">
        <f t="shared" si="8"/>
        <v>0</v>
      </c>
      <c r="V31" s="17">
        <v>2.5</v>
      </c>
      <c r="W31" s="17" t="s">
        <v>8</v>
      </c>
      <c r="X31" s="16">
        <f t="shared" si="9"/>
        <v>0</v>
      </c>
      <c r="Y31" s="17">
        <v>2</v>
      </c>
      <c r="Z31" s="17" t="s">
        <v>9</v>
      </c>
      <c r="AA31" s="16">
        <f t="shared" si="10"/>
        <v>0</v>
      </c>
      <c r="AB31" s="17">
        <v>1.5</v>
      </c>
      <c r="AC31" s="17" t="s">
        <v>10</v>
      </c>
      <c r="AD31" s="16">
        <f t="shared" si="11"/>
        <v>0</v>
      </c>
      <c r="AE31" s="17">
        <v>1</v>
      </c>
      <c r="AF31" s="17" t="s">
        <v>11</v>
      </c>
      <c r="AG31" s="16">
        <f t="shared" si="12"/>
        <v>0</v>
      </c>
      <c r="AH31" s="17">
        <v>0</v>
      </c>
      <c r="AI31" s="17" t="s">
        <v>15</v>
      </c>
      <c r="AJ31" s="16">
        <f t="shared" si="13"/>
        <v>0</v>
      </c>
      <c r="AK31" s="16">
        <f t="shared" si="14"/>
        <v>0</v>
      </c>
      <c r="AL31" s="18" t="str">
        <f t="shared" si="15"/>
        <v> </v>
      </c>
      <c r="AM31" s="16">
        <f t="shared" si="1"/>
        <v>2.5</v>
      </c>
      <c r="AN31" s="42"/>
      <c r="AO31" s="42"/>
      <c r="AP31" s="45" t="s">
        <v>170</v>
      </c>
      <c r="AQ31" s="42"/>
      <c r="AR31" s="10"/>
      <c r="AS31" s="10"/>
      <c r="AT31" s="10"/>
      <c r="AU31" s="10"/>
      <c r="AV31" s="10"/>
      <c r="AW31" s="10"/>
      <c r="AX31" s="10"/>
    </row>
    <row r="32" spans="1:50" ht="19.5" customHeight="1" thickBot="1">
      <c r="A32" s="51"/>
      <c r="B32" s="52"/>
      <c r="C32" s="72"/>
      <c r="D32" s="77" t="str">
        <f t="shared" si="0"/>
        <v> </v>
      </c>
      <c r="E32" s="69"/>
      <c r="F32" s="58"/>
      <c r="G32" s="59"/>
      <c r="H32" s="69" t="s">
        <v>171</v>
      </c>
      <c r="I32" s="143" t="str">
        <f t="shared" si="2"/>
        <v> </v>
      </c>
      <c r="J32" s="38" t="str">
        <f t="shared" si="3"/>
        <v> </v>
      </c>
      <c r="K32" s="15"/>
      <c r="L32" s="15" t="s">
        <v>5</v>
      </c>
      <c r="M32" s="44">
        <f t="shared" si="4"/>
        <v>0</v>
      </c>
      <c r="N32" s="50">
        <f t="shared" si="5"/>
        <v>0</v>
      </c>
      <c r="O32" s="50" t="e">
        <f t="shared" si="6"/>
        <v>#DIV/0!</v>
      </c>
      <c r="P32" s="17">
        <v>3.5</v>
      </c>
      <c r="Q32" s="17" t="s">
        <v>6</v>
      </c>
      <c r="R32" s="16">
        <f t="shared" si="7"/>
        <v>0</v>
      </c>
      <c r="S32" s="17">
        <v>3</v>
      </c>
      <c r="T32" s="17" t="s">
        <v>7</v>
      </c>
      <c r="U32" s="16">
        <f t="shared" si="8"/>
        <v>0</v>
      </c>
      <c r="V32" s="17">
        <v>2.5</v>
      </c>
      <c r="W32" s="17" t="s">
        <v>8</v>
      </c>
      <c r="X32" s="16">
        <f t="shared" si="9"/>
        <v>0</v>
      </c>
      <c r="Y32" s="17">
        <v>2</v>
      </c>
      <c r="Z32" s="17" t="s">
        <v>9</v>
      </c>
      <c r="AA32" s="16">
        <f t="shared" si="10"/>
        <v>0</v>
      </c>
      <c r="AB32" s="17">
        <v>1.5</v>
      </c>
      <c r="AC32" s="17" t="s">
        <v>10</v>
      </c>
      <c r="AD32" s="16">
        <f t="shared" si="11"/>
        <v>0</v>
      </c>
      <c r="AE32" s="17">
        <v>1</v>
      </c>
      <c r="AF32" s="17" t="s">
        <v>11</v>
      </c>
      <c r="AG32" s="16">
        <f t="shared" si="12"/>
        <v>0</v>
      </c>
      <c r="AH32" s="17">
        <v>0</v>
      </c>
      <c r="AI32" s="17" t="s">
        <v>15</v>
      </c>
      <c r="AJ32" s="16">
        <f t="shared" si="13"/>
        <v>0</v>
      </c>
      <c r="AK32" s="16">
        <f t="shared" si="14"/>
        <v>0</v>
      </c>
      <c r="AL32" s="18" t="str">
        <f t="shared" si="15"/>
        <v> </v>
      </c>
      <c r="AM32" s="16">
        <f t="shared" si="1"/>
        <v>2.5</v>
      </c>
      <c r="AN32" s="42"/>
      <c r="AO32" s="42"/>
      <c r="AP32" s="45" t="s">
        <v>170</v>
      </c>
      <c r="AQ32" s="42"/>
      <c r="AR32" s="10"/>
      <c r="AS32" s="10"/>
      <c r="AT32" s="10"/>
      <c r="AU32" s="10"/>
      <c r="AV32" s="10"/>
      <c r="AW32" s="10"/>
      <c r="AX32" s="10"/>
    </row>
    <row r="33" spans="1:50" ht="16.5" thickBot="1">
      <c r="A33" s="39"/>
      <c r="B33" s="40"/>
      <c r="C33" s="39"/>
      <c r="D33" s="39"/>
      <c r="E33" s="39"/>
      <c r="F33" s="40"/>
      <c r="G33" s="40"/>
      <c r="H33" s="41"/>
      <c r="I33" s="40"/>
      <c r="J33" s="39"/>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10"/>
      <c r="AS33" s="10"/>
      <c r="AT33" s="10"/>
      <c r="AU33" s="10"/>
      <c r="AV33" s="10"/>
      <c r="AW33" s="10"/>
      <c r="AX33" s="10"/>
    </row>
    <row r="34" spans="1:50" ht="21.75" customHeight="1">
      <c r="A34" s="185" t="s">
        <v>19</v>
      </c>
      <c r="B34" s="186"/>
      <c r="C34" s="24"/>
      <c r="D34" s="186" t="s">
        <v>19</v>
      </c>
      <c r="E34" s="186"/>
      <c r="F34" s="186"/>
      <c r="G34" s="161"/>
      <c r="H34" s="186" t="s">
        <v>19</v>
      </c>
      <c r="I34" s="186"/>
      <c r="J34" s="187"/>
      <c r="K34" s="46"/>
      <c r="L34" s="47" t="s">
        <v>19</v>
      </c>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10"/>
      <c r="AS34" s="10"/>
      <c r="AT34" s="10"/>
      <c r="AU34" s="10"/>
      <c r="AV34" s="10"/>
      <c r="AW34" s="10"/>
      <c r="AX34" s="10"/>
    </row>
    <row r="35" spans="1:50" ht="21.75" customHeight="1">
      <c r="A35" s="193" t="s">
        <v>27</v>
      </c>
      <c r="B35" s="194"/>
      <c r="C35" s="21"/>
      <c r="D35" s="194" t="s">
        <v>190</v>
      </c>
      <c r="E35" s="194"/>
      <c r="F35" s="166"/>
      <c r="G35" s="22"/>
      <c r="H35" s="195" t="s">
        <v>48</v>
      </c>
      <c r="I35" s="195"/>
      <c r="J35" s="196"/>
      <c r="K35" s="11"/>
      <c r="L35" s="46"/>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26"/>
      <c r="B36" s="21"/>
      <c r="C36" s="21"/>
      <c r="D36" s="20"/>
      <c r="E36" s="20"/>
      <c r="F36" s="20"/>
      <c r="G36" s="21"/>
      <c r="H36" s="21"/>
      <c r="I36" s="21"/>
      <c r="J36" s="25"/>
      <c r="K36" s="11"/>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6"/>
      <c r="B37" s="21"/>
      <c r="C37" s="21"/>
      <c r="E37" s="81" t="s">
        <v>19</v>
      </c>
      <c r="G37" s="21"/>
      <c r="H37" s="21"/>
      <c r="I37" s="21"/>
      <c r="J37" s="25"/>
      <c r="K37" s="25"/>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26"/>
      <c r="B38" s="21"/>
      <c r="C38" s="21"/>
      <c r="D38" s="20"/>
      <c r="E38" s="20"/>
      <c r="F38" s="20"/>
      <c r="G38" s="21"/>
      <c r="H38" s="21"/>
      <c r="I38" s="21"/>
      <c r="J38" s="25"/>
      <c r="K38" s="25"/>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43" ht="21.75" customHeight="1">
      <c r="A39" s="27"/>
      <c r="B39" s="23"/>
      <c r="C39" s="21"/>
      <c r="D39" s="195" t="s">
        <v>38</v>
      </c>
      <c r="E39" s="195"/>
      <c r="F39" s="195"/>
      <c r="G39" s="21"/>
      <c r="H39" s="23"/>
      <c r="I39" s="21"/>
      <c r="J39" s="25"/>
      <c r="K39" s="7"/>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row>
    <row r="40" spans="1:43" ht="36.75" customHeight="1">
      <c r="A40" s="174" t="s">
        <v>21</v>
      </c>
      <c r="B40" s="175"/>
      <c r="C40" s="175"/>
      <c r="D40" s="175"/>
      <c r="E40" s="175"/>
      <c r="F40" s="175"/>
      <c r="G40" s="175"/>
      <c r="H40" s="175"/>
      <c r="I40" s="175"/>
      <c r="J40" s="176"/>
      <c r="K40" s="46"/>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s="5" customFormat="1" ht="83.25" customHeight="1" thickBot="1">
      <c r="A41" s="167" t="s">
        <v>20</v>
      </c>
      <c r="B41" s="168"/>
      <c r="C41" s="168"/>
      <c r="D41" s="168"/>
      <c r="E41" s="168"/>
      <c r="F41" s="168"/>
      <c r="G41" s="168"/>
      <c r="H41" s="168"/>
      <c r="I41" s="168"/>
      <c r="J41" s="169"/>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5" customFormat="1" ht="15.75">
      <c r="A42" s="4"/>
      <c r="C42" s="4"/>
      <c r="D42" s="4"/>
      <c r="E42" s="4"/>
      <c r="H42" s="6"/>
      <c r="J42" s="4"/>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15.75">
      <c r="A43" s="4"/>
      <c r="C43" s="4"/>
      <c r="D43" s="4"/>
      <c r="E43" s="4"/>
      <c r="H43" s="6"/>
      <c r="J43" s="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10" s="5" customFormat="1" ht="15.75">
      <c r="A50" s="4"/>
      <c r="C50" s="4"/>
      <c r="D50" s="4"/>
      <c r="E50" s="4"/>
      <c r="H50" s="6"/>
      <c r="J50" s="4"/>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sheetData>
  <sheetProtection/>
  <mergeCells count="21">
    <mergeCell ref="A1:J1"/>
    <mergeCell ref="A2:J2"/>
    <mergeCell ref="A3:J3"/>
    <mergeCell ref="A4:J4"/>
    <mergeCell ref="A5:J5"/>
    <mergeCell ref="A6:J6"/>
    <mergeCell ref="A7:J7"/>
    <mergeCell ref="A8:J8"/>
    <mergeCell ref="F10:G10"/>
    <mergeCell ref="A34:B34"/>
    <mergeCell ref="D34:F34"/>
    <mergeCell ref="H34:J34"/>
    <mergeCell ref="F26:G26"/>
    <mergeCell ref="F27:G27"/>
    <mergeCell ref="F28:G28"/>
    <mergeCell ref="A35:B35"/>
    <mergeCell ref="H35:J35"/>
    <mergeCell ref="D39:F39"/>
    <mergeCell ref="A40:J40"/>
    <mergeCell ref="A41:J41"/>
    <mergeCell ref="D35:E35"/>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4">
      <selection activeCell="D22" sqref="D22"/>
    </sheetView>
  </sheetViews>
  <sheetFormatPr defaultColWidth="9.140625" defaultRowHeight="15"/>
  <cols>
    <col min="1" max="1" width="21.7109375" style="1" customWidth="1"/>
    <col min="2" max="2" width="35.421875" style="2" customWidth="1"/>
    <col min="3" max="5" width="16.28125" style="1" customWidth="1"/>
    <col min="6" max="6" width="14.28125" style="2" customWidth="1"/>
    <col min="7" max="7" width="21.57421875" style="2" customWidth="1"/>
    <col min="8" max="8" width="14.421875" style="3" customWidth="1"/>
    <col min="9" max="9" width="42.5742187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31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32</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80" t="s">
        <v>50</v>
      </c>
      <c r="B11" s="61" t="s">
        <v>49</v>
      </c>
      <c r="C11" s="70">
        <v>84</v>
      </c>
      <c r="D11" s="77" t="str">
        <f aca="true" t="shared" si="0" ref="D11:D33">IF(H11=" "," ",IF(H11="BAŞARILI",C11,N11))</f>
        <v> </v>
      </c>
      <c r="E11" s="79">
        <v>244.5</v>
      </c>
      <c r="F11" s="62" t="s">
        <v>29</v>
      </c>
      <c r="G11" s="63"/>
      <c r="H11" s="79" t="s">
        <v>171</v>
      </c>
      <c r="I11" s="143" t="str">
        <f>IF(C11=0," ",IF(H11=0," ",IF(H11="GR",AP11,AL11)))</f>
        <v> </v>
      </c>
      <c r="J11" s="38">
        <f>IF(C11=0," ",IF(H11=0," ",O11))</f>
        <v>2.9107142857142856</v>
      </c>
      <c r="K11" s="15"/>
      <c r="L11" s="15" t="s">
        <v>5</v>
      </c>
      <c r="M11" s="44">
        <f>IF(H11&lt;90,0,IF(H11&lt;=100,4,0))</f>
        <v>0</v>
      </c>
      <c r="N11" s="50">
        <f>IF(H11=" ",C11,(C11+15))</f>
        <v>84</v>
      </c>
      <c r="O11" s="50">
        <f>IF(H11="BAŞARILI",(E11/N11),IF(H11&gt;0,(((AK11*15)+E11)/N11),E11))</f>
        <v>2.9107142857142856</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0</v>
      </c>
      <c r="AL11" s="18" t="str">
        <f>IF(H11=" "," ",IF(AK11&lt;2,"GİREMEZ(AKTS)",IF(O11&gt;=AM11,"YETERLİ","GİREMEZ(ORTALAMA)")))</f>
        <v> </v>
      </c>
      <c r="AM11" s="16">
        <f>IF(LEFT(A11,1)="0",2,2.5)</f>
        <v>2.5</v>
      </c>
      <c r="AN11" s="16"/>
      <c r="AO11" s="45"/>
      <c r="AP11" s="45" t="s">
        <v>170</v>
      </c>
      <c r="AQ11" s="45"/>
      <c r="AR11" s="8"/>
      <c r="AS11" s="8"/>
      <c r="AT11" s="8"/>
      <c r="AU11" s="8"/>
      <c r="AV11" s="8"/>
      <c r="AW11" s="8"/>
      <c r="AX11" s="8"/>
    </row>
    <row r="12" spans="1:50" ht="19.5" customHeight="1">
      <c r="A12" s="78" t="s">
        <v>126</v>
      </c>
      <c r="B12" s="34" t="s">
        <v>95</v>
      </c>
      <c r="C12" s="73">
        <v>82</v>
      </c>
      <c r="D12" s="77" t="str">
        <f t="shared" si="0"/>
        <v> </v>
      </c>
      <c r="E12" s="77">
        <v>213.5</v>
      </c>
      <c r="F12" s="54" t="s">
        <v>29</v>
      </c>
      <c r="G12" s="55"/>
      <c r="H12" s="77" t="s">
        <v>171</v>
      </c>
      <c r="I12" s="143" t="str">
        <f aca="true" t="shared" si="1" ref="I12:I33">IF(C12=0," ",IF(H12=0," ",IF(H12="GR",AP12,AL12)))</f>
        <v> </v>
      </c>
      <c r="J12" s="38">
        <f aca="true" t="shared" si="2" ref="J12:J33">IF(C12=0," ",IF(H12=0," ",O12))</f>
        <v>2.6036585365853657</v>
      </c>
      <c r="K12" s="15"/>
      <c r="L12" s="15" t="s">
        <v>5</v>
      </c>
      <c r="M12" s="44">
        <f aca="true" t="shared" si="3" ref="M12:M33">IF(H12&lt;90,0,IF(H12&lt;=100,4,0))</f>
        <v>0</v>
      </c>
      <c r="N12" s="50">
        <f aca="true" t="shared" si="4" ref="N12:N33">IF(H12=" ",C12,(C12+15))</f>
        <v>82</v>
      </c>
      <c r="O12" s="50">
        <f aca="true" t="shared" si="5" ref="O12:O33">IF(H12="BAŞARILI",(E12/N12),IF(H12&gt;0,(((AK12*15)+E12)/N12),E12))</f>
        <v>2.6036585365853657</v>
      </c>
      <c r="P12" s="17">
        <v>3.5</v>
      </c>
      <c r="Q12" s="17" t="s">
        <v>6</v>
      </c>
      <c r="R12" s="16">
        <f aca="true" t="shared" si="6" ref="R12:R33">IF(H12&lt;85,0,IF(H12&lt;=89,3.5,0))</f>
        <v>0</v>
      </c>
      <c r="S12" s="17">
        <v>3</v>
      </c>
      <c r="T12" s="17" t="s">
        <v>7</v>
      </c>
      <c r="U12" s="16">
        <f aca="true" t="shared" si="7" ref="U12:U33">IF(H12&lt;80,0,IF(H12&lt;=84,3,0))</f>
        <v>0</v>
      </c>
      <c r="V12" s="17">
        <v>2.5</v>
      </c>
      <c r="W12" s="17" t="s">
        <v>8</v>
      </c>
      <c r="X12" s="16">
        <f aca="true" t="shared" si="8" ref="X12:X33">IF(H12&lt;75,0,IF(H12&lt;=79,2.5,0))</f>
        <v>0</v>
      </c>
      <c r="Y12" s="17">
        <v>2</v>
      </c>
      <c r="Z12" s="17" t="s">
        <v>9</v>
      </c>
      <c r="AA12" s="16">
        <f aca="true" t="shared" si="9" ref="AA12:AA33">IF(H12&lt;65,0,IF(H12&lt;=74,2,0))</f>
        <v>0</v>
      </c>
      <c r="AB12" s="17">
        <v>1.5</v>
      </c>
      <c r="AC12" s="17" t="s">
        <v>10</v>
      </c>
      <c r="AD12" s="16">
        <f aca="true" t="shared" si="10" ref="AD12:AD33">IF(H12&lt;58,0,IF(H12&lt;=64,1.5,0))</f>
        <v>0</v>
      </c>
      <c r="AE12" s="17">
        <v>1</v>
      </c>
      <c r="AF12" s="17" t="s">
        <v>11</v>
      </c>
      <c r="AG12" s="16">
        <f aca="true" t="shared" si="11" ref="AG12:AG33">IF(H12&lt;50,0,IF(H12&lt;=57,1,0))</f>
        <v>0</v>
      </c>
      <c r="AH12" s="17">
        <v>0</v>
      </c>
      <c r="AI12" s="17" t="s">
        <v>15</v>
      </c>
      <c r="AJ12" s="16">
        <f aca="true" t="shared" si="12" ref="AJ12:AJ33">IF(H12&lt;0,0,IF(H12&lt;=49,0,0))</f>
        <v>0</v>
      </c>
      <c r="AK12" s="16">
        <f aca="true" t="shared" si="13" ref="AK12:AK33">SUM(R12,U12,X12,AA12,AD12,AG12,AJ12,M12)</f>
        <v>0</v>
      </c>
      <c r="AL12" s="18" t="str">
        <f aca="true" t="shared" si="14" ref="AL12:AL33">IF(H12=" "," ",IF(AK12&lt;2,"GİREMEZ(AKTS)",IF(O12&gt;=AM12,"YETERLİ","GİREMEZ(ORTALAMA)")))</f>
        <v> </v>
      </c>
      <c r="AM12" s="16">
        <f aca="true" t="shared" si="15" ref="AM12:AM33">IF(LEFT(A12,1)="0",2,2.5)</f>
        <v>2.5</v>
      </c>
      <c r="AN12" s="43"/>
      <c r="AO12" s="42"/>
      <c r="AP12" s="45" t="s">
        <v>170</v>
      </c>
      <c r="AQ12" s="42"/>
      <c r="AR12" s="10"/>
      <c r="AS12" s="10"/>
      <c r="AT12" s="10"/>
      <c r="AU12" s="10"/>
      <c r="AV12" s="10"/>
      <c r="AW12" s="10"/>
      <c r="AX12" s="10"/>
    </row>
    <row r="13" spans="1:50" ht="19.5" customHeight="1">
      <c r="A13" s="78" t="s">
        <v>52</v>
      </c>
      <c r="B13" s="34" t="s">
        <v>51</v>
      </c>
      <c r="C13" s="73">
        <v>76</v>
      </c>
      <c r="D13" s="77" t="str">
        <f t="shared" si="0"/>
        <v> </v>
      </c>
      <c r="E13" s="77">
        <v>183</v>
      </c>
      <c r="F13" s="56" t="s">
        <v>28</v>
      </c>
      <c r="G13" s="55"/>
      <c r="H13" s="77" t="s">
        <v>171</v>
      </c>
      <c r="I13" s="143" t="str">
        <f t="shared" si="1"/>
        <v> </v>
      </c>
      <c r="J13" s="38">
        <f t="shared" si="2"/>
        <v>2.4078947368421053</v>
      </c>
      <c r="K13" s="15"/>
      <c r="L13" s="15" t="s">
        <v>5</v>
      </c>
      <c r="M13" s="44">
        <f t="shared" si="3"/>
        <v>0</v>
      </c>
      <c r="N13" s="50">
        <f t="shared" si="4"/>
        <v>76</v>
      </c>
      <c r="O13" s="50">
        <f t="shared" si="5"/>
        <v>2.4078947368421053</v>
      </c>
      <c r="P13" s="17">
        <v>3.5</v>
      </c>
      <c r="Q13" s="17" t="s">
        <v>6</v>
      </c>
      <c r="R13" s="16">
        <f t="shared" si="6"/>
        <v>0</v>
      </c>
      <c r="S13" s="17">
        <v>3</v>
      </c>
      <c r="T13" s="17" t="s">
        <v>7</v>
      </c>
      <c r="U13" s="16">
        <f t="shared" si="7"/>
        <v>0</v>
      </c>
      <c r="V13" s="17">
        <v>2.5</v>
      </c>
      <c r="W13" s="17" t="s">
        <v>8</v>
      </c>
      <c r="X13" s="16">
        <f t="shared" si="8"/>
        <v>0</v>
      </c>
      <c r="Y13" s="17">
        <v>2</v>
      </c>
      <c r="Z13" s="17" t="s">
        <v>9</v>
      </c>
      <c r="AA13" s="16">
        <f t="shared" si="9"/>
        <v>0</v>
      </c>
      <c r="AB13" s="17">
        <v>1.5</v>
      </c>
      <c r="AC13" s="17" t="s">
        <v>10</v>
      </c>
      <c r="AD13" s="16">
        <f t="shared" si="10"/>
        <v>0</v>
      </c>
      <c r="AE13" s="17">
        <v>1</v>
      </c>
      <c r="AF13" s="17" t="s">
        <v>11</v>
      </c>
      <c r="AG13" s="16">
        <f t="shared" si="11"/>
        <v>0</v>
      </c>
      <c r="AH13" s="17">
        <v>0</v>
      </c>
      <c r="AI13" s="17" t="s">
        <v>15</v>
      </c>
      <c r="AJ13" s="16">
        <f t="shared" si="12"/>
        <v>0</v>
      </c>
      <c r="AK13" s="16">
        <f t="shared" si="13"/>
        <v>0</v>
      </c>
      <c r="AL13" s="18" t="str">
        <f t="shared" si="14"/>
        <v> </v>
      </c>
      <c r="AM13" s="16">
        <f t="shared" si="15"/>
        <v>2.5</v>
      </c>
      <c r="AN13" s="43"/>
      <c r="AO13" s="42"/>
      <c r="AP13" s="45" t="s">
        <v>170</v>
      </c>
      <c r="AQ13" s="42"/>
      <c r="AR13" s="10"/>
      <c r="AS13" s="10"/>
      <c r="AT13" s="10"/>
      <c r="AU13" s="10"/>
      <c r="AV13" s="10"/>
      <c r="AW13" s="10"/>
      <c r="AX13" s="10"/>
    </row>
    <row r="14" spans="1:50" ht="19.5" customHeight="1">
      <c r="A14" s="78" t="s">
        <v>127</v>
      </c>
      <c r="B14" s="34" t="s">
        <v>96</v>
      </c>
      <c r="C14" s="73">
        <v>77</v>
      </c>
      <c r="D14" s="77" t="str">
        <f t="shared" si="0"/>
        <v> </v>
      </c>
      <c r="E14" s="77">
        <v>234.5</v>
      </c>
      <c r="F14" s="54" t="s">
        <v>28</v>
      </c>
      <c r="G14" s="55"/>
      <c r="H14" s="77" t="s">
        <v>171</v>
      </c>
      <c r="I14" s="143" t="str">
        <f t="shared" si="1"/>
        <v> </v>
      </c>
      <c r="J14" s="38">
        <f t="shared" si="2"/>
        <v>3.0454545454545454</v>
      </c>
      <c r="K14" s="15"/>
      <c r="L14" s="15" t="s">
        <v>5</v>
      </c>
      <c r="M14" s="44">
        <f t="shared" si="3"/>
        <v>0</v>
      </c>
      <c r="N14" s="50">
        <f t="shared" si="4"/>
        <v>77</v>
      </c>
      <c r="O14" s="50">
        <f t="shared" si="5"/>
        <v>3.0454545454545454</v>
      </c>
      <c r="P14" s="17">
        <v>3.5</v>
      </c>
      <c r="Q14" s="17" t="s">
        <v>6</v>
      </c>
      <c r="R14" s="16">
        <f t="shared" si="6"/>
        <v>0</v>
      </c>
      <c r="S14" s="17">
        <v>3</v>
      </c>
      <c r="T14" s="17" t="s">
        <v>7</v>
      </c>
      <c r="U14" s="16">
        <f t="shared" si="7"/>
        <v>0</v>
      </c>
      <c r="V14" s="17">
        <v>2.5</v>
      </c>
      <c r="W14" s="17" t="s">
        <v>8</v>
      </c>
      <c r="X14" s="16">
        <f t="shared" si="8"/>
        <v>0</v>
      </c>
      <c r="Y14" s="17">
        <v>2</v>
      </c>
      <c r="Z14" s="17" t="s">
        <v>9</v>
      </c>
      <c r="AA14" s="16">
        <f t="shared" si="9"/>
        <v>0</v>
      </c>
      <c r="AB14" s="17">
        <v>1.5</v>
      </c>
      <c r="AC14" s="17" t="s">
        <v>10</v>
      </c>
      <c r="AD14" s="16">
        <f t="shared" si="10"/>
        <v>0</v>
      </c>
      <c r="AE14" s="17">
        <v>1</v>
      </c>
      <c r="AF14" s="17" t="s">
        <v>11</v>
      </c>
      <c r="AG14" s="16">
        <f t="shared" si="11"/>
        <v>0</v>
      </c>
      <c r="AH14" s="17">
        <v>0</v>
      </c>
      <c r="AI14" s="17" t="s">
        <v>15</v>
      </c>
      <c r="AJ14" s="16">
        <f t="shared" si="12"/>
        <v>0</v>
      </c>
      <c r="AK14" s="16">
        <f t="shared" si="13"/>
        <v>0</v>
      </c>
      <c r="AL14" s="18" t="str">
        <f t="shared" si="14"/>
        <v> </v>
      </c>
      <c r="AM14" s="16">
        <f t="shared" si="15"/>
        <v>2.5</v>
      </c>
      <c r="AN14" s="43"/>
      <c r="AO14" s="42"/>
      <c r="AP14" s="45" t="s">
        <v>170</v>
      </c>
      <c r="AQ14" s="42"/>
      <c r="AR14" s="10"/>
      <c r="AS14" s="10"/>
      <c r="AT14" s="10"/>
      <c r="AU14" s="10"/>
      <c r="AV14" s="10"/>
      <c r="AW14" s="10"/>
      <c r="AX14" s="10"/>
    </row>
    <row r="15" spans="1:50" ht="19.5" customHeight="1">
      <c r="A15" s="78" t="s">
        <v>128</v>
      </c>
      <c r="B15" s="34" t="s">
        <v>97</v>
      </c>
      <c r="C15" s="73">
        <v>77</v>
      </c>
      <c r="D15" s="77" t="str">
        <f t="shared" si="0"/>
        <v> </v>
      </c>
      <c r="E15" s="77">
        <v>195</v>
      </c>
      <c r="F15" s="56" t="s">
        <v>29</v>
      </c>
      <c r="G15" s="57"/>
      <c r="H15" s="77" t="s">
        <v>171</v>
      </c>
      <c r="I15" s="143" t="str">
        <f t="shared" si="1"/>
        <v> </v>
      </c>
      <c r="J15" s="38">
        <f t="shared" si="2"/>
        <v>2.5324675324675323</v>
      </c>
      <c r="K15" s="15"/>
      <c r="L15" s="15" t="s">
        <v>5</v>
      </c>
      <c r="M15" s="44">
        <f t="shared" si="3"/>
        <v>0</v>
      </c>
      <c r="N15" s="50">
        <f t="shared" si="4"/>
        <v>77</v>
      </c>
      <c r="O15" s="50">
        <f t="shared" si="5"/>
        <v>2.5324675324675323</v>
      </c>
      <c r="P15" s="17">
        <v>3.5</v>
      </c>
      <c r="Q15" s="17" t="s">
        <v>6</v>
      </c>
      <c r="R15" s="16">
        <f t="shared" si="6"/>
        <v>0</v>
      </c>
      <c r="S15" s="17">
        <v>3</v>
      </c>
      <c r="T15" s="17" t="s">
        <v>7</v>
      </c>
      <c r="U15" s="16">
        <f t="shared" si="7"/>
        <v>0</v>
      </c>
      <c r="V15" s="17">
        <v>2.5</v>
      </c>
      <c r="W15" s="17" t="s">
        <v>8</v>
      </c>
      <c r="X15" s="16">
        <f t="shared" si="8"/>
        <v>0</v>
      </c>
      <c r="Y15" s="17">
        <v>2</v>
      </c>
      <c r="Z15" s="17" t="s">
        <v>9</v>
      </c>
      <c r="AA15" s="16">
        <f t="shared" si="9"/>
        <v>0</v>
      </c>
      <c r="AB15" s="17">
        <v>1.5</v>
      </c>
      <c r="AC15" s="17" t="s">
        <v>10</v>
      </c>
      <c r="AD15" s="16">
        <f t="shared" si="10"/>
        <v>0</v>
      </c>
      <c r="AE15" s="17">
        <v>1</v>
      </c>
      <c r="AF15" s="17" t="s">
        <v>11</v>
      </c>
      <c r="AG15" s="16">
        <f t="shared" si="11"/>
        <v>0</v>
      </c>
      <c r="AH15" s="17">
        <v>0</v>
      </c>
      <c r="AI15" s="17" t="s">
        <v>15</v>
      </c>
      <c r="AJ15" s="16">
        <f t="shared" si="12"/>
        <v>0</v>
      </c>
      <c r="AK15" s="16">
        <f t="shared" si="13"/>
        <v>0</v>
      </c>
      <c r="AL15" s="18" t="str">
        <f t="shared" si="14"/>
        <v> </v>
      </c>
      <c r="AM15" s="16">
        <f t="shared" si="15"/>
        <v>2.5</v>
      </c>
      <c r="AN15" s="43"/>
      <c r="AO15" s="42"/>
      <c r="AP15" s="45" t="s">
        <v>170</v>
      </c>
      <c r="AQ15" s="42"/>
      <c r="AR15" s="10"/>
      <c r="AS15" s="10"/>
      <c r="AT15" s="10"/>
      <c r="AU15" s="10"/>
      <c r="AV15" s="10"/>
      <c r="AW15" s="10"/>
      <c r="AX15" s="10"/>
    </row>
    <row r="16" spans="1:50" ht="19.5" customHeight="1">
      <c r="A16" s="78" t="s">
        <v>129</v>
      </c>
      <c r="B16" s="34" t="s">
        <v>98</v>
      </c>
      <c r="C16" s="73">
        <v>77</v>
      </c>
      <c r="D16" s="77" t="str">
        <f t="shared" si="0"/>
        <v> </v>
      </c>
      <c r="E16" s="77">
        <v>169</v>
      </c>
      <c r="F16" s="56" t="s">
        <v>29</v>
      </c>
      <c r="G16" s="57"/>
      <c r="H16" s="77" t="s">
        <v>171</v>
      </c>
      <c r="I16" s="143" t="str">
        <f t="shared" si="1"/>
        <v> </v>
      </c>
      <c r="J16" s="38">
        <f t="shared" si="2"/>
        <v>2.1948051948051948</v>
      </c>
      <c r="K16" s="15"/>
      <c r="L16" s="15" t="s">
        <v>5</v>
      </c>
      <c r="M16" s="19">
        <f t="shared" si="3"/>
        <v>0</v>
      </c>
      <c r="N16" s="50">
        <f t="shared" si="4"/>
        <v>77</v>
      </c>
      <c r="O16" s="50">
        <f t="shared" si="5"/>
        <v>2.1948051948051948</v>
      </c>
      <c r="P16" s="17">
        <v>3.5</v>
      </c>
      <c r="Q16" s="17" t="s">
        <v>6</v>
      </c>
      <c r="R16" s="19">
        <f t="shared" si="6"/>
        <v>0</v>
      </c>
      <c r="S16" s="17">
        <v>3</v>
      </c>
      <c r="T16" s="17" t="s">
        <v>7</v>
      </c>
      <c r="U16" s="19">
        <f t="shared" si="7"/>
        <v>0</v>
      </c>
      <c r="V16" s="17">
        <v>2.5</v>
      </c>
      <c r="W16" s="17" t="s">
        <v>8</v>
      </c>
      <c r="X16" s="19">
        <f t="shared" si="8"/>
        <v>0</v>
      </c>
      <c r="Y16" s="17">
        <v>2</v>
      </c>
      <c r="Z16" s="17" t="s">
        <v>9</v>
      </c>
      <c r="AA16" s="19">
        <f t="shared" si="9"/>
        <v>0</v>
      </c>
      <c r="AB16" s="17">
        <v>1.5</v>
      </c>
      <c r="AC16" s="17" t="s">
        <v>10</v>
      </c>
      <c r="AD16" s="19">
        <f t="shared" si="10"/>
        <v>0</v>
      </c>
      <c r="AE16" s="17">
        <v>1</v>
      </c>
      <c r="AF16" s="17" t="s">
        <v>11</v>
      </c>
      <c r="AG16" s="19">
        <f t="shared" si="11"/>
        <v>0</v>
      </c>
      <c r="AH16" s="17">
        <v>0</v>
      </c>
      <c r="AI16" s="17" t="s">
        <v>15</v>
      </c>
      <c r="AJ16" s="19">
        <f t="shared" si="12"/>
        <v>0</v>
      </c>
      <c r="AK16" s="16">
        <f t="shared" si="13"/>
        <v>0</v>
      </c>
      <c r="AL16" s="18" t="str">
        <f t="shared" si="14"/>
        <v> </v>
      </c>
      <c r="AM16" s="16">
        <f t="shared" si="15"/>
        <v>2.5</v>
      </c>
      <c r="AN16" s="43"/>
      <c r="AO16" s="42"/>
      <c r="AP16" s="45" t="s">
        <v>170</v>
      </c>
      <c r="AQ16" s="42"/>
      <c r="AR16" s="10"/>
      <c r="AS16" s="10"/>
      <c r="AT16" s="10"/>
      <c r="AU16" s="10"/>
      <c r="AV16" s="10"/>
      <c r="AW16" s="10"/>
      <c r="AX16" s="10"/>
    </row>
    <row r="17" spans="1:50" ht="19.5" customHeight="1">
      <c r="A17" s="78" t="s">
        <v>130</v>
      </c>
      <c r="B17" s="34" t="s">
        <v>99</v>
      </c>
      <c r="C17" s="73">
        <v>84</v>
      </c>
      <c r="D17" s="77" t="str">
        <f t="shared" si="0"/>
        <v> </v>
      </c>
      <c r="E17" s="77">
        <v>212.5</v>
      </c>
      <c r="F17" s="56" t="s">
        <v>29</v>
      </c>
      <c r="G17" s="57"/>
      <c r="H17" s="77" t="s">
        <v>171</v>
      </c>
      <c r="I17" s="143" t="str">
        <f t="shared" si="1"/>
        <v> </v>
      </c>
      <c r="J17" s="38">
        <f t="shared" si="2"/>
        <v>2.5297619047619047</v>
      </c>
      <c r="K17" s="49"/>
      <c r="L17" s="49" t="s">
        <v>5</v>
      </c>
      <c r="M17" s="50">
        <f t="shared" si="3"/>
        <v>0</v>
      </c>
      <c r="N17" s="50">
        <f t="shared" si="4"/>
        <v>84</v>
      </c>
      <c r="O17" s="50">
        <f t="shared" si="5"/>
        <v>2.5297619047619047</v>
      </c>
      <c r="P17" s="49">
        <v>3.5</v>
      </c>
      <c r="Q17" s="49" t="s">
        <v>6</v>
      </c>
      <c r="R17" s="50">
        <f t="shared" si="6"/>
        <v>0</v>
      </c>
      <c r="S17" s="49">
        <v>3</v>
      </c>
      <c r="T17" s="49" t="s">
        <v>7</v>
      </c>
      <c r="U17" s="50">
        <f t="shared" si="7"/>
        <v>0</v>
      </c>
      <c r="V17" s="49">
        <v>2.5</v>
      </c>
      <c r="W17" s="49" t="s">
        <v>8</v>
      </c>
      <c r="X17" s="50">
        <f t="shared" si="8"/>
        <v>0</v>
      </c>
      <c r="Y17" s="49">
        <v>2</v>
      </c>
      <c r="Z17" s="49" t="s">
        <v>9</v>
      </c>
      <c r="AA17" s="50">
        <f t="shared" si="9"/>
        <v>0</v>
      </c>
      <c r="AB17" s="49">
        <v>1.5</v>
      </c>
      <c r="AC17" s="49" t="s">
        <v>10</v>
      </c>
      <c r="AD17" s="50">
        <f t="shared" si="10"/>
        <v>0</v>
      </c>
      <c r="AE17" s="49">
        <v>1</v>
      </c>
      <c r="AF17" s="49" t="s">
        <v>11</v>
      </c>
      <c r="AG17" s="50">
        <f t="shared" si="11"/>
        <v>0</v>
      </c>
      <c r="AH17" s="49">
        <v>0</v>
      </c>
      <c r="AI17" s="49" t="s">
        <v>15</v>
      </c>
      <c r="AJ17" s="50">
        <f t="shared" si="12"/>
        <v>0</v>
      </c>
      <c r="AK17" s="48">
        <f t="shared" si="13"/>
        <v>0</v>
      </c>
      <c r="AL17" s="18" t="str">
        <f t="shared" si="14"/>
        <v> </v>
      </c>
      <c r="AM17" s="16">
        <f t="shared" si="15"/>
        <v>2.5</v>
      </c>
      <c r="AN17" s="43"/>
      <c r="AO17" s="42"/>
      <c r="AP17" s="45" t="s">
        <v>170</v>
      </c>
      <c r="AQ17" s="42"/>
      <c r="AR17" s="10"/>
      <c r="AS17" s="10"/>
      <c r="AT17" s="10"/>
      <c r="AU17" s="10"/>
      <c r="AV17" s="10"/>
      <c r="AW17" s="10"/>
      <c r="AX17" s="10"/>
    </row>
    <row r="18" spans="1:50" ht="19.5" customHeight="1">
      <c r="A18" s="78" t="s">
        <v>131</v>
      </c>
      <c r="B18" s="34" t="s">
        <v>100</v>
      </c>
      <c r="C18" s="73">
        <v>77</v>
      </c>
      <c r="D18" s="77" t="str">
        <f t="shared" si="0"/>
        <v> </v>
      </c>
      <c r="E18" s="77">
        <v>198.5</v>
      </c>
      <c r="F18" s="56" t="s">
        <v>29</v>
      </c>
      <c r="G18" s="57"/>
      <c r="H18" s="77" t="s">
        <v>171</v>
      </c>
      <c r="I18" s="143" t="str">
        <f t="shared" si="1"/>
        <v> </v>
      </c>
      <c r="J18" s="38">
        <f t="shared" si="2"/>
        <v>2.5779220779220777</v>
      </c>
      <c r="K18" s="15"/>
      <c r="L18" s="15" t="s">
        <v>5</v>
      </c>
      <c r="M18" s="44">
        <f t="shared" si="3"/>
        <v>0</v>
      </c>
      <c r="N18" s="50">
        <f t="shared" si="4"/>
        <v>77</v>
      </c>
      <c r="O18" s="50">
        <f t="shared" si="5"/>
        <v>2.5779220779220777</v>
      </c>
      <c r="P18" s="17">
        <v>3.5</v>
      </c>
      <c r="Q18" s="17" t="s">
        <v>6</v>
      </c>
      <c r="R18" s="16">
        <f t="shared" si="6"/>
        <v>0</v>
      </c>
      <c r="S18" s="17">
        <v>3</v>
      </c>
      <c r="T18" s="17" t="s">
        <v>7</v>
      </c>
      <c r="U18" s="16">
        <f t="shared" si="7"/>
        <v>0</v>
      </c>
      <c r="V18" s="17">
        <v>2.5</v>
      </c>
      <c r="W18" s="17" t="s">
        <v>8</v>
      </c>
      <c r="X18" s="16">
        <f t="shared" si="8"/>
        <v>0</v>
      </c>
      <c r="Y18" s="17">
        <v>2</v>
      </c>
      <c r="Z18" s="17" t="s">
        <v>9</v>
      </c>
      <c r="AA18" s="16">
        <f t="shared" si="9"/>
        <v>0</v>
      </c>
      <c r="AB18" s="17">
        <v>1.5</v>
      </c>
      <c r="AC18" s="17" t="s">
        <v>10</v>
      </c>
      <c r="AD18" s="16">
        <f t="shared" si="10"/>
        <v>0</v>
      </c>
      <c r="AE18" s="17">
        <v>1</v>
      </c>
      <c r="AF18" s="17" t="s">
        <v>11</v>
      </c>
      <c r="AG18" s="16">
        <f t="shared" si="11"/>
        <v>0</v>
      </c>
      <c r="AH18" s="17">
        <v>0</v>
      </c>
      <c r="AI18" s="17" t="s">
        <v>15</v>
      </c>
      <c r="AJ18" s="16">
        <f t="shared" si="12"/>
        <v>0</v>
      </c>
      <c r="AK18" s="16">
        <f t="shared" si="13"/>
        <v>0</v>
      </c>
      <c r="AL18" s="18" t="str">
        <f t="shared" si="14"/>
        <v> </v>
      </c>
      <c r="AM18" s="16">
        <f t="shared" si="15"/>
        <v>2.5</v>
      </c>
      <c r="AN18" s="43"/>
      <c r="AO18" s="42"/>
      <c r="AP18" s="45" t="s">
        <v>170</v>
      </c>
      <c r="AQ18" s="42"/>
      <c r="AR18" s="10"/>
      <c r="AS18" s="10"/>
      <c r="AT18" s="10"/>
      <c r="AU18" s="10"/>
      <c r="AV18" s="10"/>
      <c r="AW18" s="10"/>
      <c r="AX18" s="10"/>
    </row>
    <row r="19" spans="1:50" ht="19.5" customHeight="1">
      <c r="A19" s="129" t="s">
        <v>187</v>
      </c>
      <c r="B19" s="130" t="s">
        <v>188</v>
      </c>
      <c r="C19" s="131">
        <v>76</v>
      </c>
      <c r="D19" s="132">
        <f t="shared" si="0"/>
        <v>91</v>
      </c>
      <c r="E19" s="132">
        <v>196</v>
      </c>
      <c r="F19" s="135" t="s">
        <v>142</v>
      </c>
      <c r="G19" s="136"/>
      <c r="H19" s="132" t="s">
        <v>189</v>
      </c>
      <c r="I19" s="144" t="s">
        <v>192</v>
      </c>
      <c r="J19" s="139">
        <v>2.579</v>
      </c>
      <c r="K19" s="15"/>
      <c r="L19" s="15" t="s">
        <v>5</v>
      </c>
      <c r="M19" s="44">
        <f t="shared" si="3"/>
        <v>0</v>
      </c>
      <c r="N19" s="50">
        <f t="shared" si="4"/>
        <v>91</v>
      </c>
      <c r="O19" s="50">
        <f t="shared" si="5"/>
        <v>2.1538461538461537</v>
      </c>
      <c r="P19" s="17">
        <v>3.5</v>
      </c>
      <c r="Q19" s="17" t="s">
        <v>6</v>
      </c>
      <c r="R19" s="16">
        <f t="shared" si="6"/>
        <v>0</v>
      </c>
      <c r="S19" s="17">
        <v>3</v>
      </c>
      <c r="T19" s="17" t="s">
        <v>7</v>
      </c>
      <c r="U19" s="16">
        <f t="shared" si="7"/>
        <v>0</v>
      </c>
      <c r="V19" s="17">
        <v>2.5</v>
      </c>
      <c r="W19" s="17" t="s">
        <v>8</v>
      </c>
      <c r="X19" s="16">
        <f t="shared" si="8"/>
        <v>0</v>
      </c>
      <c r="Y19" s="17">
        <v>2</v>
      </c>
      <c r="Z19" s="17" t="s">
        <v>9</v>
      </c>
      <c r="AA19" s="16">
        <f t="shared" si="9"/>
        <v>0</v>
      </c>
      <c r="AB19" s="17">
        <v>1.5</v>
      </c>
      <c r="AC19" s="17" t="s">
        <v>10</v>
      </c>
      <c r="AD19" s="16">
        <f t="shared" si="10"/>
        <v>0</v>
      </c>
      <c r="AE19" s="17">
        <v>1</v>
      </c>
      <c r="AF19" s="17" t="s">
        <v>11</v>
      </c>
      <c r="AG19" s="16">
        <f t="shared" si="11"/>
        <v>0</v>
      </c>
      <c r="AH19" s="17">
        <v>0</v>
      </c>
      <c r="AI19" s="17" t="s">
        <v>15</v>
      </c>
      <c r="AJ19" s="16">
        <f t="shared" si="12"/>
        <v>0</v>
      </c>
      <c r="AK19" s="16">
        <f t="shared" si="13"/>
        <v>0</v>
      </c>
      <c r="AL19" s="18" t="str">
        <f t="shared" si="14"/>
        <v>GİREMEZ(AKTS)</v>
      </c>
      <c r="AM19" s="16" t="e">
        <f>IF(LEFT(#REF!,1)="0",2,2.5)</f>
        <v>#REF!</v>
      </c>
      <c r="AN19" s="43"/>
      <c r="AO19" s="42"/>
      <c r="AP19" s="45" t="s">
        <v>170</v>
      </c>
      <c r="AQ19" s="42"/>
      <c r="AR19" s="10"/>
      <c r="AS19" s="10"/>
      <c r="AT19" s="10"/>
      <c r="AU19" s="10"/>
      <c r="AV19" s="10"/>
      <c r="AW19" s="10"/>
      <c r="AX19" s="10"/>
    </row>
    <row r="20" spans="1:50" ht="19.5" customHeight="1">
      <c r="A20" s="35"/>
      <c r="B20" s="34"/>
      <c r="C20" s="71"/>
      <c r="D20" s="77" t="str">
        <f t="shared" si="0"/>
        <v> </v>
      </c>
      <c r="E20" s="37"/>
      <c r="F20" s="56"/>
      <c r="G20" s="57"/>
      <c r="H20" s="37" t="s">
        <v>171</v>
      </c>
      <c r="I20" s="143" t="str">
        <f t="shared" si="1"/>
        <v> </v>
      </c>
      <c r="J20" s="38" t="str">
        <f t="shared" si="2"/>
        <v> </v>
      </c>
      <c r="K20" s="15"/>
      <c r="L20" s="15" t="s">
        <v>5</v>
      </c>
      <c r="M20" s="44">
        <f t="shared" si="3"/>
        <v>0</v>
      </c>
      <c r="N20" s="50">
        <f t="shared" si="4"/>
        <v>0</v>
      </c>
      <c r="O20" s="50" t="e">
        <f t="shared" si="5"/>
        <v>#DIV/0!</v>
      </c>
      <c r="P20" s="17">
        <v>3.5</v>
      </c>
      <c r="Q20" s="17" t="s">
        <v>6</v>
      </c>
      <c r="R20" s="16">
        <f t="shared" si="6"/>
        <v>0</v>
      </c>
      <c r="S20" s="17">
        <v>3</v>
      </c>
      <c r="T20" s="17" t="s">
        <v>7</v>
      </c>
      <c r="U20" s="16">
        <f t="shared" si="7"/>
        <v>0</v>
      </c>
      <c r="V20" s="17">
        <v>2.5</v>
      </c>
      <c r="W20" s="17" t="s">
        <v>8</v>
      </c>
      <c r="X20" s="16">
        <f t="shared" si="8"/>
        <v>0</v>
      </c>
      <c r="Y20" s="17">
        <v>2</v>
      </c>
      <c r="Z20" s="17" t="s">
        <v>9</v>
      </c>
      <c r="AA20" s="16">
        <f t="shared" si="9"/>
        <v>0</v>
      </c>
      <c r="AB20" s="17">
        <v>1.5</v>
      </c>
      <c r="AC20" s="17" t="s">
        <v>10</v>
      </c>
      <c r="AD20" s="16">
        <f t="shared" si="10"/>
        <v>0</v>
      </c>
      <c r="AE20" s="17">
        <v>1</v>
      </c>
      <c r="AF20" s="17" t="s">
        <v>11</v>
      </c>
      <c r="AG20" s="16">
        <f t="shared" si="11"/>
        <v>0</v>
      </c>
      <c r="AH20" s="17">
        <v>0</v>
      </c>
      <c r="AI20" s="17" t="s">
        <v>15</v>
      </c>
      <c r="AJ20" s="16">
        <f t="shared" si="12"/>
        <v>0</v>
      </c>
      <c r="AK20" s="16">
        <f t="shared" si="13"/>
        <v>0</v>
      </c>
      <c r="AL20" s="18" t="str">
        <f t="shared" si="14"/>
        <v> </v>
      </c>
      <c r="AM20" s="16">
        <f t="shared" si="15"/>
        <v>2.5</v>
      </c>
      <c r="AN20" s="43"/>
      <c r="AO20" s="42"/>
      <c r="AP20" s="45" t="s">
        <v>170</v>
      </c>
      <c r="AQ20" s="42"/>
      <c r="AR20" s="10"/>
      <c r="AS20" s="10"/>
      <c r="AT20" s="10"/>
      <c r="AU20" s="10"/>
      <c r="AV20" s="10"/>
      <c r="AW20" s="10"/>
      <c r="AX20" s="10"/>
    </row>
    <row r="21" spans="1:50" ht="19.5" customHeight="1">
      <c r="A21" s="35"/>
      <c r="B21" s="34"/>
      <c r="C21" s="71"/>
      <c r="D21" s="77" t="str">
        <f t="shared" si="0"/>
        <v> </v>
      </c>
      <c r="E21" s="37"/>
      <c r="F21" s="56"/>
      <c r="G21" s="57"/>
      <c r="H21" s="37" t="s">
        <v>171</v>
      </c>
      <c r="I21" s="143" t="str">
        <f t="shared" si="1"/>
        <v> </v>
      </c>
      <c r="J21" s="38" t="str">
        <f t="shared" si="2"/>
        <v> </v>
      </c>
      <c r="K21" s="15"/>
      <c r="L21" s="15" t="s">
        <v>5</v>
      </c>
      <c r="M21" s="44">
        <f t="shared" si="3"/>
        <v>0</v>
      </c>
      <c r="N21" s="50">
        <f t="shared" si="4"/>
        <v>0</v>
      </c>
      <c r="O21" s="50" t="e">
        <f t="shared" si="5"/>
        <v>#DIV/0!</v>
      </c>
      <c r="P21" s="17">
        <v>3.5</v>
      </c>
      <c r="Q21" s="17" t="s">
        <v>6</v>
      </c>
      <c r="R21" s="16">
        <f t="shared" si="6"/>
        <v>0</v>
      </c>
      <c r="S21" s="17">
        <v>3</v>
      </c>
      <c r="T21" s="17" t="s">
        <v>7</v>
      </c>
      <c r="U21" s="16">
        <f t="shared" si="7"/>
        <v>0</v>
      </c>
      <c r="V21" s="17">
        <v>2.5</v>
      </c>
      <c r="W21" s="17" t="s">
        <v>8</v>
      </c>
      <c r="X21" s="16">
        <f t="shared" si="8"/>
        <v>0</v>
      </c>
      <c r="Y21" s="17">
        <v>2</v>
      </c>
      <c r="Z21" s="17" t="s">
        <v>9</v>
      </c>
      <c r="AA21" s="16">
        <f t="shared" si="9"/>
        <v>0</v>
      </c>
      <c r="AB21" s="17">
        <v>1.5</v>
      </c>
      <c r="AC21" s="17" t="s">
        <v>10</v>
      </c>
      <c r="AD21" s="16">
        <f t="shared" si="10"/>
        <v>0</v>
      </c>
      <c r="AE21" s="17">
        <v>1</v>
      </c>
      <c r="AF21" s="17" t="s">
        <v>11</v>
      </c>
      <c r="AG21" s="16">
        <f t="shared" si="11"/>
        <v>0</v>
      </c>
      <c r="AH21" s="17">
        <v>0</v>
      </c>
      <c r="AI21" s="17" t="s">
        <v>15</v>
      </c>
      <c r="AJ21" s="16">
        <f t="shared" si="12"/>
        <v>0</v>
      </c>
      <c r="AK21" s="16">
        <f t="shared" si="13"/>
        <v>0</v>
      </c>
      <c r="AL21" s="18" t="str">
        <f t="shared" si="14"/>
        <v> </v>
      </c>
      <c r="AM21" s="16">
        <f t="shared" si="15"/>
        <v>2.5</v>
      </c>
      <c r="AN21" s="43"/>
      <c r="AO21" s="42"/>
      <c r="AP21" s="45" t="s">
        <v>170</v>
      </c>
      <c r="AQ21" s="42"/>
      <c r="AR21" s="10"/>
      <c r="AS21" s="10"/>
      <c r="AT21" s="10"/>
      <c r="AU21" s="10"/>
      <c r="AV21" s="10"/>
      <c r="AW21" s="10"/>
      <c r="AX21" s="10"/>
    </row>
    <row r="22" spans="1:50" ht="19.5" customHeight="1">
      <c r="A22" s="35"/>
      <c r="B22" s="34"/>
      <c r="C22" s="71"/>
      <c r="D22" s="77" t="str">
        <f t="shared" si="0"/>
        <v> </v>
      </c>
      <c r="E22" s="37"/>
      <c r="F22" s="56"/>
      <c r="G22" s="57"/>
      <c r="H22" s="37" t="s">
        <v>171</v>
      </c>
      <c r="I22" s="143" t="str">
        <f t="shared" si="1"/>
        <v> </v>
      </c>
      <c r="J22" s="38" t="str">
        <f t="shared" si="2"/>
        <v> </v>
      </c>
      <c r="K22" s="15"/>
      <c r="L22" s="15" t="s">
        <v>5</v>
      </c>
      <c r="M22" s="44">
        <f t="shared" si="3"/>
        <v>0</v>
      </c>
      <c r="N22" s="50">
        <f t="shared" si="4"/>
        <v>0</v>
      </c>
      <c r="O22" s="50" t="e">
        <f t="shared" si="5"/>
        <v>#DIV/0!</v>
      </c>
      <c r="P22" s="17">
        <v>3.5</v>
      </c>
      <c r="Q22" s="17" t="s">
        <v>6</v>
      </c>
      <c r="R22" s="16">
        <f t="shared" si="6"/>
        <v>0</v>
      </c>
      <c r="S22" s="17">
        <v>3</v>
      </c>
      <c r="T22" s="17" t="s">
        <v>7</v>
      </c>
      <c r="U22" s="16">
        <f t="shared" si="7"/>
        <v>0</v>
      </c>
      <c r="V22" s="17">
        <v>2.5</v>
      </c>
      <c r="W22" s="17" t="s">
        <v>8</v>
      </c>
      <c r="X22" s="16">
        <f t="shared" si="8"/>
        <v>0</v>
      </c>
      <c r="Y22" s="17">
        <v>2</v>
      </c>
      <c r="Z22" s="17" t="s">
        <v>9</v>
      </c>
      <c r="AA22" s="16">
        <f t="shared" si="9"/>
        <v>0</v>
      </c>
      <c r="AB22" s="17">
        <v>1.5</v>
      </c>
      <c r="AC22" s="17" t="s">
        <v>10</v>
      </c>
      <c r="AD22" s="16">
        <f t="shared" si="10"/>
        <v>0</v>
      </c>
      <c r="AE22" s="17">
        <v>1</v>
      </c>
      <c r="AF22" s="17" t="s">
        <v>11</v>
      </c>
      <c r="AG22" s="16">
        <f t="shared" si="11"/>
        <v>0</v>
      </c>
      <c r="AH22" s="17">
        <v>0</v>
      </c>
      <c r="AI22" s="17" t="s">
        <v>15</v>
      </c>
      <c r="AJ22" s="16">
        <f t="shared" si="12"/>
        <v>0</v>
      </c>
      <c r="AK22" s="16">
        <f t="shared" si="13"/>
        <v>0</v>
      </c>
      <c r="AL22" s="18" t="str">
        <f t="shared" si="14"/>
        <v> </v>
      </c>
      <c r="AM22" s="16">
        <f t="shared" si="15"/>
        <v>2.5</v>
      </c>
      <c r="AN22" s="42"/>
      <c r="AO22" s="42"/>
      <c r="AP22" s="45" t="s">
        <v>170</v>
      </c>
      <c r="AQ22" s="42"/>
      <c r="AR22" s="10"/>
      <c r="AS22" s="10"/>
      <c r="AT22" s="10"/>
      <c r="AU22" s="10"/>
      <c r="AV22" s="10"/>
      <c r="AW22" s="10"/>
      <c r="AX22" s="10"/>
    </row>
    <row r="23" spans="1:50" ht="19.5" customHeight="1">
      <c r="A23" s="35"/>
      <c r="B23" s="34"/>
      <c r="C23" s="71"/>
      <c r="D23" s="77" t="str">
        <f t="shared" si="0"/>
        <v> </v>
      </c>
      <c r="E23" s="37"/>
      <c r="F23" s="56"/>
      <c r="G23" s="57"/>
      <c r="H23" s="37" t="s">
        <v>171</v>
      </c>
      <c r="I23" s="143" t="str">
        <f t="shared" si="1"/>
        <v> </v>
      </c>
      <c r="J23" s="38" t="str">
        <f t="shared" si="2"/>
        <v> </v>
      </c>
      <c r="K23" s="15"/>
      <c r="L23" s="15" t="s">
        <v>5</v>
      </c>
      <c r="M23" s="44">
        <f t="shared" si="3"/>
        <v>0</v>
      </c>
      <c r="N23" s="50">
        <f t="shared" si="4"/>
        <v>0</v>
      </c>
      <c r="O23" s="50" t="e">
        <f t="shared" si="5"/>
        <v>#DIV/0!</v>
      </c>
      <c r="P23" s="17">
        <v>3.5</v>
      </c>
      <c r="Q23" s="17" t="s">
        <v>6</v>
      </c>
      <c r="R23" s="16">
        <f t="shared" si="6"/>
        <v>0</v>
      </c>
      <c r="S23" s="17">
        <v>3</v>
      </c>
      <c r="T23" s="17" t="s">
        <v>7</v>
      </c>
      <c r="U23" s="16">
        <f t="shared" si="7"/>
        <v>0</v>
      </c>
      <c r="V23" s="17">
        <v>2.5</v>
      </c>
      <c r="W23" s="17" t="s">
        <v>8</v>
      </c>
      <c r="X23" s="16">
        <f t="shared" si="8"/>
        <v>0</v>
      </c>
      <c r="Y23" s="17">
        <v>2</v>
      </c>
      <c r="Z23" s="17" t="s">
        <v>9</v>
      </c>
      <c r="AA23" s="16">
        <f t="shared" si="9"/>
        <v>0</v>
      </c>
      <c r="AB23" s="17">
        <v>1.5</v>
      </c>
      <c r="AC23" s="17" t="s">
        <v>10</v>
      </c>
      <c r="AD23" s="16">
        <f t="shared" si="10"/>
        <v>0</v>
      </c>
      <c r="AE23" s="17">
        <v>1</v>
      </c>
      <c r="AF23" s="17" t="s">
        <v>11</v>
      </c>
      <c r="AG23" s="16">
        <f t="shared" si="11"/>
        <v>0</v>
      </c>
      <c r="AH23" s="17">
        <v>0</v>
      </c>
      <c r="AI23" s="17" t="s">
        <v>15</v>
      </c>
      <c r="AJ23" s="16">
        <f t="shared" si="12"/>
        <v>0</v>
      </c>
      <c r="AK23" s="16">
        <f t="shared" si="13"/>
        <v>0</v>
      </c>
      <c r="AL23" s="18" t="str">
        <f t="shared" si="14"/>
        <v> </v>
      </c>
      <c r="AM23" s="16">
        <f t="shared" si="15"/>
        <v>2.5</v>
      </c>
      <c r="AN23" s="42"/>
      <c r="AO23" s="42"/>
      <c r="AP23" s="45" t="s">
        <v>170</v>
      </c>
      <c r="AQ23" s="42"/>
      <c r="AR23" s="10"/>
      <c r="AS23" s="10"/>
      <c r="AT23" s="10"/>
      <c r="AU23" s="10"/>
      <c r="AV23" s="10"/>
      <c r="AW23" s="10"/>
      <c r="AX23" s="10"/>
    </row>
    <row r="24" spans="1:50" ht="19.5" customHeight="1">
      <c r="A24" s="35"/>
      <c r="B24" s="34"/>
      <c r="C24" s="71"/>
      <c r="D24" s="77" t="str">
        <f t="shared" si="0"/>
        <v> </v>
      </c>
      <c r="E24" s="37"/>
      <c r="F24" s="56"/>
      <c r="G24" s="57"/>
      <c r="H24" s="37" t="s">
        <v>171</v>
      </c>
      <c r="I24" s="143" t="str">
        <f t="shared" si="1"/>
        <v> </v>
      </c>
      <c r="J24" s="38" t="str">
        <f t="shared" si="2"/>
        <v> </v>
      </c>
      <c r="K24" s="15"/>
      <c r="L24" s="15" t="s">
        <v>5</v>
      </c>
      <c r="M24" s="44">
        <f t="shared" si="3"/>
        <v>0</v>
      </c>
      <c r="N24" s="50">
        <f t="shared" si="4"/>
        <v>0</v>
      </c>
      <c r="O24" s="50" t="e">
        <f t="shared" si="5"/>
        <v>#DIV/0!</v>
      </c>
      <c r="P24" s="17">
        <v>3.5</v>
      </c>
      <c r="Q24" s="17" t="s">
        <v>6</v>
      </c>
      <c r="R24" s="16">
        <f t="shared" si="6"/>
        <v>0</v>
      </c>
      <c r="S24" s="17">
        <v>3</v>
      </c>
      <c r="T24" s="17" t="s">
        <v>7</v>
      </c>
      <c r="U24" s="16">
        <f t="shared" si="7"/>
        <v>0</v>
      </c>
      <c r="V24" s="17">
        <v>2.5</v>
      </c>
      <c r="W24" s="17" t="s">
        <v>8</v>
      </c>
      <c r="X24" s="16">
        <f t="shared" si="8"/>
        <v>0</v>
      </c>
      <c r="Y24" s="17">
        <v>2</v>
      </c>
      <c r="Z24" s="17" t="s">
        <v>9</v>
      </c>
      <c r="AA24" s="16">
        <f t="shared" si="9"/>
        <v>0</v>
      </c>
      <c r="AB24" s="17">
        <v>1.5</v>
      </c>
      <c r="AC24" s="17" t="s">
        <v>10</v>
      </c>
      <c r="AD24" s="16">
        <f t="shared" si="10"/>
        <v>0</v>
      </c>
      <c r="AE24" s="17">
        <v>1</v>
      </c>
      <c r="AF24" s="17" t="s">
        <v>11</v>
      </c>
      <c r="AG24" s="16">
        <f t="shared" si="11"/>
        <v>0</v>
      </c>
      <c r="AH24" s="17">
        <v>0</v>
      </c>
      <c r="AI24" s="17" t="s">
        <v>15</v>
      </c>
      <c r="AJ24" s="16">
        <f t="shared" si="12"/>
        <v>0</v>
      </c>
      <c r="AK24" s="16">
        <f t="shared" si="13"/>
        <v>0</v>
      </c>
      <c r="AL24" s="18" t="str">
        <f t="shared" si="14"/>
        <v> </v>
      </c>
      <c r="AM24" s="16">
        <f t="shared" si="15"/>
        <v>2.5</v>
      </c>
      <c r="AN24" s="42"/>
      <c r="AO24" s="42"/>
      <c r="AP24" s="45" t="s">
        <v>170</v>
      </c>
      <c r="AQ24" s="42"/>
      <c r="AR24" s="10"/>
      <c r="AS24" s="10"/>
      <c r="AT24" s="10"/>
      <c r="AU24" s="10"/>
      <c r="AV24" s="10"/>
      <c r="AW24" s="10"/>
      <c r="AX24" s="10"/>
    </row>
    <row r="25" spans="1:50" ht="19.5" customHeight="1">
      <c r="A25" s="35"/>
      <c r="B25" s="34"/>
      <c r="C25" s="71"/>
      <c r="D25" s="77" t="str">
        <f t="shared" si="0"/>
        <v> </v>
      </c>
      <c r="E25" s="37"/>
      <c r="F25" s="56"/>
      <c r="G25" s="57"/>
      <c r="H25" s="37" t="s">
        <v>171</v>
      </c>
      <c r="I25" s="143" t="str">
        <f t="shared" si="1"/>
        <v> </v>
      </c>
      <c r="J25" s="38" t="str">
        <f t="shared" si="2"/>
        <v> </v>
      </c>
      <c r="K25" s="15"/>
      <c r="L25" s="15" t="s">
        <v>5</v>
      </c>
      <c r="M25" s="44">
        <f t="shared" si="3"/>
        <v>0</v>
      </c>
      <c r="N25" s="50">
        <f t="shared" si="4"/>
        <v>0</v>
      </c>
      <c r="O25" s="50" t="e">
        <f t="shared" si="5"/>
        <v>#DIV/0!</v>
      </c>
      <c r="P25" s="17">
        <v>3.5</v>
      </c>
      <c r="Q25" s="17" t="s">
        <v>6</v>
      </c>
      <c r="R25" s="16">
        <f t="shared" si="6"/>
        <v>0</v>
      </c>
      <c r="S25" s="17">
        <v>3</v>
      </c>
      <c r="T25" s="17" t="s">
        <v>7</v>
      </c>
      <c r="U25" s="16">
        <f t="shared" si="7"/>
        <v>0</v>
      </c>
      <c r="V25" s="17">
        <v>2.5</v>
      </c>
      <c r="W25" s="17" t="s">
        <v>8</v>
      </c>
      <c r="X25" s="16">
        <f t="shared" si="8"/>
        <v>0</v>
      </c>
      <c r="Y25" s="17">
        <v>2</v>
      </c>
      <c r="Z25" s="17" t="s">
        <v>9</v>
      </c>
      <c r="AA25" s="16">
        <f t="shared" si="9"/>
        <v>0</v>
      </c>
      <c r="AB25" s="17">
        <v>1.5</v>
      </c>
      <c r="AC25" s="17" t="s">
        <v>10</v>
      </c>
      <c r="AD25" s="16">
        <f t="shared" si="10"/>
        <v>0</v>
      </c>
      <c r="AE25" s="17">
        <v>1</v>
      </c>
      <c r="AF25" s="17" t="s">
        <v>11</v>
      </c>
      <c r="AG25" s="16">
        <f t="shared" si="11"/>
        <v>0</v>
      </c>
      <c r="AH25" s="17">
        <v>0</v>
      </c>
      <c r="AI25" s="17" t="s">
        <v>15</v>
      </c>
      <c r="AJ25" s="16">
        <f t="shared" si="12"/>
        <v>0</v>
      </c>
      <c r="AK25" s="16">
        <f t="shared" si="13"/>
        <v>0</v>
      </c>
      <c r="AL25" s="18" t="str">
        <f t="shared" si="14"/>
        <v> </v>
      </c>
      <c r="AM25" s="16">
        <f t="shared" si="15"/>
        <v>2.5</v>
      </c>
      <c r="AN25" s="42"/>
      <c r="AO25" s="42"/>
      <c r="AP25" s="45" t="s">
        <v>170</v>
      </c>
      <c r="AQ25" s="42"/>
      <c r="AR25" s="10"/>
      <c r="AS25" s="10"/>
      <c r="AT25" s="10"/>
      <c r="AU25" s="10"/>
      <c r="AV25" s="10"/>
      <c r="AW25" s="10"/>
      <c r="AX25" s="10"/>
    </row>
    <row r="26" spans="1:50" ht="19.5" customHeight="1">
      <c r="A26" s="35"/>
      <c r="B26" s="34"/>
      <c r="C26" s="71"/>
      <c r="D26" s="77" t="str">
        <f t="shared" si="0"/>
        <v> </v>
      </c>
      <c r="E26" s="37"/>
      <c r="F26" s="56"/>
      <c r="G26" s="57"/>
      <c r="H26" s="37" t="s">
        <v>171</v>
      </c>
      <c r="I26" s="143" t="str">
        <f t="shared" si="1"/>
        <v> </v>
      </c>
      <c r="J26" s="38" t="str">
        <f t="shared" si="2"/>
        <v> </v>
      </c>
      <c r="K26" s="15"/>
      <c r="L26" s="15" t="s">
        <v>5</v>
      </c>
      <c r="M26" s="44">
        <f t="shared" si="3"/>
        <v>0</v>
      </c>
      <c r="N26" s="50">
        <f t="shared" si="4"/>
        <v>0</v>
      </c>
      <c r="O26" s="50" t="e">
        <f t="shared" si="5"/>
        <v>#DIV/0!</v>
      </c>
      <c r="P26" s="17">
        <v>3.5</v>
      </c>
      <c r="Q26" s="17" t="s">
        <v>6</v>
      </c>
      <c r="R26" s="16">
        <f t="shared" si="6"/>
        <v>0</v>
      </c>
      <c r="S26" s="17">
        <v>3</v>
      </c>
      <c r="T26" s="17" t="s">
        <v>7</v>
      </c>
      <c r="U26" s="16">
        <f t="shared" si="7"/>
        <v>0</v>
      </c>
      <c r="V26" s="17">
        <v>2.5</v>
      </c>
      <c r="W26" s="17" t="s">
        <v>8</v>
      </c>
      <c r="X26" s="16">
        <f t="shared" si="8"/>
        <v>0</v>
      </c>
      <c r="Y26" s="17">
        <v>2</v>
      </c>
      <c r="Z26" s="17" t="s">
        <v>9</v>
      </c>
      <c r="AA26" s="16">
        <f t="shared" si="9"/>
        <v>0</v>
      </c>
      <c r="AB26" s="17">
        <v>1.5</v>
      </c>
      <c r="AC26" s="17" t="s">
        <v>10</v>
      </c>
      <c r="AD26" s="16">
        <f t="shared" si="10"/>
        <v>0</v>
      </c>
      <c r="AE26" s="17">
        <v>1</v>
      </c>
      <c r="AF26" s="17" t="s">
        <v>11</v>
      </c>
      <c r="AG26" s="16">
        <f t="shared" si="11"/>
        <v>0</v>
      </c>
      <c r="AH26" s="17">
        <v>0</v>
      </c>
      <c r="AI26" s="17" t="s">
        <v>15</v>
      </c>
      <c r="AJ26" s="16">
        <f t="shared" si="12"/>
        <v>0</v>
      </c>
      <c r="AK26" s="16">
        <f t="shared" si="13"/>
        <v>0</v>
      </c>
      <c r="AL26" s="18" t="str">
        <f t="shared" si="14"/>
        <v> </v>
      </c>
      <c r="AM26" s="16">
        <f t="shared" si="15"/>
        <v>2.5</v>
      </c>
      <c r="AN26" s="42"/>
      <c r="AO26" s="42"/>
      <c r="AP26" s="45" t="s">
        <v>170</v>
      </c>
      <c r="AQ26" s="42"/>
      <c r="AR26" s="10"/>
      <c r="AS26" s="10"/>
      <c r="AT26" s="10"/>
      <c r="AU26" s="10"/>
      <c r="AV26" s="10"/>
      <c r="AW26" s="10"/>
      <c r="AX26" s="10"/>
    </row>
    <row r="27" spans="1:50" ht="19.5" customHeight="1">
      <c r="A27" s="35"/>
      <c r="B27" s="34"/>
      <c r="C27" s="71"/>
      <c r="D27" s="77" t="str">
        <f t="shared" si="0"/>
        <v> </v>
      </c>
      <c r="E27" s="37"/>
      <c r="F27" s="56"/>
      <c r="G27" s="57"/>
      <c r="H27" s="37" t="s">
        <v>171</v>
      </c>
      <c r="I27" s="143" t="str">
        <f t="shared" si="1"/>
        <v> </v>
      </c>
      <c r="J27" s="38" t="str">
        <f t="shared" si="2"/>
        <v> </v>
      </c>
      <c r="K27" s="15"/>
      <c r="L27" s="15" t="s">
        <v>5</v>
      </c>
      <c r="M27" s="44">
        <f t="shared" si="3"/>
        <v>0</v>
      </c>
      <c r="N27" s="50">
        <f t="shared" si="4"/>
        <v>0</v>
      </c>
      <c r="O27" s="50" t="e">
        <f t="shared" si="5"/>
        <v>#DIV/0!</v>
      </c>
      <c r="P27" s="17">
        <v>3.5</v>
      </c>
      <c r="Q27" s="17" t="s">
        <v>6</v>
      </c>
      <c r="R27" s="16">
        <f t="shared" si="6"/>
        <v>0</v>
      </c>
      <c r="S27" s="17">
        <v>3</v>
      </c>
      <c r="T27" s="17" t="s">
        <v>7</v>
      </c>
      <c r="U27" s="16">
        <f t="shared" si="7"/>
        <v>0</v>
      </c>
      <c r="V27" s="17">
        <v>2.5</v>
      </c>
      <c r="W27" s="17" t="s">
        <v>8</v>
      </c>
      <c r="X27" s="16">
        <f t="shared" si="8"/>
        <v>0</v>
      </c>
      <c r="Y27" s="17">
        <v>2</v>
      </c>
      <c r="Z27" s="17" t="s">
        <v>9</v>
      </c>
      <c r="AA27" s="16">
        <f t="shared" si="9"/>
        <v>0</v>
      </c>
      <c r="AB27" s="17">
        <v>1.5</v>
      </c>
      <c r="AC27" s="17" t="s">
        <v>10</v>
      </c>
      <c r="AD27" s="16">
        <f t="shared" si="10"/>
        <v>0</v>
      </c>
      <c r="AE27" s="17">
        <v>1</v>
      </c>
      <c r="AF27" s="17" t="s">
        <v>11</v>
      </c>
      <c r="AG27" s="16">
        <f t="shared" si="11"/>
        <v>0</v>
      </c>
      <c r="AH27" s="17">
        <v>0</v>
      </c>
      <c r="AI27" s="17" t="s">
        <v>15</v>
      </c>
      <c r="AJ27" s="16">
        <f t="shared" si="12"/>
        <v>0</v>
      </c>
      <c r="AK27" s="16">
        <f t="shared" si="13"/>
        <v>0</v>
      </c>
      <c r="AL27" s="18" t="str">
        <f t="shared" si="14"/>
        <v> </v>
      </c>
      <c r="AM27" s="16">
        <f t="shared" si="15"/>
        <v>2.5</v>
      </c>
      <c r="AN27" s="42"/>
      <c r="AO27" s="42"/>
      <c r="AP27" s="45" t="s">
        <v>170</v>
      </c>
      <c r="AQ27" s="42"/>
      <c r="AR27" s="10"/>
      <c r="AS27" s="10"/>
      <c r="AT27" s="10"/>
      <c r="AU27" s="10"/>
      <c r="AV27" s="10"/>
      <c r="AW27" s="10"/>
      <c r="AX27" s="10"/>
    </row>
    <row r="28" spans="1:50" ht="19.5" customHeight="1">
      <c r="A28" s="35"/>
      <c r="B28" s="34"/>
      <c r="C28" s="71"/>
      <c r="D28" s="77" t="str">
        <f t="shared" si="0"/>
        <v> </v>
      </c>
      <c r="E28" s="37"/>
      <c r="F28" s="56"/>
      <c r="G28" s="57"/>
      <c r="H28" s="37" t="s">
        <v>171</v>
      </c>
      <c r="I28" s="143" t="str">
        <f t="shared" si="1"/>
        <v> </v>
      </c>
      <c r="J28" s="38" t="str">
        <f t="shared" si="2"/>
        <v> </v>
      </c>
      <c r="K28" s="15"/>
      <c r="L28" s="15" t="s">
        <v>5</v>
      </c>
      <c r="M28" s="44">
        <f t="shared" si="3"/>
        <v>0</v>
      </c>
      <c r="N28" s="50">
        <f t="shared" si="4"/>
        <v>0</v>
      </c>
      <c r="O28" s="50" t="e">
        <f t="shared" si="5"/>
        <v>#DIV/0!</v>
      </c>
      <c r="P28" s="17">
        <v>3.5</v>
      </c>
      <c r="Q28" s="17" t="s">
        <v>6</v>
      </c>
      <c r="R28" s="16">
        <f t="shared" si="6"/>
        <v>0</v>
      </c>
      <c r="S28" s="17">
        <v>3</v>
      </c>
      <c r="T28" s="17" t="s">
        <v>7</v>
      </c>
      <c r="U28" s="16">
        <f t="shared" si="7"/>
        <v>0</v>
      </c>
      <c r="V28" s="17">
        <v>2.5</v>
      </c>
      <c r="W28" s="17" t="s">
        <v>8</v>
      </c>
      <c r="X28" s="16">
        <f t="shared" si="8"/>
        <v>0</v>
      </c>
      <c r="Y28" s="17">
        <v>2</v>
      </c>
      <c r="Z28" s="17" t="s">
        <v>9</v>
      </c>
      <c r="AA28" s="16">
        <f t="shared" si="9"/>
        <v>0</v>
      </c>
      <c r="AB28" s="17">
        <v>1.5</v>
      </c>
      <c r="AC28" s="17" t="s">
        <v>10</v>
      </c>
      <c r="AD28" s="16">
        <f t="shared" si="10"/>
        <v>0</v>
      </c>
      <c r="AE28" s="17">
        <v>1</v>
      </c>
      <c r="AF28" s="17" t="s">
        <v>11</v>
      </c>
      <c r="AG28" s="16">
        <f t="shared" si="11"/>
        <v>0</v>
      </c>
      <c r="AH28" s="17">
        <v>0</v>
      </c>
      <c r="AI28" s="17" t="s">
        <v>15</v>
      </c>
      <c r="AJ28" s="16">
        <f t="shared" si="12"/>
        <v>0</v>
      </c>
      <c r="AK28" s="16">
        <f t="shared" si="13"/>
        <v>0</v>
      </c>
      <c r="AL28" s="18" t="str">
        <f t="shared" si="14"/>
        <v> </v>
      </c>
      <c r="AM28" s="16">
        <f t="shared" si="15"/>
        <v>2.5</v>
      </c>
      <c r="AN28" s="42"/>
      <c r="AO28" s="42"/>
      <c r="AP28" s="45" t="s">
        <v>170</v>
      </c>
      <c r="AQ28" s="42"/>
      <c r="AR28" s="10"/>
      <c r="AS28" s="10"/>
      <c r="AT28" s="10"/>
      <c r="AU28" s="10"/>
      <c r="AV28" s="10"/>
      <c r="AW28" s="10"/>
      <c r="AX28" s="10"/>
    </row>
    <row r="29" spans="1:50" ht="19.5" customHeight="1">
      <c r="A29" s="35"/>
      <c r="B29" s="34"/>
      <c r="C29" s="71"/>
      <c r="D29" s="77" t="str">
        <f t="shared" si="0"/>
        <v> </v>
      </c>
      <c r="E29" s="37"/>
      <c r="F29" s="56"/>
      <c r="G29" s="57"/>
      <c r="H29" s="37" t="s">
        <v>171</v>
      </c>
      <c r="I29" s="143" t="str">
        <f t="shared" si="1"/>
        <v> </v>
      </c>
      <c r="J29" s="38" t="str">
        <f t="shared" si="2"/>
        <v> </v>
      </c>
      <c r="K29" s="15"/>
      <c r="L29" s="15" t="s">
        <v>5</v>
      </c>
      <c r="M29" s="44">
        <f t="shared" si="3"/>
        <v>0</v>
      </c>
      <c r="N29" s="50">
        <f t="shared" si="4"/>
        <v>0</v>
      </c>
      <c r="O29" s="50" t="e">
        <f t="shared" si="5"/>
        <v>#DIV/0!</v>
      </c>
      <c r="P29" s="17">
        <v>3.5</v>
      </c>
      <c r="Q29" s="17" t="s">
        <v>6</v>
      </c>
      <c r="R29" s="16">
        <f t="shared" si="6"/>
        <v>0</v>
      </c>
      <c r="S29" s="17">
        <v>3</v>
      </c>
      <c r="T29" s="17" t="s">
        <v>7</v>
      </c>
      <c r="U29" s="16">
        <f t="shared" si="7"/>
        <v>0</v>
      </c>
      <c r="V29" s="17">
        <v>2.5</v>
      </c>
      <c r="W29" s="17" t="s">
        <v>8</v>
      </c>
      <c r="X29" s="16">
        <f t="shared" si="8"/>
        <v>0</v>
      </c>
      <c r="Y29" s="17">
        <v>2</v>
      </c>
      <c r="Z29" s="17" t="s">
        <v>9</v>
      </c>
      <c r="AA29" s="16">
        <f t="shared" si="9"/>
        <v>0</v>
      </c>
      <c r="AB29" s="17">
        <v>1.5</v>
      </c>
      <c r="AC29" s="17" t="s">
        <v>10</v>
      </c>
      <c r="AD29" s="16">
        <f t="shared" si="10"/>
        <v>0</v>
      </c>
      <c r="AE29" s="17">
        <v>1</v>
      </c>
      <c r="AF29" s="17" t="s">
        <v>11</v>
      </c>
      <c r="AG29" s="16">
        <f t="shared" si="11"/>
        <v>0</v>
      </c>
      <c r="AH29" s="17">
        <v>0</v>
      </c>
      <c r="AI29" s="17" t="s">
        <v>15</v>
      </c>
      <c r="AJ29" s="16">
        <f t="shared" si="12"/>
        <v>0</v>
      </c>
      <c r="AK29" s="16">
        <f t="shared" si="13"/>
        <v>0</v>
      </c>
      <c r="AL29" s="18" t="str">
        <f t="shared" si="14"/>
        <v> </v>
      </c>
      <c r="AM29" s="16">
        <f t="shared" si="15"/>
        <v>2.5</v>
      </c>
      <c r="AN29" s="42"/>
      <c r="AO29" s="42"/>
      <c r="AP29" s="45" t="s">
        <v>170</v>
      </c>
      <c r="AQ29" s="42"/>
      <c r="AR29" s="10"/>
      <c r="AS29" s="10"/>
      <c r="AT29" s="10"/>
      <c r="AU29" s="10"/>
      <c r="AV29" s="10"/>
      <c r="AW29" s="10"/>
      <c r="AX29" s="10"/>
    </row>
    <row r="30" spans="1:50" ht="19.5" customHeight="1">
      <c r="A30" s="35"/>
      <c r="B30" s="34"/>
      <c r="C30" s="71"/>
      <c r="D30" s="77" t="str">
        <f t="shared" si="0"/>
        <v> </v>
      </c>
      <c r="E30" s="37"/>
      <c r="F30" s="56"/>
      <c r="G30" s="57"/>
      <c r="H30" s="37" t="s">
        <v>171</v>
      </c>
      <c r="I30" s="143" t="str">
        <f t="shared" si="1"/>
        <v> </v>
      </c>
      <c r="J30" s="38" t="str">
        <f t="shared" si="2"/>
        <v> </v>
      </c>
      <c r="K30" s="15"/>
      <c r="L30" s="15" t="s">
        <v>5</v>
      </c>
      <c r="M30" s="44">
        <f t="shared" si="3"/>
        <v>0</v>
      </c>
      <c r="N30" s="50">
        <f t="shared" si="4"/>
        <v>0</v>
      </c>
      <c r="O30" s="50" t="e">
        <f t="shared" si="5"/>
        <v>#DIV/0!</v>
      </c>
      <c r="P30" s="17">
        <v>3.5</v>
      </c>
      <c r="Q30" s="17" t="s">
        <v>6</v>
      </c>
      <c r="R30" s="16">
        <f t="shared" si="6"/>
        <v>0</v>
      </c>
      <c r="S30" s="17">
        <v>3</v>
      </c>
      <c r="T30" s="17" t="s">
        <v>7</v>
      </c>
      <c r="U30" s="16">
        <f t="shared" si="7"/>
        <v>0</v>
      </c>
      <c r="V30" s="17">
        <v>2.5</v>
      </c>
      <c r="W30" s="17" t="s">
        <v>8</v>
      </c>
      <c r="X30" s="16">
        <f t="shared" si="8"/>
        <v>0</v>
      </c>
      <c r="Y30" s="17">
        <v>2</v>
      </c>
      <c r="Z30" s="17" t="s">
        <v>9</v>
      </c>
      <c r="AA30" s="16">
        <f t="shared" si="9"/>
        <v>0</v>
      </c>
      <c r="AB30" s="17">
        <v>1.5</v>
      </c>
      <c r="AC30" s="17" t="s">
        <v>10</v>
      </c>
      <c r="AD30" s="16">
        <f t="shared" si="10"/>
        <v>0</v>
      </c>
      <c r="AE30" s="17">
        <v>1</v>
      </c>
      <c r="AF30" s="17" t="s">
        <v>11</v>
      </c>
      <c r="AG30" s="16">
        <f t="shared" si="11"/>
        <v>0</v>
      </c>
      <c r="AH30" s="17">
        <v>0</v>
      </c>
      <c r="AI30" s="17" t="s">
        <v>15</v>
      </c>
      <c r="AJ30" s="16">
        <f t="shared" si="12"/>
        <v>0</v>
      </c>
      <c r="AK30" s="16">
        <f t="shared" si="13"/>
        <v>0</v>
      </c>
      <c r="AL30" s="18" t="str">
        <f t="shared" si="14"/>
        <v> </v>
      </c>
      <c r="AM30" s="16">
        <f t="shared" si="15"/>
        <v>2.5</v>
      </c>
      <c r="AN30" s="42"/>
      <c r="AO30" s="42"/>
      <c r="AP30" s="45" t="s">
        <v>170</v>
      </c>
      <c r="AQ30" s="42"/>
      <c r="AR30" s="10"/>
      <c r="AS30" s="10"/>
      <c r="AT30" s="10"/>
      <c r="AU30" s="10"/>
      <c r="AV30" s="10"/>
      <c r="AW30" s="10"/>
      <c r="AX30" s="10"/>
    </row>
    <row r="31" spans="1:50" ht="19.5" customHeight="1">
      <c r="A31" s="35"/>
      <c r="B31" s="34"/>
      <c r="C31" s="71"/>
      <c r="D31" s="77" t="str">
        <f t="shared" si="0"/>
        <v> </v>
      </c>
      <c r="E31" s="37"/>
      <c r="F31" s="56"/>
      <c r="G31" s="57"/>
      <c r="H31" s="37" t="s">
        <v>171</v>
      </c>
      <c r="I31" s="143" t="str">
        <f t="shared" si="1"/>
        <v> </v>
      </c>
      <c r="J31" s="38" t="str">
        <f t="shared" si="2"/>
        <v> </v>
      </c>
      <c r="K31" s="15"/>
      <c r="L31" s="15" t="s">
        <v>5</v>
      </c>
      <c r="M31" s="44">
        <f t="shared" si="3"/>
        <v>0</v>
      </c>
      <c r="N31" s="50">
        <f t="shared" si="4"/>
        <v>0</v>
      </c>
      <c r="O31" s="50" t="e">
        <f t="shared" si="5"/>
        <v>#DIV/0!</v>
      </c>
      <c r="P31" s="17">
        <v>3.5</v>
      </c>
      <c r="Q31" s="17" t="s">
        <v>6</v>
      </c>
      <c r="R31" s="16">
        <f t="shared" si="6"/>
        <v>0</v>
      </c>
      <c r="S31" s="17">
        <v>3</v>
      </c>
      <c r="T31" s="17" t="s">
        <v>7</v>
      </c>
      <c r="U31" s="16">
        <f t="shared" si="7"/>
        <v>0</v>
      </c>
      <c r="V31" s="17">
        <v>2.5</v>
      </c>
      <c r="W31" s="17" t="s">
        <v>8</v>
      </c>
      <c r="X31" s="16">
        <f t="shared" si="8"/>
        <v>0</v>
      </c>
      <c r="Y31" s="17">
        <v>2</v>
      </c>
      <c r="Z31" s="17" t="s">
        <v>9</v>
      </c>
      <c r="AA31" s="16">
        <f t="shared" si="9"/>
        <v>0</v>
      </c>
      <c r="AB31" s="17">
        <v>1.5</v>
      </c>
      <c r="AC31" s="17" t="s">
        <v>10</v>
      </c>
      <c r="AD31" s="16">
        <f t="shared" si="10"/>
        <v>0</v>
      </c>
      <c r="AE31" s="17">
        <v>1</v>
      </c>
      <c r="AF31" s="17" t="s">
        <v>11</v>
      </c>
      <c r="AG31" s="16">
        <f t="shared" si="11"/>
        <v>0</v>
      </c>
      <c r="AH31" s="17">
        <v>0</v>
      </c>
      <c r="AI31" s="17" t="s">
        <v>15</v>
      </c>
      <c r="AJ31" s="16">
        <f t="shared" si="12"/>
        <v>0</v>
      </c>
      <c r="AK31" s="16">
        <f t="shared" si="13"/>
        <v>0</v>
      </c>
      <c r="AL31" s="18" t="str">
        <f t="shared" si="14"/>
        <v> </v>
      </c>
      <c r="AM31" s="16">
        <f t="shared" si="15"/>
        <v>2.5</v>
      </c>
      <c r="AN31" s="42"/>
      <c r="AO31" s="42"/>
      <c r="AP31" s="45" t="s">
        <v>170</v>
      </c>
      <c r="AQ31" s="42"/>
      <c r="AR31" s="10"/>
      <c r="AS31" s="10"/>
      <c r="AT31" s="10"/>
      <c r="AU31" s="10"/>
      <c r="AV31" s="10"/>
      <c r="AW31" s="10"/>
      <c r="AX31" s="10"/>
    </row>
    <row r="32" spans="1:50" ht="19.5" customHeight="1">
      <c r="A32" s="35"/>
      <c r="B32" s="34"/>
      <c r="C32" s="71"/>
      <c r="D32" s="77" t="str">
        <f t="shared" si="0"/>
        <v> </v>
      </c>
      <c r="E32" s="37"/>
      <c r="F32" s="56"/>
      <c r="G32" s="57"/>
      <c r="H32" s="37" t="s">
        <v>171</v>
      </c>
      <c r="I32" s="143" t="str">
        <f t="shared" si="1"/>
        <v> </v>
      </c>
      <c r="J32" s="38" t="str">
        <f t="shared" si="2"/>
        <v> </v>
      </c>
      <c r="K32" s="15"/>
      <c r="L32" s="15" t="s">
        <v>5</v>
      </c>
      <c r="M32" s="44">
        <f t="shared" si="3"/>
        <v>0</v>
      </c>
      <c r="N32" s="50">
        <f t="shared" si="4"/>
        <v>0</v>
      </c>
      <c r="O32" s="50" t="e">
        <f t="shared" si="5"/>
        <v>#DIV/0!</v>
      </c>
      <c r="P32" s="17">
        <v>3.5</v>
      </c>
      <c r="Q32" s="17" t="s">
        <v>6</v>
      </c>
      <c r="R32" s="16">
        <f t="shared" si="6"/>
        <v>0</v>
      </c>
      <c r="S32" s="17">
        <v>3</v>
      </c>
      <c r="T32" s="17" t="s">
        <v>7</v>
      </c>
      <c r="U32" s="16">
        <f t="shared" si="7"/>
        <v>0</v>
      </c>
      <c r="V32" s="17">
        <v>2.5</v>
      </c>
      <c r="W32" s="17" t="s">
        <v>8</v>
      </c>
      <c r="X32" s="16">
        <f t="shared" si="8"/>
        <v>0</v>
      </c>
      <c r="Y32" s="17">
        <v>2</v>
      </c>
      <c r="Z32" s="17" t="s">
        <v>9</v>
      </c>
      <c r="AA32" s="16">
        <f t="shared" si="9"/>
        <v>0</v>
      </c>
      <c r="AB32" s="17">
        <v>1.5</v>
      </c>
      <c r="AC32" s="17" t="s">
        <v>10</v>
      </c>
      <c r="AD32" s="16">
        <f t="shared" si="10"/>
        <v>0</v>
      </c>
      <c r="AE32" s="17">
        <v>1</v>
      </c>
      <c r="AF32" s="17" t="s">
        <v>11</v>
      </c>
      <c r="AG32" s="16">
        <f t="shared" si="11"/>
        <v>0</v>
      </c>
      <c r="AH32" s="17">
        <v>0</v>
      </c>
      <c r="AI32" s="17" t="s">
        <v>15</v>
      </c>
      <c r="AJ32" s="16">
        <f t="shared" si="12"/>
        <v>0</v>
      </c>
      <c r="AK32" s="16">
        <f t="shared" si="13"/>
        <v>0</v>
      </c>
      <c r="AL32" s="18" t="str">
        <f t="shared" si="14"/>
        <v> </v>
      </c>
      <c r="AM32" s="16">
        <f t="shared" si="15"/>
        <v>2.5</v>
      </c>
      <c r="AN32" s="42"/>
      <c r="AO32" s="42"/>
      <c r="AP32" s="45" t="s">
        <v>170</v>
      </c>
      <c r="AQ32" s="42"/>
      <c r="AR32" s="10"/>
      <c r="AS32" s="10"/>
      <c r="AT32" s="10"/>
      <c r="AU32" s="10"/>
      <c r="AV32" s="10"/>
      <c r="AW32" s="10"/>
      <c r="AX32" s="10"/>
    </row>
    <row r="33" spans="1:50" ht="19.5" customHeight="1" thickBot="1">
      <c r="A33" s="51"/>
      <c r="B33" s="52"/>
      <c r="C33" s="72"/>
      <c r="D33" s="77" t="str">
        <f t="shared" si="0"/>
        <v> </v>
      </c>
      <c r="E33" s="69"/>
      <c r="F33" s="58"/>
      <c r="G33" s="59"/>
      <c r="H33" s="69" t="s">
        <v>171</v>
      </c>
      <c r="I33" s="143" t="str">
        <f t="shared" si="1"/>
        <v> </v>
      </c>
      <c r="J33" s="38" t="str">
        <f t="shared" si="2"/>
        <v> </v>
      </c>
      <c r="K33" s="15"/>
      <c r="L33" s="15" t="s">
        <v>5</v>
      </c>
      <c r="M33" s="44">
        <f t="shared" si="3"/>
        <v>0</v>
      </c>
      <c r="N33" s="50">
        <f t="shared" si="4"/>
        <v>0</v>
      </c>
      <c r="O33" s="50" t="e">
        <f t="shared" si="5"/>
        <v>#DIV/0!</v>
      </c>
      <c r="P33" s="17">
        <v>3.5</v>
      </c>
      <c r="Q33" s="17" t="s">
        <v>6</v>
      </c>
      <c r="R33" s="16">
        <f t="shared" si="6"/>
        <v>0</v>
      </c>
      <c r="S33" s="17">
        <v>3</v>
      </c>
      <c r="T33" s="17" t="s">
        <v>7</v>
      </c>
      <c r="U33" s="16">
        <f t="shared" si="7"/>
        <v>0</v>
      </c>
      <c r="V33" s="17">
        <v>2.5</v>
      </c>
      <c r="W33" s="17" t="s">
        <v>8</v>
      </c>
      <c r="X33" s="16">
        <f t="shared" si="8"/>
        <v>0</v>
      </c>
      <c r="Y33" s="17">
        <v>2</v>
      </c>
      <c r="Z33" s="17" t="s">
        <v>9</v>
      </c>
      <c r="AA33" s="16">
        <f t="shared" si="9"/>
        <v>0</v>
      </c>
      <c r="AB33" s="17">
        <v>1.5</v>
      </c>
      <c r="AC33" s="17" t="s">
        <v>10</v>
      </c>
      <c r="AD33" s="16">
        <f t="shared" si="10"/>
        <v>0</v>
      </c>
      <c r="AE33" s="17">
        <v>1</v>
      </c>
      <c r="AF33" s="17" t="s">
        <v>11</v>
      </c>
      <c r="AG33" s="16">
        <f t="shared" si="11"/>
        <v>0</v>
      </c>
      <c r="AH33" s="17">
        <v>0</v>
      </c>
      <c r="AI33" s="17" t="s">
        <v>15</v>
      </c>
      <c r="AJ33" s="16">
        <f t="shared" si="12"/>
        <v>0</v>
      </c>
      <c r="AK33" s="16">
        <f t="shared" si="13"/>
        <v>0</v>
      </c>
      <c r="AL33" s="18" t="str">
        <f t="shared" si="14"/>
        <v> </v>
      </c>
      <c r="AM33" s="16">
        <f t="shared" si="15"/>
        <v>2.5</v>
      </c>
      <c r="AN33" s="42"/>
      <c r="AO33" s="42"/>
      <c r="AP33" s="45" t="s">
        <v>170</v>
      </c>
      <c r="AQ33" s="42"/>
      <c r="AR33" s="10"/>
      <c r="AS33" s="10"/>
      <c r="AT33" s="10"/>
      <c r="AU33" s="10"/>
      <c r="AV33" s="10"/>
      <c r="AW33" s="10"/>
      <c r="AX33" s="10"/>
    </row>
    <row r="34" spans="1:50" ht="16.5" thickBot="1">
      <c r="A34" s="39"/>
      <c r="B34" s="40"/>
      <c r="C34" s="39"/>
      <c r="D34" s="39"/>
      <c r="E34" s="39"/>
      <c r="F34" s="40"/>
      <c r="G34" s="40"/>
      <c r="H34" s="41"/>
      <c r="I34" s="40"/>
      <c r="J34" s="39"/>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10"/>
      <c r="AS34" s="10"/>
      <c r="AT34" s="10"/>
      <c r="AU34" s="10"/>
      <c r="AV34" s="10"/>
      <c r="AW34" s="10"/>
      <c r="AX34" s="10"/>
    </row>
    <row r="35" spans="1:50" ht="21.75" customHeight="1">
      <c r="A35" s="185" t="s">
        <v>19</v>
      </c>
      <c r="B35" s="186"/>
      <c r="C35" s="24"/>
      <c r="D35" s="186" t="s">
        <v>19</v>
      </c>
      <c r="E35" s="186"/>
      <c r="F35" s="186"/>
      <c r="G35" s="107"/>
      <c r="H35" s="186" t="s">
        <v>19</v>
      </c>
      <c r="I35" s="186"/>
      <c r="J35" s="187"/>
      <c r="K35" s="46"/>
      <c r="L35" s="47" t="s">
        <v>19</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193" t="s">
        <v>29</v>
      </c>
      <c r="B36" s="194"/>
      <c r="C36" s="21"/>
      <c r="D36" s="201" t="s">
        <v>28</v>
      </c>
      <c r="E36" s="201"/>
      <c r="F36" s="201"/>
      <c r="G36" s="22"/>
      <c r="H36" s="201" t="s">
        <v>142</v>
      </c>
      <c r="I36" s="201"/>
      <c r="J36" s="202"/>
      <c r="K36" s="11"/>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6"/>
      <c r="B37" s="21"/>
      <c r="C37" s="21"/>
      <c r="D37" s="20"/>
      <c r="E37" s="20"/>
      <c r="F37" s="20"/>
      <c r="G37" s="21"/>
      <c r="H37" s="21"/>
      <c r="I37" s="21"/>
      <c r="J37" s="25"/>
      <c r="K37" s="11"/>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26"/>
      <c r="B38" s="21"/>
      <c r="C38" s="21"/>
      <c r="E38" s="81" t="s">
        <v>19</v>
      </c>
      <c r="G38" s="21"/>
      <c r="H38" s="21"/>
      <c r="I38" s="21"/>
      <c r="J38" s="25"/>
      <c r="K38" s="25"/>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50" ht="21.75" customHeight="1">
      <c r="A39" s="26"/>
      <c r="B39" s="21"/>
      <c r="C39" s="21"/>
      <c r="D39" s="20"/>
      <c r="E39" s="20"/>
      <c r="F39" s="20"/>
      <c r="G39" s="21"/>
      <c r="H39" s="21"/>
      <c r="I39" s="21"/>
      <c r="J39" s="25"/>
      <c r="K39" s="25"/>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10"/>
      <c r="AS39" s="10"/>
      <c r="AT39" s="10"/>
      <c r="AU39" s="10"/>
      <c r="AV39" s="10"/>
      <c r="AW39" s="10"/>
      <c r="AX39" s="10"/>
    </row>
    <row r="40" spans="1:43" ht="21.75" customHeight="1">
      <c r="A40" s="27"/>
      <c r="B40" s="23"/>
      <c r="C40" s="21"/>
      <c r="D40" s="201" t="s">
        <v>45</v>
      </c>
      <c r="E40" s="201"/>
      <c r="F40" s="201"/>
      <c r="G40" s="21"/>
      <c r="H40" s="23"/>
      <c r="I40" s="21"/>
      <c r="J40" s="25"/>
      <c r="K40" s="7"/>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36.75" customHeight="1">
      <c r="A41" s="174" t="s">
        <v>21</v>
      </c>
      <c r="B41" s="175"/>
      <c r="C41" s="175"/>
      <c r="D41" s="175"/>
      <c r="E41" s="175"/>
      <c r="F41" s="175"/>
      <c r="G41" s="175"/>
      <c r="H41" s="175"/>
      <c r="I41" s="175"/>
      <c r="J41" s="176"/>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5" customFormat="1" ht="83.25" customHeight="1" thickBot="1">
      <c r="A42" s="167" t="s">
        <v>20</v>
      </c>
      <c r="B42" s="168"/>
      <c r="C42" s="168"/>
      <c r="D42" s="168"/>
      <c r="E42" s="168"/>
      <c r="F42" s="168"/>
      <c r="G42" s="168"/>
      <c r="H42" s="168"/>
      <c r="I42" s="168"/>
      <c r="J42" s="169"/>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15.75">
      <c r="A43" s="4"/>
      <c r="C43" s="4"/>
      <c r="D43" s="4"/>
      <c r="E43" s="4"/>
      <c r="H43" s="6"/>
      <c r="J43" s="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18">
    <mergeCell ref="A1:J1"/>
    <mergeCell ref="A2:J2"/>
    <mergeCell ref="A3:J3"/>
    <mergeCell ref="A4:J4"/>
    <mergeCell ref="A5:J5"/>
    <mergeCell ref="A6:J6"/>
    <mergeCell ref="A7:J7"/>
    <mergeCell ref="A8:J8"/>
    <mergeCell ref="F10:G10"/>
    <mergeCell ref="A35:B35"/>
    <mergeCell ref="D35:F35"/>
    <mergeCell ref="H35:J35"/>
    <mergeCell ref="A36:B36"/>
    <mergeCell ref="D36:F36"/>
    <mergeCell ref="H36:J36"/>
    <mergeCell ref="D40:F40"/>
    <mergeCell ref="A41:J41"/>
    <mergeCell ref="A42:J42"/>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1">
      <selection activeCell="D38" sqref="D38:F38"/>
    </sheetView>
  </sheetViews>
  <sheetFormatPr defaultColWidth="9.140625" defaultRowHeight="15"/>
  <cols>
    <col min="1" max="1" width="23.57421875" style="1" customWidth="1"/>
    <col min="2" max="2" width="21.8515625" style="2" customWidth="1"/>
    <col min="3" max="5" width="16.28125" style="1" customWidth="1"/>
    <col min="6" max="6" width="14.28125" style="2" customWidth="1"/>
    <col min="7" max="7" width="24.28125" style="2" customWidth="1"/>
    <col min="8" max="8" width="14.421875" style="3" customWidth="1"/>
    <col min="9" max="9" width="26.57421875" style="2" customWidth="1"/>
    <col min="10" max="10" width="22.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3.8515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31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34</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80" t="s">
        <v>132</v>
      </c>
      <c r="B11" s="61" t="s">
        <v>101</v>
      </c>
      <c r="C11" s="70">
        <v>76</v>
      </c>
      <c r="D11" s="77">
        <f aca="true" t="shared" si="0" ref="D11:D33">IF(H11=" "," ",IF(H11="BAŞARILI",C11,N11))</f>
        <v>91</v>
      </c>
      <c r="E11" s="79">
        <v>209.5</v>
      </c>
      <c r="F11" s="62" t="s">
        <v>149</v>
      </c>
      <c r="G11" s="63"/>
      <c r="H11" s="79">
        <v>100</v>
      </c>
      <c r="I11" s="143" t="s">
        <v>171</v>
      </c>
      <c r="J11" s="38">
        <f>IF(C11=0," ",IF(H11=0," ",O11))</f>
        <v>2.9615384615384617</v>
      </c>
      <c r="K11" s="15"/>
      <c r="L11" s="15" t="s">
        <v>5</v>
      </c>
      <c r="M11" s="44">
        <f>IF(H11&lt;90,0,IF(H11&lt;=100,4,0))</f>
        <v>4</v>
      </c>
      <c r="N11" s="50">
        <f>IF(H11=" ",C11,(C11+15))</f>
        <v>91</v>
      </c>
      <c r="O11" s="50">
        <f>IF(H11="BAŞARILI",(E11/N11),IF(H11&gt;0,(((AK11*15)+E11)/N11),E11))</f>
        <v>2.9615384615384617</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4</v>
      </c>
      <c r="AL11" s="18" t="str">
        <f>IF(H11=" "," ",IF(AK11&lt;2,"GİREMEZ(AKTS)",IF(O11&gt;=AM11,"YETERLİ","GİREMEZ(ORTALAMA)")))</f>
        <v>YETERLİ</v>
      </c>
      <c r="AM11" s="16">
        <f>IF(LEFT(A11,1)="0",2,2.5)</f>
        <v>2.5</v>
      </c>
      <c r="AN11" s="16"/>
      <c r="AO11" s="45"/>
      <c r="AP11" s="45" t="s">
        <v>170</v>
      </c>
      <c r="AQ11" s="45"/>
      <c r="AR11" s="8"/>
      <c r="AS11" s="8"/>
      <c r="AT11" s="8"/>
      <c r="AU11" s="8"/>
      <c r="AV11" s="8"/>
      <c r="AW11" s="8"/>
      <c r="AX11" s="8"/>
    </row>
    <row r="12" spans="1:50" ht="19.5" customHeight="1">
      <c r="A12" s="78" t="s">
        <v>133</v>
      </c>
      <c r="B12" s="34" t="s">
        <v>102</v>
      </c>
      <c r="C12" s="73">
        <v>77</v>
      </c>
      <c r="D12" s="77" t="str">
        <f t="shared" si="0"/>
        <v> </v>
      </c>
      <c r="E12" s="77">
        <v>276</v>
      </c>
      <c r="F12" s="54" t="s">
        <v>36</v>
      </c>
      <c r="G12" s="55"/>
      <c r="H12" s="77" t="s">
        <v>171</v>
      </c>
      <c r="I12" s="143" t="str">
        <f aca="true" t="shared" si="1" ref="I12:I33">IF(C12=0," ",IF(H12=0," ",IF(H12="GR",AP12,AL12)))</f>
        <v> </v>
      </c>
      <c r="J12" s="38">
        <f aca="true" t="shared" si="2" ref="J12:J33">IF(C12=0," ",IF(H12=0," ",O12))</f>
        <v>3.5844155844155843</v>
      </c>
      <c r="K12" s="15"/>
      <c r="L12" s="15" t="s">
        <v>5</v>
      </c>
      <c r="M12" s="44">
        <f aca="true" t="shared" si="3" ref="M12:M33">IF(H12&lt;90,0,IF(H12&lt;=100,4,0))</f>
        <v>0</v>
      </c>
      <c r="N12" s="50">
        <f aca="true" t="shared" si="4" ref="N12:N33">IF(H12=" ",C12,(C12+15))</f>
        <v>77</v>
      </c>
      <c r="O12" s="50">
        <f aca="true" t="shared" si="5" ref="O12:O33">IF(H12="BAŞARILI",(E12/N12),IF(H12&gt;0,(((AK12*15)+E12)/N12),E12))</f>
        <v>3.5844155844155843</v>
      </c>
      <c r="P12" s="17">
        <v>3.5</v>
      </c>
      <c r="Q12" s="17" t="s">
        <v>6</v>
      </c>
      <c r="R12" s="16">
        <f aca="true" t="shared" si="6" ref="R12:R33">IF(H12&lt;85,0,IF(H12&lt;=89,3.5,0))</f>
        <v>0</v>
      </c>
      <c r="S12" s="17">
        <v>3</v>
      </c>
      <c r="T12" s="17" t="s">
        <v>7</v>
      </c>
      <c r="U12" s="16">
        <f aca="true" t="shared" si="7" ref="U12:U33">IF(H12&lt;80,0,IF(H12&lt;=84,3,0))</f>
        <v>0</v>
      </c>
      <c r="V12" s="17">
        <v>2.5</v>
      </c>
      <c r="W12" s="17" t="s">
        <v>8</v>
      </c>
      <c r="X12" s="16">
        <f aca="true" t="shared" si="8" ref="X12:X33">IF(H12&lt;75,0,IF(H12&lt;=79,2.5,0))</f>
        <v>0</v>
      </c>
      <c r="Y12" s="17">
        <v>2</v>
      </c>
      <c r="Z12" s="17" t="s">
        <v>9</v>
      </c>
      <c r="AA12" s="16">
        <f aca="true" t="shared" si="9" ref="AA12:AA33">IF(H12&lt;65,0,IF(H12&lt;=74,2,0))</f>
        <v>0</v>
      </c>
      <c r="AB12" s="17">
        <v>1.5</v>
      </c>
      <c r="AC12" s="17" t="s">
        <v>10</v>
      </c>
      <c r="AD12" s="16">
        <f aca="true" t="shared" si="10" ref="AD12:AD33">IF(H12&lt;58,0,IF(H12&lt;=64,1.5,0))</f>
        <v>0</v>
      </c>
      <c r="AE12" s="17">
        <v>1</v>
      </c>
      <c r="AF12" s="17" t="s">
        <v>11</v>
      </c>
      <c r="AG12" s="16">
        <f aca="true" t="shared" si="11" ref="AG12:AG33">IF(H12&lt;50,0,IF(H12&lt;=57,1,0))</f>
        <v>0</v>
      </c>
      <c r="AH12" s="17">
        <v>0</v>
      </c>
      <c r="AI12" s="17" t="s">
        <v>15</v>
      </c>
      <c r="AJ12" s="16">
        <f aca="true" t="shared" si="12" ref="AJ12:AJ33">IF(H12&lt;0,0,IF(H12&lt;=49,0,0))</f>
        <v>0</v>
      </c>
      <c r="AK12" s="16">
        <f aca="true" t="shared" si="13" ref="AK12:AK33">SUM(R12,U12,X12,AA12,AD12,AG12,AJ12,M12)</f>
        <v>0</v>
      </c>
      <c r="AL12" s="18" t="str">
        <f aca="true" t="shared" si="14" ref="AL12:AL33">IF(H12=" "," ",IF(AK12&lt;2,"GİREMEZ(AKTS)",IF(O12&gt;=AM12,"YETERLİ","GİREMEZ(ORTALAMA)")))</f>
        <v> </v>
      </c>
      <c r="AM12" s="16">
        <f aca="true" t="shared" si="15" ref="AM12:AM33">IF(LEFT(A12,1)="0",2,2.5)</f>
        <v>2.5</v>
      </c>
      <c r="AN12" s="43"/>
      <c r="AO12" s="42"/>
      <c r="AP12" s="45" t="s">
        <v>170</v>
      </c>
      <c r="AQ12" s="42"/>
      <c r="AR12" s="10"/>
      <c r="AS12" s="10"/>
      <c r="AT12" s="10"/>
      <c r="AU12" s="10"/>
      <c r="AV12" s="10"/>
      <c r="AW12" s="10"/>
      <c r="AX12" s="10"/>
    </row>
    <row r="13" spans="1:50" ht="19.5" customHeight="1">
      <c r="A13" s="78"/>
      <c r="B13" s="34"/>
      <c r="C13" s="73"/>
      <c r="D13" s="77" t="str">
        <f t="shared" si="0"/>
        <v> </v>
      </c>
      <c r="E13" s="77"/>
      <c r="F13" s="54"/>
      <c r="G13" s="55"/>
      <c r="H13" s="77" t="s">
        <v>171</v>
      </c>
      <c r="I13" s="143" t="str">
        <f t="shared" si="1"/>
        <v> </v>
      </c>
      <c r="J13" s="38" t="str">
        <f t="shared" si="2"/>
        <v> </v>
      </c>
      <c r="K13" s="15"/>
      <c r="L13" s="15" t="s">
        <v>5</v>
      </c>
      <c r="M13" s="44">
        <f t="shared" si="3"/>
        <v>0</v>
      </c>
      <c r="N13" s="50">
        <f t="shared" si="4"/>
        <v>0</v>
      </c>
      <c r="O13" s="50" t="e">
        <f t="shared" si="5"/>
        <v>#DIV/0!</v>
      </c>
      <c r="P13" s="17">
        <v>3.5</v>
      </c>
      <c r="Q13" s="17" t="s">
        <v>6</v>
      </c>
      <c r="R13" s="16">
        <f t="shared" si="6"/>
        <v>0</v>
      </c>
      <c r="S13" s="17">
        <v>3</v>
      </c>
      <c r="T13" s="17" t="s">
        <v>7</v>
      </c>
      <c r="U13" s="16">
        <f t="shared" si="7"/>
        <v>0</v>
      </c>
      <c r="V13" s="17">
        <v>2.5</v>
      </c>
      <c r="W13" s="17" t="s">
        <v>8</v>
      </c>
      <c r="X13" s="16">
        <f t="shared" si="8"/>
        <v>0</v>
      </c>
      <c r="Y13" s="17">
        <v>2</v>
      </c>
      <c r="Z13" s="17" t="s">
        <v>9</v>
      </c>
      <c r="AA13" s="16">
        <f t="shared" si="9"/>
        <v>0</v>
      </c>
      <c r="AB13" s="17">
        <v>1.5</v>
      </c>
      <c r="AC13" s="17" t="s">
        <v>10</v>
      </c>
      <c r="AD13" s="16">
        <f t="shared" si="10"/>
        <v>0</v>
      </c>
      <c r="AE13" s="17">
        <v>1</v>
      </c>
      <c r="AF13" s="17" t="s">
        <v>11</v>
      </c>
      <c r="AG13" s="16">
        <f t="shared" si="11"/>
        <v>0</v>
      </c>
      <c r="AH13" s="17">
        <v>0</v>
      </c>
      <c r="AI13" s="17" t="s">
        <v>15</v>
      </c>
      <c r="AJ13" s="16">
        <f t="shared" si="12"/>
        <v>0</v>
      </c>
      <c r="AK13" s="16">
        <f t="shared" si="13"/>
        <v>0</v>
      </c>
      <c r="AL13" s="18" t="str">
        <f t="shared" si="14"/>
        <v> </v>
      </c>
      <c r="AM13" s="16">
        <f t="shared" si="15"/>
        <v>2.5</v>
      </c>
      <c r="AN13" s="43"/>
      <c r="AO13" s="42"/>
      <c r="AP13" s="45" t="s">
        <v>170</v>
      </c>
      <c r="AQ13" s="42"/>
      <c r="AR13" s="10"/>
      <c r="AS13" s="10"/>
      <c r="AT13" s="10"/>
      <c r="AU13" s="10"/>
      <c r="AV13" s="10"/>
      <c r="AW13" s="10"/>
      <c r="AX13" s="10"/>
    </row>
    <row r="14" spans="1:50" ht="19.5" customHeight="1">
      <c r="A14" s="78"/>
      <c r="B14" s="34"/>
      <c r="C14" s="73"/>
      <c r="D14" s="77" t="str">
        <f t="shared" si="0"/>
        <v> </v>
      </c>
      <c r="E14" s="77"/>
      <c r="F14" s="54"/>
      <c r="G14" s="55"/>
      <c r="H14" s="77" t="s">
        <v>171</v>
      </c>
      <c r="I14" s="143" t="str">
        <f t="shared" si="1"/>
        <v> </v>
      </c>
      <c r="J14" s="38" t="str">
        <f t="shared" si="2"/>
        <v> </v>
      </c>
      <c r="K14" s="15"/>
      <c r="L14" s="15" t="s">
        <v>5</v>
      </c>
      <c r="M14" s="44">
        <f t="shared" si="3"/>
        <v>0</v>
      </c>
      <c r="N14" s="50">
        <f t="shared" si="4"/>
        <v>0</v>
      </c>
      <c r="O14" s="50" t="e">
        <f t="shared" si="5"/>
        <v>#DIV/0!</v>
      </c>
      <c r="P14" s="17">
        <v>3.5</v>
      </c>
      <c r="Q14" s="17" t="s">
        <v>6</v>
      </c>
      <c r="R14" s="16">
        <f t="shared" si="6"/>
        <v>0</v>
      </c>
      <c r="S14" s="17">
        <v>3</v>
      </c>
      <c r="T14" s="17" t="s">
        <v>7</v>
      </c>
      <c r="U14" s="16">
        <f t="shared" si="7"/>
        <v>0</v>
      </c>
      <c r="V14" s="17">
        <v>2.5</v>
      </c>
      <c r="W14" s="17" t="s">
        <v>8</v>
      </c>
      <c r="X14" s="16">
        <f t="shared" si="8"/>
        <v>0</v>
      </c>
      <c r="Y14" s="17">
        <v>2</v>
      </c>
      <c r="Z14" s="17" t="s">
        <v>9</v>
      </c>
      <c r="AA14" s="16">
        <f t="shared" si="9"/>
        <v>0</v>
      </c>
      <c r="AB14" s="17">
        <v>1.5</v>
      </c>
      <c r="AC14" s="17" t="s">
        <v>10</v>
      </c>
      <c r="AD14" s="16">
        <f t="shared" si="10"/>
        <v>0</v>
      </c>
      <c r="AE14" s="17">
        <v>1</v>
      </c>
      <c r="AF14" s="17" t="s">
        <v>11</v>
      </c>
      <c r="AG14" s="16">
        <f t="shared" si="11"/>
        <v>0</v>
      </c>
      <c r="AH14" s="17">
        <v>0</v>
      </c>
      <c r="AI14" s="17" t="s">
        <v>15</v>
      </c>
      <c r="AJ14" s="16">
        <f t="shared" si="12"/>
        <v>0</v>
      </c>
      <c r="AK14" s="16">
        <f t="shared" si="13"/>
        <v>0</v>
      </c>
      <c r="AL14" s="18" t="str">
        <f t="shared" si="14"/>
        <v> </v>
      </c>
      <c r="AM14" s="16">
        <f t="shared" si="15"/>
        <v>2.5</v>
      </c>
      <c r="AN14" s="43"/>
      <c r="AO14" s="42"/>
      <c r="AP14" s="45" t="s">
        <v>170</v>
      </c>
      <c r="AQ14" s="42"/>
      <c r="AR14" s="10"/>
      <c r="AS14" s="10"/>
      <c r="AT14" s="10"/>
      <c r="AU14" s="10"/>
      <c r="AV14" s="10"/>
      <c r="AW14" s="10"/>
      <c r="AX14" s="10"/>
    </row>
    <row r="15" spans="1:50" ht="19.5" customHeight="1">
      <c r="A15" s="78"/>
      <c r="B15" s="34"/>
      <c r="C15" s="73"/>
      <c r="D15" s="77" t="str">
        <f t="shared" si="0"/>
        <v> </v>
      </c>
      <c r="E15" s="77"/>
      <c r="F15" s="56"/>
      <c r="G15" s="57"/>
      <c r="H15" s="77" t="s">
        <v>171</v>
      </c>
      <c r="I15" s="143" t="str">
        <f t="shared" si="1"/>
        <v> </v>
      </c>
      <c r="J15" s="38" t="str">
        <f t="shared" si="2"/>
        <v> </v>
      </c>
      <c r="K15" s="15"/>
      <c r="L15" s="15" t="s">
        <v>5</v>
      </c>
      <c r="M15" s="44">
        <f t="shared" si="3"/>
        <v>0</v>
      </c>
      <c r="N15" s="50">
        <f t="shared" si="4"/>
        <v>0</v>
      </c>
      <c r="O15" s="50" t="e">
        <f t="shared" si="5"/>
        <v>#DIV/0!</v>
      </c>
      <c r="P15" s="17">
        <v>3.5</v>
      </c>
      <c r="Q15" s="17" t="s">
        <v>6</v>
      </c>
      <c r="R15" s="16">
        <f t="shared" si="6"/>
        <v>0</v>
      </c>
      <c r="S15" s="17">
        <v>3</v>
      </c>
      <c r="T15" s="17" t="s">
        <v>7</v>
      </c>
      <c r="U15" s="16">
        <f t="shared" si="7"/>
        <v>0</v>
      </c>
      <c r="V15" s="17">
        <v>2.5</v>
      </c>
      <c r="W15" s="17" t="s">
        <v>8</v>
      </c>
      <c r="X15" s="16">
        <f t="shared" si="8"/>
        <v>0</v>
      </c>
      <c r="Y15" s="17">
        <v>2</v>
      </c>
      <c r="Z15" s="17" t="s">
        <v>9</v>
      </c>
      <c r="AA15" s="16">
        <f t="shared" si="9"/>
        <v>0</v>
      </c>
      <c r="AB15" s="17">
        <v>1.5</v>
      </c>
      <c r="AC15" s="17" t="s">
        <v>10</v>
      </c>
      <c r="AD15" s="16">
        <f t="shared" si="10"/>
        <v>0</v>
      </c>
      <c r="AE15" s="17">
        <v>1</v>
      </c>
      <c r="AF15" s="17" t="s">
        <v>11</v>
      </c>
      <c r="AG15" s="16">
        <f t="shared" si="11"/>
        <v>0</v>
      </c>
      <c r="AH15" s="17">
        <v>0</v>
      </c>
      <c r="AI15" s="17" t="s">
        <v>15</v>
      </c>
      <c r="AJ15" s="16">
        <f t="shared" si="12"/>
        <v>0</v>
      </c>
      <c r="AK15" s="16">
        <f t="shared" si="13"/>
        <v>0</v>
      </c>
      <c r="AL15" s="18" t="str">
        <f t="shared" si="14"/>
        <v> </v>
      </c>
      <c r="AM15" s="16">
        <f t="shared" si="15"/>
        <v>2.5</v>
      </c>
      <c r="AN15" s="43"/>
      <c r="AO15" s="42"/>
      <c r="AP15" s="45" t="s">
        <v>170</v>
      </c>
      <c r="AQ15" s="42"/>
      <c r="AR15" s="10"/>
      <c r="AS15" s="10"/>
      <c r="AT15" s="10"/>
      <c r="AU15" s="10"/>
      <c r="AV15" s="10"/>
      <c r="AW15" s="10"/>
      <c r="AX15" s="10"/>
    </row>
    <row r="16" spans="1:50" ht="19.5" customHeight="1">
      <c r="A16" s="112"/>
      <c r="B16" s="113"/>
      <c r="C16" s="114"/>
      <c r="D16" s="77" t="str">
        <f t="shared" si="0"/>
        <v> </v>
      </c>
      <c r="E16" s="115"/>
      <c r="F16" s="116"/>
      <c r="G16" s="117"/>
      <c r="H16" s="115" t="s">
        <v>171</v>
      </c>
      <c r="I16" s="143" t="str">
        <f t="shared" si="1"/>
        <v> </v>
      </c>
      <c r="J16" s="38" t="str">
        <f t="shared" si="2"/>
        <v> </v>
      </c>
      <c r="K16" s="15"/>
      <c r="L16" s="15" t="s">
        <v>5</v>
      </c>
      <c r="M16" s="19">
        <f t="shared" si="3"/>
        <v>0</v>
      </c>
      <c r="N16" s="50">
        <f t="shared" si="4"/>
        <v>0</v>
      </c>
      <c r="O16" s="50" t="e">
        <f t="shared" si="5"/>
        <v>#DIV/0!</v>
      </c>
      <c r="P16" s="17">
        <v>3.5</v>
      </c>
      <c r="Q16" s="17" t="s">
        <v>6</v>
      </c>
      <c r="R16" s="19">
        <f t="shared" si="6"/>
        <v>0</v>
      </c>
      <c r="S16" s="17">
        <v>3</v>
      </c>
      <c r="T16" s="17" t="s">
        <v>7</v>
      </c>
      <c r="U16" s="19">
        <f t="shared" si="7"/>
        <v>0</v>
      </c>
      <c r="V16" s="17">
        <v>2.5</v>
      </c>
      <c r="W16" s="17" t="s">
        <v>8</v>
      </c>
      <c r="X16" s="19">
        <f t="shared" si="8"/>
        <v>0</v>
      </c>
      <c r="Y16" s="17">
        <v>2</v>
      </c>
      <c r="Z16" s="17" t="s">
        <v>9</v>
      </c>
      <c r="AA16" s="19">
        <f t="shared" si="9"/>
        <v>0</v>
      </c>
      <c r="AB16" s="17">
        <v>1.5</v>
      </c>
      <c r="AC16" s="17" t="s">
        <v>10</v>
      </c>
      <c r="AD16" s="19">
        <f t="shared" si="10"/>
        <v>0</v>
      </c>
      <c r="AE16" s="17">
        <v>1</v>
      </c>
      <c r="AF16" s="17" t="s">
        <v>11</v>
      </c>
      <c r="AG16" s="19">
        <f t="shared" si="11"/>
        <v>0</v>
      </c>
      <c r="AH16" s="17">
        <v>0</v>
      </c>
      <c r="AI16" s="17" t="s">
        <v>15</v>
      </c>
      <c r="AJ16" s="19">
        <f t="shared" si="12"/>
        <v>0</v>
      </c>
      <c r="AK16" s="16">
        <f t="shared" si="13"/>
        <v>0</v>
      </c>
      <c r="AL16" s="18" t="str">
        <f t="shared" si="14"/>
        <v> </v>
      </c>
      <c r="AM16" s="16">
        <f t="shared" si="15"/>
        <v>2.5</v>
      </c>
      <c r="AN16" s="43"/>
      <c r="AO16" s="42"/>
      <c r="AP16" s="45" t="s">
        <v>170</v>
      </c>
      <c r="AQ16" s="42"/>
      <c r="AR16" s="10"/>
      <c r="AS16" s="10"/>
      <c r="AT16" s="10"/>
      <c r="AU16" s="10"/>
      <c r="AV16" s="10"/>
      <c r="AW16" s="10"/>
      <c r="AX16" s="10"/>
    </row>
    <row r="17" spans="1:50" ht="19.5" customHeight="1">
      <c r="A17" s="78"/>
      <c r="B17" s="34"/>
      <c r="C17" s="73"/>
      <c r="D17" s="77" t="str">
        <f t="shared" si="0"/>
        <v> </v>
      </c>
      <c r="E17" s="77"/>
      <c r="F17" s="54"/>
      <c r="G17" s="57"/>
      <c r="H17" s="77" t="s">
        <v>171</v>
      </c>
      <c r="I17" s="143" t="str">
        <f t="shared" si="1"/>
        <v> </v>
      </c>
      <c r="J17" s="38" t="str">
        <f t="shared" si="2"/>
        <v> </v>
      </c>
      <c r="K17" s="49"/>
      <c r="L17" s="49" t="s">
        <v>5</v>
      </c>
      <c r="M17" s="50">
        <f t="shared" si="3"/>
        <v>0</v>
      </c>
      <c r="N17" s="50">
        <f t="shared" si="4"/>
        <v>0</v>
      </c>
      <c r="O17" s="50" t="e">
        <f t="shared" si="5"/>
        <v>#DIV/0!</v>
      </c>
      <c r="P17" s="49">
        <v>3.5</v>
      </c>
      <c r="Q17" s="49" t="s">
        <v>6</v>
      </c>
      <c r="R17" s="50">
        <f t="shared" si="6"/>
        <v>0</v>
      </c>
      <c r="S17" s="49">
        <v>3</v>
      </c>
      <c r="T17" s="49" t="s">
        <v>7</v>
      </c>
      <c r="U17" s="50">
        <f t="shared" si="7"/>
        <v>0</v>
      </c>
      <c r="V17" s="49">
        <v>2.5</v>
      </c>
      <c r="W17" s="49" t="s">
        <v>8</v>
      </c>
      <c r="X17" s="50">
        <f t="shared" si="8"/>
        <v>0</v>
      </c>
      <c r="Y17" s="49">
        <v>2</v>
      </c>
      <c r="Z17" s="49" t="s">
        <v>9</v>
      </c>
      <c r="AA17" s="50">
        <f t="shared" si="9"/>
        <v>0</v>
      </c>
      <c r="AB17" s="49">
        <v>1.5</v>
      </c>
      <c r="AC17" s="49" t="s">
        <v>10</v>
      </c>
      <c r="AD17" s="50">
        <f t="shared" si="10"/>
        <v>0</v>
      </c>
      <c r="AE17" s="49">
        <v>1</v>
      </c>
      <c r="AF17" s="49" t="s">
        <v>11</v>
      </c>
      <c r="AG17" s="50">
        <f t="shared" si="11"/>
        <v>0</v>
      </c>
      <c r="AH17" s="49">
        <v>0</v>
      </c>
      <c r="AI17" s="49" t="s">
        <v>15</v>
      </c>
      <c r="AJ17" s="50">
        <f t="shared" si="12"/>
        <v>0</v>
      </c>
      <c r="AK17" s="48">
        <f t="shared" si="13"/>
        <v>0</v>
      </c>
      <c r="AL17" s="18" t="str">
        <f t="shared" si="14"/>
        <v> </v>
      </c>
      <c r="AM17" s="16">
        <f t="shared" si="15"/>
        <v>2.5</v>
      </c>
      <c r="AN17" s="43"/>
      <c r="AO17" s="42"/>
      <c r="AP17" s="45" t="s">
        <v>170</v>
      </c>
      <c r="AQ17" s="42"/>
      <c r="AR17" s="10"/>
      <c r="AS17" s="10"/>
      <c r="AT17" s="10"/>
      <c r="AU17" s="10"/>
      <c r="AV17" s="10"/>
      <c r="AW17" s="10"/>
      <c r="AX17" s="10"/>
    </row>
    <row r="18" spans="1:50" ht="19.5" customHeight="1">
      <c r="A18" s="35"/>
      <c r="B18" s="34"/>
      <c r="C18" s="73"/>
      <c r="D18" s="77" t="str">
        <f t="shared" si="0"/>
        <v> </v>
      </c>
      <c r="E18" s="77"/>
      <c r="F18" s="56"/>
      <c r="G18" s="57"/>
      <c r="H18" s="77" t="s">
        <v>171</v>
      </c>
      <c r="I18" s="143" t="str">
        <f t="shared" si="1"/>
        <v> </v>
      </c>
      <c r="J18" s="38" t="str">
        <f t="shared" si="2"/>
        <v> </v>
      </c>
      <c r="K18" s="15"/>
      <c r="L18" s="15" t="s">
        <v>5</v>
      </c>
      <c r="M18" s="44">
        <f t="shared" si="3"/>
        <v>0</v>
      </c>
      <c r="N18" s="50">
        <f t="shared" si="4"/>
        <v>0</v>
      </c>
      <c r="O18" s="50" t="e">
        <f t="shared" si="5"/>
        <v>#DIV/0!</v>
      </c>
      <c r="P18" s="17">
        <v>3.5</v>
      </c>
      <c r="Q18" s="17" t="s">
        <v>6</v>
      </c>
      <c r="R18" s="16">
        <f t="shared" si="6"/>
        <v>0</v>
      </c>
      <c r="S18" s="17">
        <v>3</v>
      </c>
      <c r="T18" s="17" t="s">
        <v>7</v>
      </c>
      <c r="U18" s="16">
        <f t="shared" si="7"/>
        <v>0</v>
      </c>
      <c r="V18" s="17">
        <v>2.5</v>
      </c>
      <c r="W18" s="17" t="s">
        <v>8</v>
      </c>
      <c r="X18" s="16">
        <f t="shared" si="8"/>
        <v>0</v>
      </c>
      <c r="Y18" s="17">
        <v>2</v>
      </c>
      <c r="Z18" s="17" t="s">
        <v>9</v>
      </c>
      <c r="AA18" s="16">
        <f t="shared" si="9"/>
        <v>0</v>
      </c>
      <c r="AB18" s="17">
        <v>1.5</v>
      </c>
      <c r="AC18" s="17" t="s">
        <v>10</v>
      </c>
      <c r="AD18" s="16">
        <f t="shared" si="10"/>
        <v>0</v>
      </c>
      <c r="AE18" s="17">
        <v>1</v>
      </c>
      <c r="AF18" s="17" t="s">
        <v>11</v>
      </c>
      <c r="AG18" s="16">
        <f t="shared" si="11"/>
        <v>0</v>
      </c>
      <c r="AH18" s="17">
        <v>0</v>
      </c>
      <c r="AI18" s="17" t="s">
        <v>15</v>
      </c>
      <c r="AJ18" s="16">
        <f t="shared" si="12"/>
        <v>0</v>
      </c>
      <c r="AK18" s="16">
        <f t="shared" si="13"/>
        <v>0</v>
      </c>
      <c r="AL18" s="18" t="str">
        <f t="shared" si="14"/>
        <v> </v>
      </c>
      <c r="AM18" s="16">
        <f t="shared" si="15"/>
        <v>2.5</v>
      </c>
      <c r="AN18" s="43"/>
      <c r="AO18" s="42"/>
      <c r="AP18" s="45" t="s">
        <v>170</v>
      </c>
      <c r="AQ18" s="42"/>
      <c r="AR18" s="10"/>
      <c r="AS18" s="10"/>
      <c r="AT18" s="10"/>
      <c r="AU18" s="10"/>
      <c r="AV18" s="10"/>
      <c r="AW18" s="10"/>
      <c r="AX18" s="10"/>
    </row>
    <row r="19" spans="1:50" ht="19.5" customHeight="1">
      <c r="A19" s="35"/>
      <c r="B19" s="34"/>
      <c r="C19" s="73"/>
      <c r="D19" s="77" t="str">
        <f t="shared" si="0"/>
        <v> </v>
      </c>
      <c r="E19" s="77"/>
      <c r="F19" s="56"/>
      <c r="G19" s="57"/>
      <c r="H19" s="77" t="s">
        <v>171</v>
      </c>
      <c r="I19" s="143" t="str">
        <f t="shared" si="1"/>
        <v> </v>
      </c>
      <c r="J19" s="38" t="str">
        <f t="shared" si="2"/>
        <v> </v>
      </c>
      <c r="K19" s="15"/>
      <c r="L19" s="15" t="s">
        <v>5</v>
      </c>
      <c r="M19" s="44">
        <f t="shared" si="3"/>
        <v>0</v>
      </c>
      <c r="N19" s="50">
        <f t="shared" si="4"/>
        <v>0</v>
      </c>
      <c r="O19" s="50" t="e">
        <f t="shared" si="5"/>
        <v>#DIV/0!</v>
      </c>
      <c r="P19" s="17">
        <v>3.5</v>
      </c>
      <c r="Q19" s="17" t="s">
        <v>6</v>
      </c>
      <c r="R19" s="16">
        <f t="shared" si="6"/>
        <v>0</v>
      </c>
      <c r="S19" s="17">
        <v>3</v>
      </c>
      <c r="T19" s="17" t="s">
        <v>7</v>
      </c>
      <c r="U19" s="16">
        <f t="shared" si="7"/>
        <v>0</v>
      </c>
      <c r="V19" s="17">
        <v>2.5</v>
      </c>
      <c r="W19" s="17" t="s">
        <v>8</v>
      </c>
      <c r="X19" s="16">
        <f t="shared" si="8"/>
        <v>0</v>
      </c>
      <c r="Y19" s="17">
        <v>2</v>
      </c>
      <c r="Z19" s="17" t="s">
        <v>9</v>
      </c>
      <c r="AA19" s="16">
        <f t="shared" si="9"/>
        <v>0</v>
      </c>
      <c r="AB19" s="17">
        <v>1.5</v>
      </c>
      <c r="AC19" s="17" t="s">
        <v>10</v>
      </c>
      <c r="AD19" s="16">
        <f t="shared" si="10"/>
        <v>0</v>
      </c>
      <c r="AE19" s="17">
        <v>1</v>
      </c>
      <c r="AF19" s="17" t="s">
        <v>11</v>
      </c>
      <c r="AG19" s="16">
        <f t="shared" si="11"/>
        <v>0</v>
      </c>
      <c r="AH19" s="17">
        <v>0</v>
      </c>
      <c r="AI19" s="17" t="s">
        <v>15</v>
      </c>
      <c r="AJ19" s="16">
        <f t="shared" si="12"/>
        <v>0</v>
      </c>
      <c r="AK19" s="16">
        <f t="shared" si="13"/>
        <v>0</v>
      </c>
      <c r="AL19" s="18" t="str">
        <f t="shared" si="14"/>
        <v> </v>
      </c>
      <c r="AM19" s="16">
        <f t="shared" si="15"/>
        <v>2.5</v>
      </c>
      <c r="AN19" s="43"/>
      <c r="AO19" s="42"/>
      <c r="AP19" s="45" t="s">
        <v>170</v>
      </c>
      <c r="AQ19" s="42"/>
      <c r="AR19" s="10"/>
      <c r="AS19" s="10"/>
      <c r="AT19" s="10"/>
      <c r="AU19" s="10"/>
      <c r="AV19" s="10"/>
      <c r="AW19" s="10"/>
      <c r="AX19" s="10"/>
    </row>
    <row r="20" spans="1:50" ht="19.5" customHeight="1">
      <c r="A20" s="35"/>
      <c r="B20" s="34"/>
      <c r="C20" s="73"/>
      <c r="D20" s="77" t="str">
        <f t="shared" si="0"/>
        <v> </v>
      </c>
      <c r="E20" s="77"/>
      <c r="F20" s="56"/>
      <c r="G20" s="57"/>
      <c r="H20" s="77" t="s">
        <v>171</v>
      </c>
      <c r="I20" s="143" t="str">
        <f t="shared" si="1"/>
        <v> </v>
      </c>
      <c r="J20" s="38" t="str">
        <f t="shared" si="2"/>
        <v> </v>
      </c>
      <c r="K20" s="15"/>
      <c r="L20" s="15" t="s">
        <v>5</v>
      </c>
      <c r="M20" s="44">
        <f t="shared" si="3"/>
        <v>0</v>
      </c>
      <c r="N20" s="50">
        <f t="shared" si="4"/>
        <v>0</v>
      </c>
      <c r="O20" s="50" t="e">
        <f t="shared" si="5"/>
        <v>#DIV/0!</v>
      </c>
      <c r="P20" s="17">
        <v>3.5</v>
      </c>
      <c r="Q20" s="17" t="s">
        <v>6</v>
      </c>
      <c r="R20" s="16">
        <f t="shared" si="6"/>
        <v>0</v>
      </c>
      <c r="S20" s="17">
        <v>3</v>
      </c>
      <c r="T20" s="17" t="s">
        <v>7</v>
      </c>
      <c r="U20" s="16">
        <f t="shared" si="7"/>
        <v>0</v>
      </c>
      <c r="V20" s="17">
        <v>2.5</v>
      </c>
      <c r="W20" s="17" t="s">
        <v>8</v>
      </c>
      <c r="X20" s="16">
        <f t="shared" si="8"/>
        <v>0</v>
      </c>
      <c r="Y20" s="17">
        <v>2</v>
      </c>
      <c r="Z20" s="17" t="s">
        <v>9</v>
      </c>
      <c r="AA20" s="16">
        <f t="shared" si="9"/>
        <v>0</v>
      </c>
      <c r="AB20" s="17">
        <v>1.5</v>
      </c>
      <c r="AC20" s="17" t="s">
        <v>10</v>
      </c>
      <c r="AD20" s="16">
        <f t="shared" si="10"/>
        <v>0</v>
      </c>
      <c r="AE20" s="17">
        <v>1</v>
      </c>
      <c r="AF20" s="17" t="s">
        <v>11</v>
      </c>
      <c r="AG20" s="16">
        <f t="shared" si="11"/>
        <v>0</v>
      </c>
      <c r="AH20" s="17">
        <v>0</v>
      </c>
      <c r="AI20" s="17" t="s">
        <v>15</v>
      </c>
      <c r="AJ20" s="16">
        <f t="shared" si="12"/>
        <v>0</v>
      </c>
      <c r="AK20" s="16">
        <f t="shared" si="13"/>
        <v>0</v>
      </c>
      <c r="AL20" s="18" t="str">
        <f t="shared" si="14"/>
        <v> </v>
      </c>
      <c r="AM20" s="16">
        <f t="shared" si="15"/>
        <v>2.5</v>
      </c>
      <c r="AN20" s="43"/>
      <c r="AO20" s="42"/>
      <c r="AP20" s="45" t="s">
        <v>170</v>
      </c>
      <c r="AQ20" s="42"/>
      <c r="AR20" s="10"/>
      <c r="AS20" s="10"/>
      <c r="AT20" s="10"/>
      <c r="AU20" s="10"/>
      <c r="AV20" s="10"/>
      <c r="AW20" s="10"/>
      <c r="AX20" s="10"/>
    </row>
    <row r="21" spans="1:50" ht="19.5" customHeight="1">
      <c r="A21" s="35"/>
      <c r="B21" s="34"/>
      <c r="C21" s="73"/>
      <c r="D21" s="77" t="str">
        <f t="shared" si="0"/>
        <v> </v>
      </c>
      <c r="E21" s="77"/>
      <c r="F21" s="56"/>
      <c r="G21" s="57"/>
      <c r="H21" s="77" t="s">
        <v>171</v>
      </c>
      <c r="I21" s="143" t="str">
        <f t="shared" si="1"/>
        <v> </v>
      </c>
      <c r="J21" s="38" t="str">
        <f t="shared" si="2"/>
        <v> </v>
      </c>
      <c r="K21" s="15"/>
      <c r="L21" s="15" t="s">
        <v>5</v>
      </c>
      <c r="M21" s="44">
        <f t="shared" si="3"/>
        <v>0</v>
      </c>
      <c r="N21" s="50">
        <f t="shared" si="4"/>
        <v>0</v>
      </c>
      <c r="O21" s="50" t="e">
        <f t="shared" si="5"/>
        <v>#DIV/0!</v>
      </c>
      <c r="P21" s="17">
        <v>3.5</v>
      </c>
      <c r="Q21" s="17" t="s">
        <v>6</v>
      </c>
      <c r="R21" s="16">
        <f t="shared" si="6"/>
        <v>0</v>
      </c>
      <c r="S21" s="17">
        <v>3</v>
      </c>
      <c r="T21" s="17" t="s">
        <v>7</v>
      </c>
      <c r="U21" s="16">
        <f t="shared" si="7"/>
        <v>0</v>
      </c>
      <c r="V21" s="17">
        <v>2.5</v>
      </c>
      <c r="W21" s="17" t="s">
        <v>8</v>
      </c>
      <c r="X21" s="16">
        <f t="shared" si="8"/>
        <v>0</v>
      </c>
      <c r="Y21" s="17">
        <v>2</v>
      </c>
      <c r="Z21" s="17" t="s">
        <v>9</v>
      </c>
      <c r="AA21" s="16">
        <f t="shared" si="9"/>
        <v>0</v>
      </c>
      <c r="AB21" s="17">
        <v>1.5</v>
      </c>
      <c r="AC21" s="17" t="s">
        <v>10</v>
      </c>
      <c r="AD21" s="16">
        <f t="shared" si="10"/>
        <v>0</v>
      </c>
      <c r="AE21" s="17">
        <v>1</v>
      </c>
      <c r="AF21" s="17" t="s">
        <v>11</v>
      </c>
      <c r="AG21" s="16">
        <f t="shared" si="11"/>
        <v>0</v>
      </c>
      <c r="AH21" s="17">
        <v>0</v>
      </c>
      <c r="AI21" s="17" t="s">
        <v>15</v>
      </c>
      <c r="AJ21" s="16">
        <f t="shared" si="12"/>
        <v>0</v>
      </c>
      <c r="AK21" s="16">
        <f t="shared" si="13"/>
        <v>0</v>
      </c>
      <c r="AL21" s="18" t="str">
        <f t="shared" si="14"/>
        <v> </v>
      </c>
      <c r="AM21" s="16">
        <f t="shared" si="15"/>
        <v>2.5</v>
      </c>
      <c r="AN21" s="43"/>
      <c r="AO21" s="42"/>
      <c r="AP21" s="45" t="s">
        <v>170</v>
      </c>
      <c r="AQ21" s="42"/>
      <c r="AR21" s="10"/>
      <c r="AS21" s="10"/>
      <c r="AT21" s="10"/>
      <c r="AU21" s="10"/>
      <c r="AV21" s="10"/>
      <c r="AW21" s="10"/>
      <c r="AX21" s="10"/>
    </row>
    <row r="22" spans="1:50" ht="19.5" customHeight="1">
      <c r="A22" s="35"/>
      <c r="B22" s="34"/>
      <c r="C22" s="73"/>
      <c r="D22" s="77" t="str">
        <f t="shared" si="0"/>
        <v> </v>
      </c>
      <c r="E22" s="77"/>
      <c r="F22" s="56"/>
      <c r="G22" s="57"/>
      <c r="H22" s="77" t="s">
        <v>171</v>
      </c>
      <c r="I22" s="143" t="str">
        <f t="shared" si="1"/>
        <v> </v>
      </c>
      <c r="J22" s="38" t="str">
        <f t="shared" si="2"/>
        <v> </v>
      </c>
      <c r="K22" s="15"/>
      <c r="L22" s="15" t="s">
        <v>5</v>
      </c>
      <c r="M22" s="44">
        <f t="shared" si="3"/>
        <v>0</v>
      </c>
      <c r="N22" s="50">
        <f t="shared" si="4"/>
        <v>0</v>
      </c>
      <c r="O22" s="50" t="e">
        <f t="shared" si="5"/>
        <v>#DIV/0!</v>
      </c>
      <c r="P22" s="17">
        <v>3.5</v>
      </c>
      <c r="Q22" s="17" t="s">
        <v>6</v>
      </c>
      <c r="R22" s="16">
        <f t="shared" si="6"/>
        <v>0</v>
      </c>
      <c r="S22" s="17">
        <v>3</v>
      </c>
      <c r="T22" s="17" t="s">
        <v>7</v>
      </c>
      <c r="U22" s="16">
        <f t="shared" si="7"/>
        <v>0</v>
      </c>
      <c r="V22" s="17">
        <v>2.5</v>
      </c>
      <c r="W22" s="17" t="s">
        <v>8</v>
      </c>
      <c r="X22" s="16">
        <f t="shared" si="8"/>
        <v>0</v>
      </c>
      <c r="Y22" s="17">
        <v>2</v>
      </c>
      <c r="Z22" s="17" t="s">
        <v>9</v>
      </c>
      <c r="AA22" s="16">
        <f t="shared" si="9"/>
        <v>0</v>
      </c>
      <c r="AB22" s="17">
        <v>1.5</v>
      </c>
      <c r="AC22" s="17" t="s">
        <v>10</v>
      </c>
      <c r="AD22" s="16">
        <f t="shared" si="10"/>
        <v>0</v>
      </c>
      <c r="AE22" s="17">
        <v>1</v>
      </c>
      <c r="AF22" s="17" t="s">
        <v>11</v>
      </c>
      <c r="AG22" s="16">
        <f t="shared" si="11"/>
        <v>0</v>
      </c>
      <c r="AH22" s="17">
        <v>0</v>
      </c>
      <c r="AI22" s="17" t="s">
        <v>15</v>
      </c>
      <c r="AJ22" s="16">
        <f t="shared" si="12"/>
        <v>0</v>
      </c>
      <c r="AK22" s="16">
        <f t="shared" si="13"/>
        <v>0</v>
      </c>
      <c r="AL22" s="18" t="str">
        <f t="shared" si="14"/>
        <v> </v>
      </c>
      <c r="AM22" s="16">
        <f t="shared" si="15"/>
        <v>2.5</v>
      </c>
      <c r="AN22" s="42"/>
      <c r="AO22" s="42"/>
      <c r="AP22" s="45" t="s">
        <v>170</v>
      </c>
      <c r="AQ22" s="42"/>
      <c r="AR22" s="10"/>
      <c r="AS22" s="10"/>
      <c r="AT22" s="10"/>
      <c r="AU22" s="10"/>
      <c r="AV22" s="10"/>
      <c r="AW22" s="10"/>
      <c r="AX22" s="10"/>
    </row>
    <row r="23" spans="1:50" ht="19.5" customHeight="1">
      <c r="A23" s="35"/>
      <c r="B23" s="34"/>
      <c r="C23" s="73"/>
      <c r="D23" s="77" t="str">
        <f t="shared" si="0"/>
        <v> </v>
      </c>
      <c r="E23" s="77"/>
      <c r="F23" s="56"/>
      <c r="G23" s="57"/>
      <c r="H23" s="77" t="s">
        <v>171</v>
      </c>
      <c r="I23" s="143" t="str">
        <f t="shared" si="1"/>
        <v> </v>
      </c>
      <c r="J23" s="38" t="str">
        <f t="shared" si="2"/>
        <v> </v>
      </c>
      <c r="K23" s="15"/>
      <c r="L23" s="15" t="s">
        <v>5</v>
      </c>
      <c r="M23" s="44">
        <f t="shared" si="3"/>
        <v>0</v>
      </c>
      <c r="N23" s="50">
        <f t="shared" si="4"/>
        <v>0</v>
      </c>
      <c r="O23" s="50" t="e">
        <f t="shared" si="5"/>
        <v>#DIV/0!</v>
      </c>
      <c r="P23" s="17">
        <v>3.5</v>
      </c>
      <c r="Q23" s="17" t="s">
        <v>6</v>
      </c>
      <c r="R23" s="16">
        <f t="shared" si="6"/>
        <v>0</v>
      </c>
      <c r="S23" s="17">
        <v>3</v>
      </c>
      <c r="T23" s="17" t="s">
        <v>7</v>
      </c>
      <c r="U23" s="16">
        <f t="shared" si="7"/>
        <v>0</v>
      </c>
      <c r="V23" s="17">
        <v>2.5</v>
      </c>
      <c r="W23" s="17" t="s">
        <v>8</v>
      </c>
      <c r="X23" s="16">
        <f t="shared" si="8"/>
        <v>0</v>
      </c>
      <c r="Y23" s="17">
        <v>2</v>
      </c>
      <c r="Z23" s="17" t="s">
        <v>9</v>
      </c>
      <c r="AA23" s="16">
        <f t="shared" si="9"/>
        <v>0</v>
      </c>
      <c r="AB23" s="17">
        <v>1.5</v>
      </c>
      <c r="AC23" s="17" t="s">
        <v>10</v>
      </c>
      <c r="AD23" s="16">
        <f t="shared" si="10"/>
        <v>0</v>
      </c>
      <c r="AE23" s="17">
        <v>1</v>
      </c>
      <c r="AF23" s="17" t="s">
        <v>11</v>
      </c>
      <c r="AG23" s="16">
        <f t="shared" si="11"/>
        <v>0</v>
      </c>
      <c r="AH23" s="17">
        <v>0</v>
      </c>
      <c r="AI23" s="17" t="s">
        <v>15</v>
      </c>
      <c r="AJ23" s="16">
        <f t="shared" si="12"/>
        <v>0</v>
      </c>
      <c r="AK23" s="16">
        <f t="shared" si="13"/>
        <v>0</v>
      </c>
      <c r="AL23" s="18" t="str">
        <f t="shared" si="14"/>
        <v> </v>
      </c>
      <c r="AM23" s="16">
        <f t="shared" si="15"/>
        <v>2.5</v>
      </c>
      <c r="AN23" s="42"/>
      <c r="AO23" s="42"/>
      <c r="AP23" s="45" t="s">
        <v>170</v>
      </c>
      <c r="AQ23" s="42"/>
      <c r="AR23" s="10"/>
      <c r="AS23" s="10"/>
      <c r="AT23" s="10"/>
      <c r="AU23" s="10"/>
      <c r="AV23" s="10"/>
      <c r="AW23" s="10"/>
      <c r="AX23" s="10"/>
    </row>
    <row r="24" spans="1:50" ht="19.5" customHeight="1">
      <c r="A24" s="35"/>
      <c r="B24" s="34"/>
      <c r="C24" s="73"/>
      <c r="D24" s="77" t="str">
        <f t="shared" si="0"/>
        <v> </v>
      </c>
      <c r="E24" s="77"/>
      <c r="F24" s="56"/>
      <c r="G24" s="57"/>
      <c r="H24" s="77" t="s">
        <v>171</v>
      </c>
      <c r="I24" s="143" t="str">
        <f t="shared" si="1"/>
        <v> </v>
      </c>
      <c r="J24" s="38" t="str">
        <f t="shared" si="2"/>
        <v> </v>
      </c>
      <c r="K24" s="15"/>
      <c r="L24" s="15" t="s">
        <v>5</v>
      </c>
      <c r="M24" s="44">
        <f t="shared" si="3"/>
        <v>0</v>
      </c>
      <c r="N24" s="50">
        <f t="shared" si="4"/>
        <v>0</v>
      </c>
      <c r="O24" s="50" t="e">
        <f t="shared" si="5"/>
        <v>#DIV/0!</v>
      </c>
      <c r="P24" s="17">
        <v>3.5</v>
      </c>
      <c r="Q24" s="17" t="s">
        <v>6</v>
      </c>
      <c r="R24" s="16">
        <f t="shared" si="6"/>
        <v>0</v>
      </c>
      <c r="S24" s="17">
        <v>3</v>
      </c>
      <c r="T24" s="17" t="s">
        <v>7</v>
      </c>
      <c r="U24" s="16">
        <f t="shared" si="7"/>
        <v>0</v>
      </c>
      <c r="V24" s="17">
        <v>2.5</v>
      </c>
      <c r="W24" s="17" t="s">
        <v>8</v>
      </c>
      <c r="X24" s="16">
        <f t="shared" si="8"/>
        <v>0</v>
      </c>
      <c r="Y24" s="17">
        <v>2</v>
      </c>
      <c r="Z24" s="17" t="s">
        <v>9</v>
      </c>
      <c r="AA24" s="16">
        <f t="shared" si="9"/>
        <v>0</v>
      </c>
      <c r="AB24" s="17">
        <v>1.5</v>
      </c>
      <c r="AC24" s="17" t="s">
        <v>10</v>
      </c>
      <c r="AD24" s="16">
        <f t="shared" si="10"/>
        <v>0</v>
      </c>
      <c r="AE24" s="17">
        <v>1</v>
      </c>
      <c r="AF24" s="17" t="s">
        <v>11</v>
      </c>
      <c r="AG24" s="16">
        <f t="shared" si="11"/>
        <v>0</v>
      </c>
      <c r="AH24" s="17">
        <v>0</v>
      </c>
      <c r="AI24" s="17" t="s">
        <v>15</v>
      </c>
      <c r="AJ24" s="16">
        <f t="shared" si="12"/>
        <v>0</v>
      </c>
      <c r="AK24" s="16">
        <f t="shared" si="13"/>
        <v>0</v>
      </c>
      <c r="AL24" s="18" t="str">
        <f t="shared" si="14"/>
        <v> </v>
      </c>
      <c r="AM24" s="16">
        <f t="shared" si="15"/>
        <v>2.5</v>
      </c>
      <c r="AN24" s="42"/>
      <c r="AO24" s="42"/>
      <c r="AP24" s="45" t="s">
        <v>170</v>
      </c>
      <c r="AQ24" s="42"/>
      <c r="AR24" s="10"/>
      <c r="AS24" s="10"/>
      <c r="AT24" s="10"/>
      <c r="AU24" s="10"/>
      <c r="AV24" s="10"/>
      <c r="AW24" s="10"/>
      <c r="AX24" s="10"/>
    </row>
    <row r="25" spans="1:50" ht="19.5" customHeight="1">
      <c r="A25" s="35"/>
      <c r="B25" s="34"/>
      <c r="C25" s="71"/>
      <c r="D25" s="77" t="str">
        <f t="shared" si="0"/>
        <v> </v>
      </c>
      <c r="E25" s="37"/>
      <c r="F25" s="56"/>
      <c r="G25" s="57"/>
      <c r="H25" s="37" t="s">
        <v>171</v>
      </c>
      <c r="I25" s="143" t="str">
        <f t="shared" si="1"/>
        <v> </v>
      </c>
      <c r="J25" s="38" t="str">
        <f t="shared" si="2"/>
        <v> </v>
      </c>
      <c r="K25" s="15"/>
      <c r="L25" s="15" t="s">
        <v>5</v>
      </c>
      <c r="M25" s="44">
        <f t="shared" si="3"/>
        <v>0</v>
      </c>
      <c r="N25" s="50">
        <f t="shared" si="4"/>
        <v>0</v>
      </c>
      <c r="O25" s="50" t="e">
        <f t="shared" si="5"/>
        <v>#DIV/0!</v>
      </c>
      <c r="P25" s="17">
        <v>3.5</v>
      </c>
      <c r="Q25" s="17" t="s">
        <v>6</v>
      </c>
      <c r="R25" s="16">
        <f t="shared" si="6"/>
        <v>0</v>
      </c>
      <c r="S25" s="17">
        <v>3</v>
      </c>
      <c r="T25" s="17" t="s">
        <v>7</v>
      </c>
      <c r="U25" s="16">
        <f t="shared" si="7"/>
        <v>0</v>
      </c>
      <c r="V25" s="17">
        <v>2.5</v>
      </c>
      <c r="W25" s="17" t="s">
        <v>8</v>
      </c>
      <c r="X25" s="16">
        <f t="shared" si="8"/>
        <v>0</v>
      </c>
      <c r="Y25" s="17">
        <v>2</v>
      </c>
      <c r="Z25" s="17" t="s">
        <v>9</v>
      </c>
      <c r="AA25" s="16">
        <f t="shared" si="9"/>
        <v>0</v>
      </c>
      <c r="AB25" s="17">
        <v>1.5</v>
      </c>
      <c r="AC25" s="17" t="s">
        <v>10</v>
      </c>
      <c r="AD25" s="16">
        <f t="shared" si="10"/>
        <v>0</v>
      </c>
      <c r="AE25" s="17">
        <v>1</v>
      </c>
      <c r="AF25" s="17" t="s">
        <v>11</v>
      </c>
      <c r="AG25" s="16">
        <f t="shared" si="11"/>
        <v>0</v>
      </c>
      <c r="AH25" s="17">
        <v>0</v>
      </c>
      <c r="AI25" s="17" t="s">
        <v>15</v>
      </c>
      <c r="AJ25" s="16">
        <f t="shared" si="12"/>
        <v>0</v>
      </c>
      <c r="AK25" s="16">
        <f t="shared" si="13"/>
        <v>0</v>
      </c>
      <c r="AL25" s="18" t="str">
        <f t="shared" si="14"/>
        <v> </v>
      </c>
      <c r="AM25" s="16">
        <f t="shared" si="15"/>
        <v>2.5</v>
      </c>
      <c r="AN25" s="42"/>
      <c r="AO25" s="42"/>
      <c r="AP25" s="45" t="s">
        <v>170</v>
      </c>
      <c r="AQ25" s="42"/>
      <c r="AR25" s="10"/>
      <c r="AS25" s="10"/>
      <c r="AT25" s="10"/>
      <c r="AU25" s="10"/>
      <c r="AV25" s="10"/>
      <c r="AW25" s="10"/>
      <c r="AX25" s="10"/>
    </row>
    <row r="26" spans="1:50" ht="19.5" customHeight="1">
      <c r="A26" s="35"/>
      <c r="B26" s="34"/>
      <c r="C26" s="71"/>
      <c r="D26" s="77" t="str">
        <f t="shared" si="0"/>
        <v> </v>
      </c>
      <c r="E26" s="37"/>
      <c r="F26" s="56"/>
      <c r="G26" s="57"/>
      <c r="H26" s="37" t="s">
        <v>171</v>
      </c>
      <c r="I26" s="143" t="str">
        <f t="shared" si="1"/>
        <v> </v>
      </c>
      <c r="J26" s="38" t="str">
        <f t="shared" si="2"/>
        <v> </v>
      </c>
      <c r="K26" s="15"/>
      <c r="L26" s="15" t="s">
        <v>5</v>
      </c>
      <c r="M26" s="44">
        <f t="shared" si="3"/>
        <v>0</v>
      </c>
      <c r="N26" s="50">
        <f t="shared" si="4"/>
        <v>0</v>
      </c>
      <c r="O26" s="50" t="e">
        <f t="shared" si="5"/>
        <v>#DIV/0!</v>
      </c>
      <c r="P26" s="17">
        <v>3.5</v>
      </c>
      <c r="Q26" s="17" t="s">
        <v>6</v>
      </c>
      <c r="R26" s="16">
        <f t="shared" si="6"/>
        <v>0</v>
      </c>
      <c r="S26" s="17">
        <v>3</v>
      </c>
      <c r="T26" s="17" t="s">
        <v>7</v>
      </c>
      <c r="U26" s="16">
        <f t="shared" si="7"/>
        <v>0</v>
      </c>
      <c r="V26" s="17">
        <v>2.5</v>
      </c>
      <c r="W26" s="17" t="s">
        <v>8</v>
      </c>
      <c r="X26" s="16">
        <f t="shared" si="8"/>
        <v>0</v>
      </c>
      <c r="Y26" s="17">
        <v>2</v>
      </c>
      <c r="Z26" s="17" t="s">
        <v>9</v>
      </c>
      <c r="AA26" s="16">
        <f t="shared" si="9"/>
        <v>0</v>
      </c>
      <c r="AB26" s="17">
        <v>1.5</v>
      </c>
      <c r="AC26" s="17" t="s">
        <v>10</v>
      </c>
      <c r="AD26" s="16">
        <f t="shared" si="10"/>
        <v>0</v>
      </c>
      <c r="AE26" s="17">
        <v>1</v>
      </c>
      <c r="AF26" s="17" t="s">
        <v>11</v>
      </c>
      <c r="AG26" s="16">
        <f t="shared" si="11"/>
        <v>0</v>
      </c>
      <c r="AH26" s="17">
        <v>0</v>
      </c>
      <c r="AI26" s="17" t="s">
        <v>15</v>
      </c>
      <c r="AJ26" s="16">
        <f t="shared" si="12"/>
        <v>0</v>
      </c>
      <c r="AK26" s="16">
        <f t="shared" si="13"/>
        <v>0</v>
      </c>
      <c r="AL26" s="18" t="str">
        <f t="shared" si="14"/>
        <v> </v>
      </c>
      <c r="AM26" s="16">
        <f t="shared" si="15"/>
        <v>2.5</v>
      </c>
      <c r="AN26" s="42"/>
      <c r="AO26" s="42"/>
      <c r="AP26" s="45" t="s">
        <v>170</v>
      </c>
      <c r="AQ26" s="42"/>
      <c r="AR26" s="10"/>
      <c r="AS26" s="10"/>
      <c r="AT26" s="10"/>
      <c r="AU26" s="10"/>
      <c r="AV26" s="10"/>
      <c r="AW26" s="10"/>
      <c r="AX26" s="10"/>
    </row>
    <row r="27" spans="1:50" ht="19.5" customHeight="1">
      <c r="A27" s="35"/>
      <c r="B27" s="34"/>
      <c r="C27" s="71"/>
      <c r="D27" s="77" t="str">
        <f t="shared" si="0"/>
        <v> </v>
      </c>
      <c r="E27" s="37"/>
      <c r="F27" s="56"/>
      <c r="G27" s="57"/>
      <c r="H27" s="37" t="s">
        <v>171</v>
      </c>
      <c r="I27" s="143" t="str">
        <f t="shared" si="1"/>
        <v> </v>
      </c>
      <c r="J27" s="38" t="str">
        <f t="shared" si="2"/>
        <v> </v>
      </c>
      <c r="K27" s="15"/>
      <c r="L27" s="15" t="s">
        <v>5</v>
      </c>
      <c r="M27" s="44">
        <f t="shared" si="3"/>
        <v>0</v>
      </c>
      <c r="N27" s="50">
        <f t="shared" si="4"/>
        <v>0</v>
      </c>
      <c r="O27" s="50" t="e">
        <f t="shared" si="5"/>
        <v>#DIV/0!</v>
      </c>
      <c r="P27" s="17">
        <v>3.5</v>
      </c>
      <c r="Q27" s="17" t="s">
        <v>6</v>
      </c>
      <c r="R27" s="16">
        <f t="shared" si="6"/>
        <v>0</v>
      </c>
      <c r="S27" s="17">
        <v>3</v>
      </c>
      <c r="T27" s="17" t="s">
        <v>7</v>
      </c>
      <c r="U27" s="16">
        <f t="shared" si="7"/>
        <v>0</v>
      </c>
      <c r="V27" s="17">
        <v>2.5</v>
      </c>
      <c r="W27" s="17" t="s">
        <v>8</v>
      </c>
      <c r="X27" s="16">
        <f t="shared" si="8"/>
        <v>0</v>
      </c>
      <c r="Y27" s="17">
        <v>2</v>
      </c>
      <c r="Z27" s="17" t="s">
        <v>9</v>
      </c>
      <c r="AA27" s="16">
        <f t="shared" si="9"/>
        <v>0</v>
      </c>
      <c r="AB27" s="17">
        <v>1.5</v>
      </c>
      <c r="AC27" s="17" t="s">
        <v>10</v>
      </c>
      <c r="AD27" s="16">
        <f t="shared" si="10"/>
        <v>0</v>
      </c>
      <c r="AE27" s="17">
        <v>1</v>
      </c>
      <c r="AF27" s="17" t="s">
        <v>11</v>
      </c>
      <c r="AG27" s="16">
        <f t="shared" si="11"/>
        <v>0</v>
      </c>
      <c r="AH27" s="17">
        <v>0</v>
      </c>
      <c r="AI27" s="17" t="s">
        <v>15</v>
      </c>
      <c r="AJ27" s="16">
        <f t="shared" si="12"/>
        <v>0</v>
      </c>
      <c r="AK27" s="16">
        <f t="shared" si="13"/>
        <v>0</v>
      </c>
      <c r="AL27" s="18" t="str">
        <f t="shared" si="14"/>
        <v> </v>
      </c>
      <c r="AM27" s="16">
        <f t="shared" si="15"/>
        <v>2.5</v>
      </c>
      <c r="AN27" s="42"/>
      <c r="AO27" s="42"/>
      <c r="AP27" s="45" t="s">
        <v>170</v>
      </c>
      <c r="AQ27" s="42"/>
      <c r="AR27" s="10"/>
      <c r="AS27" s="10"/>
      <c r="AT27" s="10"/>
      <c r="AU27" s="10"/>
      <c r="AV27" s="10"/>
      <c r="AW27" s="10"/>
      <c r="AX27" s="10"/>
    </row>
    <row r="28" spans="1:50" ht="19.5" customHeight="1">
      <c r="A28" s="35"/>
      <c r="B28" s="34"/>
      <c r="C28" s="71"/>
      <c r="D28" s="77" t="str">
        <f t="shared" si="0"/>
        <v> </v>
      </c>
      <c r="E28" s="37"/>
      <c r="F28" s="56"/>
      <c r="G28" s="57"/>
      <c r="H28" s="37" t="s">
        <v>171</v>
      </c>
      <c r="I28" s="143" t="str">
        <f t="shared" si="1"/>
        <v> </v>
      </c>
      <c r="J28" s="38" t="str">
        <f t="shared" si="2"/>
        <v> </v>
      </c>
      <c r="K28" s="15"/>
      <c r="L28" s="15" t="s">
        <v>5</v>
      </c>
      <c r="M28" s="44">
        <f t="shared" si="3"/>
        <v>0</v>
      </c>
      <c r="N28" s="50">
        <f t="shared" si="4"/>
        <v>0</v>
      </c>
      <c r="O28" s="50" t="e">
        <f t="shared" si="5"/>
        <v>#DIV/0!</v>
      </c>
      <c r="P28" s="17">
        <v>3.5</v>
      </c>
      <c r="Q28" s="17" t="s">
        <v>6</v>
      </c>
      <c r="R28" s="16">
        <f t="shared" si="6"/>
        <v>0</v>
      </c>
      <c r="S28" s="17">
        <v>3</v>
      </c>
      <c r="T28" s="17" t="s">
        <v>7</v>
      </c>
      <c r="U28" s="16">
        <f t="shared" si="7"/>
        <v>0</v>
      </c>
      <c r="V28" s="17">
        <v>2.5</v>
      </c>
      <c r="W28" s="17" t="s">
        <v>8</v>
      </c>
      <c r="X28" s="16">
        <f t="shared" si="8"/>
        <v>0</v>
      </c>
      <c r="Y28" s="17">
        <v>2</v>
      </c>
      <c r="Z28" s="17" t="s">
        <v>9</v>
      </c>
      <c r="AA28" s="16">
        <f t="shared" si="9"/>
        <v>0</v>
      </c>
      <c r="AB28" s="17">
        <v>1.5</v>
      </c>
      <c r="AC28" s="17" t="s">
        <v>10</v>
      </c>
      <c r="AD28" s="16">
        <f t="shared" si="10"/>
        <v>0</v>
      </c>
      <c r="AE28" s="17">
        <v>1</v>
      </c>
      <c r="AF28" s="17" t="s">
        <v>11</v>
      </c>
      <c r="AG28" s="16">
        <f t="shared" si="11"/>
        <v>0</v>
      </c>
      <c r="AH28" s="17">
        <v>0</v>
      </c>
      <c r="AI28" s="17" t="s">
        <v>15</v>
      </c>
      <c r="AJ28" s="16">
        <f t="shared" si="12"/>
        <v>0</v>
      </c>
      <c r="AK28" s="16">
        <f t="shared" si="13"/>
        <v>0</v>
      </c>
      <c r="AL28" s="18" t="str">
        <f t="shared" si="14"/>
        <v> </v>
      </c>
      <c r="AM28" s="16">
        <f t="shared" si="15"/>
        <v>2.5</v>
      </c>
      <c r="AN28" s="42"/>
      <c r="AO28" s="42"/>
      <c r="AP28" s="45" t="s">
        <v>170</v>
      </c>
      <c r="AQ28" s="42"/>
      <c r="AR28" s="10"/>
      <c r="AS28" s="10"/>
      <c r="AT28" s="10"/>
      <c r="AU28" s="10"/>
      <c r="AV28" s="10"/>
      <c r="AW28" s="10"/>
      <c r="AX28" s="10"/>
    </row>
    <row r="29" spans="1:50" ht="19.5" customHeight="1">
      <c r="A29" s="35"/>
      <c r="B29" s="34"/>
      <c r="C29" s="71"/>
      <c r="D29" s="77" t="str">
        <f t="shared" si="0"/>
        <v> </v>
      </c>
      <c r="E29" s="37"/>
      <c r="F29" s="56"/>
      <c r="G29" s="57"/>
      <c r="H29" s="37" t="s">
        <v>171</v>
      </c>
      <c r="I29" s="143" t="str">
        <f t="shared" si="1"/>
        <v> </v>
      </c>
      <c r="J29" s="38" t="str">
        <f t="shared" si="2"/>
        <v> </v>
      </c>
      <c r="K29" s="15"/>
      <c r="L29" s="15" t="s">
        <v>5</v>
      </c>
      <c r="M29" s="44">
        <f t="shared" si="3"/>
        <v>0</v>
      </c>
      <c r="N29" s="50">
        <f t="shared" si="4"/>
        <v>0</v>
      </c>
      <c r="O29" s="50" t="e">
        <f t="shared" si="5"/>
        <v>#DIV/0!</v>
      </c>
      <c r="P29" s="17">
        <v>3.5</v>
      </c>
      <c r="Q29" s="17" t="s">
        <v>6</v>
      </c>
      <c r="R29" s="16">
        <f t="shared" si="6"/>
        <v>0</v>
      </c>
      <c r="S29" s="17">
        <v>3</v>
      </c>
      <c r="T29" s="17" t="s">
        <v>7</v>
      </c>
      <c r="U29" s="16">
        <f t="shared" si="7"/>
        <v>0</v>
      </c>
      <c r="V29" s="17">
        <v>2.5</v>
      </c>
      <c r="W29" s="17" t="s">
        <v>8</v>
      </c>
      <c r="X29" s="16">
        <f t="shared" si="8"/>
        <v>0</v>
      </c>
      <c r="Y29" s="17">
        <v>2</v>
      </c>
      <c r="Z29" s="17" t="s">
        <v>9</v>
      </c>
      <c r="AA29" s="16">
        <f t="shared" si="9"/>
        <v>0</v>
      </c>
      <c r="AB29" s="17">
        <v>1.5</v>
      </c>
      <c r="AC29" s="17" t="s">
        <v>10</v>
      </c>
      <c r="AD29" s="16">
        <f t="shared" si="10"/>
        <v>0</v>
      </c>
      <c r="AE29" s="17">
        <v>1</v>
      </c>
      <c r="AF29" s="17" t="s">
        <v>11</v>
      </c>
      <c r="AG29" s="16">
        <f t="shared" si="11"/>
        <v>0</v>
      </c>
      <c r="AH29" s="17">
        <v>0</v>
      </c>
      <c r="AI29" s="17" t="s">
        <v>15</v>
      </c>
      <c r="AJ29" s="16">
        <f t="shared" si="12"/>
        <v>0</v>
      </c>
      <c r="AK29" s="16">
        <f t="shared" si="13"/>
        <v>0</v>
      </c>
      <c r="AL29" s="18" t="str">
        <f t="shared" si="14"/>
        <v> </v>
      </c>
      <c r="AM29" s="16">
        <f t="shared" si="15"/>
        <v>2.5</v>
      </c>
      <c r="AN29" s="42"/>
      <c r="AO29" s="42"/>
      <c r="AP29" s="45" t="s">
        <v>170</v>
      </c>
      <c r="AQ29" s="42"/>
      <c r="AR29" s="10"/>
      <c r="AS29" s="10"/>
      <c r="AT29" s="10"/>
      <c r="AU29" s="10"/>
      <c r="AV29" s="10"/>
      <c r="AW29" s="10"/>
      <c r="AX29" s="10"/>
    </row>
    <row r="30" spans="1:50" ht="19.5" customHeight="1">
      <c r="A30" s="35"/>
      <c r="B30" s="34"/>
      <c r="C30" s="71"/>
      <c r="D30" s="77" t="str">
        <f t="shared" si="0"/>
        <v> </v>
      </c>
      <c r="E30" s="37"/>
      <c r="F30" s="56"/>
      <c r="G30" s="57"/>
      <c r="H30" s="37" t="s">
        <v>171</v>
      </c>
      <c r="I30" s="143" t="str">
        <f t="shared" si="1"/>
        <v> </v>
      </c>
      <c r="J30" s="38" t="str">
        <f t="shared" si="2"/>
        <v> </v>
      </c>
      <c r="K30" s="15"/>
      <c r="L30" s="15" t="s">
        <v>5</v>
      </c>
      <c r="M30" s="44">
        <f t="shared" si="3"/>
        <v>0</v>
      </c>
      <c r="N30" s="50">
        <f t="shared" si="4"/>
        <v>0</v>
      </c>
      <c r="O30" s="50" t="e">
        <f t="shared" si="5"/>
        <v>#DIV/0!</v>
      </c>
      <c r="P30" s="17">
        <v>3.5</v>
      </c>
      <c r="Q30" s="17" t="s">
        <v>6</v>
      </c>
      <c r="R30" s="16">
        <f t="shared" si="6"/>
        <v>0</v>
      </c>
      <c r="S30" s="17">
        <v>3</v>
      </c>
      <c r="T30" s="17" t="s">
        <v>7</v>
      </c>
      <c r="U30" s="16">
        <f t="shared" si="7"/>
        <v>0</v>
      </c>
      <c r="V30" s="17">
        <v>2.5</v>
      </c>
      <c r="W30" s="17" t="s">
        <v>8</v>
      </c>
      <c r="X30" s="16">
        <f t="shared" si="8"/>
        <v>0</v>
      </c>
      <c r="Y30" s="17">
        <v>2</v>
      </c>
      <c r="Z30" s="17" t="s">
        <v>9</v>
      </c>
      <c r="AA30" s="16">
        <f t="shared" si="9"/>
        <v>0</v>
      </c>
      <c r="AB30" s="17">
        <v>1.5</v>
      </c>
      <c r="AC30" s="17" t="s">
        <v>10</v>
      </c>
      <c r="AD30" s="16">
        <f t="shared" si="10"/>
        <v>0</v>
      </c>
      <c r="AE30" s="17">
        <v>1</v>
      </c>
      <c r="AF30" s="17" t="s">
        <v>11</v>
      </c>
      <c r="AG30" s="16">
        <f t="shared" si="11"/>
        <v>0</v>
      </c>
      <c r="AH30" s="17">
        <v>0</v>
      </c>
      <c r="AI30" s="17" t="s">
        <v>15</v>
      </c>
      <c r="AJ30" s="16">
        <f t="shared" si="12"/>
        <v>0</v>
      </c>
      <c r="AK30" s="16">
        <f t="shared" si="13"/>
        <v>0</v>
      </c>
      <c r="AL30" s="18" t="str">
        <f t="shared" si="14"/>
        <v> </v>
      </c>
      <c r="AM30" s="16">
        <f t="shared" si="15"/>
        <v>2.5</v>
      </c>
      <c r="AN30" s="42"/>
      <c r="AO30" s="42"/>
      <c r="AP30" s="45" t="s">
        <v>170</v>
      </c>
      <c r="AQ30" s="42"/>
      <c r="AR30" s="10"/>
      <c r="AS30" s="10"/>
      <c r="AT30" s="10"/>
      <c r="AU30" s="10"/>
      <c r="AV30" s="10"/>
      <c r="AW30" s="10"/>
      <c r="AX30" s="10"/>
    </row>
    <row r="31" spans="1:50" ht="19.5" customHeight="1">
      <c r="A31" s="35"/>
      <c r="B31" s="34"/>
      <c r="C31" s="71"/>
      <c r="D31" s="77" t="str">
        <f t="shared" si="0"/>
        <v> </v>
      </c>
      <c r="E31" s="37"/>
      <c r="F31" s="56"/>
      <c r="G31" s="57"/>
      <c r="H31" s="37" t="s">
        <v>171</v>
      </c>
      <c r="I31" s="143" t="str">
        <f t="shared" si="1"/>
        <v> </v>
      </c>
      <c r="J31" s="38" t="str">
        <f t="shared" si="2"/>
        <v> </v>
      </c>
      <c r="K31" s="15"/>
      <c r="L31" s="15" t="s">
        <v>5</v>
      </c>
      <c r="M31" s="44">
        <f t="shared" si="3"/>
        <v>0</v>
      </c>
      <c r="N31" s="50">
        <f t="shared" si="4"/>
        <v>0</v>
      </c>
      <c r="O31" s="50" t="e">
        <f t="shared" si="5"/>
        <v>#DIV/0!</v>
      </c>
      <c r="P31" s="17">
        <v>3.5</v>
      </c>
      <c r="Q31" s="17" t="s">
        <v>6</v>
      </c>
      <c r="R31" s="16">
        <f t="shared" si="6"/>
        <v>0</v>
      </c>
      <c r="S31" s="17">
        <v>3</v>
      </c>
      <c r="T31" s="17" t="s">
        <v>7</v>
      </c>
      <c r="U31" s="16">
        <f t="shared" si="7"/>
        <v>0</v>
      </c>
      <c r="V31" s="17">
        <v>2.5</v>
      </c>
      <c r="W31" s="17" t="s">
        <v>8</v>
      </c>
      <c r="X31" s="16">
        <f t="shared" si="8"/>
        <v>0</v>
      </c>
      <c r="Y31" s="17">
        <v>2</v>
      </c>
      <c r="Z31" s="17" t="s">
        <v>9</v>
      </c>
      <c r="AA31" s="16">
        <f t="shared" si="9"/>
        <v>0</v>
      </c>
      <c r="AB31" s="17">
        <v>1.5</v>
      </c>
      <c r="AC31" s="17" t="s">
        <v>10</v>
      </c>
      <c r="AD31" s="16">
        <f t="shared" si="10"/>
        <v>0</v>
      </c>
      <c r="AE31" s="17">
        <v>1</v>
      </c>
      <c r="AF31" s="17" t="s">
        <v>11</v>
      </c>
      <c r="AG31" s="16">
        <f t="shared" si="11"/>
        <v>0</v>
      </c>
      <c r="AH31" s="17">
        <v>0</v>
      </c>
      <c r="AI31" s="17" t="s">
        <v>15</v>
      </c>
      <c r="AJ31" s="16">
        <f t="shared" si="12"/>
        <v>0</v>
      </c>
      <c r="AK31" s="16">
        <f t="shared" si="13"/>
        <v>0</v>
      </c>
      <c r="AL31" s="18" t="str">
        <f t="shared" si="14"/>
        <v> </v>
      </c>
      <c r="AM31" s="16">
        <f t="shared" si="15"/>
        <v>2.5</v>
      </c>
      <c r="AN31" s="42"/>
      <c r="AO31" s="42"/>
      <c r="AP31" s="45" t="s">
        <v>170</v>
      </c>
      <c r="AQ31" s="42"/>
      <c r="AR31" s="10"/>
      <c r="AS31" s="10"/>
      <c r="AT31" s="10"/>
      <c r="AU31" s="10"/>
      <c r="AV31" s="10"/>
      <c r="AW31" s="10"/>
      <c r="AX31" s="10"/>
    </row>
    <row r="32" spans="1:50" ht="19.5" customHeight="1">
      <c r="A32" s="35"/>
      <c r="B32" s="34"/>
      <c r="C32" s="71"/>
      <c r="D32" s="77" t="str">
        <f t="shared" si="0"/>
        <v> </v>
      </c>
      <c r="E32" s="37"/>
      <c r="F32" s="56"/>
      <c r="G32" s="57"/>
      <c r="H32" s="37" t="s">
        <v>171</v>
      </c>
      <c r="I32" s="143" t="str">
        <f t="shared" si="1"/>
        <v> </v>
      </c>
      <c r="J32" s="38" t="str">
        <f t="shared" si="2"/>
        <v> </v>
      </c>
      <c r="K32" s="15"/>
      <c r="L32" s="15" t="s">
        <v>5</v>
      </c>
      <c r="M32" s="44">
        <f t="shared" si="3"/>
        <v>0</v>
      </c>
      <c r="N32" s="50">
        <f t="shared" si="4"/>
        <v>0</v>
      </c>
      <c r="O32" s="50" t="e">
        <f t="shared" si="5"/>
        <v>#DIV/0!</v>
      </c>
      <c r="P32" s="17">
        <v>3.5</v>
      </c>
      <c r="Q32" s="17" t="s">
        <v>6</v>
      </c>
      <c r="R32" s="16">
        <f t="shared" si="6"/>
        <v>0</v>
      </c>
      <c r="S32" s="17">
        <v>3</v>
      </c>
      <c r="T32" s="17" t="s">
        <v>7</v>
      </c>
      <c r="U32" s="16">
        <f t="shared" si="7"/>
        <v>0</v>
      </c>
      <c r="V32" s="17">
        <v>2.5</v>
      </c>
      <c r="W32" s="17" t="s">
        <v>8</v>
      </c>
      <c r="X32" s="16">
        <f t="shared" si="8"/>
        <v>0</v>
      </c>
      <c r="Y32" s="17">
        <v>2</v>
      </c>
      <c r="Z32" s="17" t="s">
        <v>9</v>
      </c>
      <c r="AA32" s="16">
        <f t="shared" si="9"/>
        <v>0</v>
      </c>
      <c r="AB32" s="17">
        <v>1.5</v>
      </c>
      <c r="AC32" s="17" t="s">
        <v>10</v>
      </c>
      <c r="AD32" s="16">
        <f t="shared" si="10"/>
        <v>0</v>
      </c>
      <c r="AE32" s="17">
        <v>1</v>
      </c>
      <c r="AF32" s="17" t="s">
        <v>11</v>
      </c>
      <c r="AG32" s="16">
        <f t="shared" si="11"/>
        <v>0</v>
      </c>
      <c r="AH32" s="17">
        <v>0</v>
      </c>
      <c r="AI32" s="17" t="s">
        <v>15</v>
      </c>
      <c r="AJ32" s="16">
        <f t="shared" si="12"/>
        <v>0</v>
      </c>
      <c r="AK32" s="16">
        <f t="shared" si="13"/>
        <v>0</v>
      </c>
      <c r="AL32" s="18" t="str">
        <f t="shared" si="14"/>
        <v> </v>
      </c>
      <c r="AM32" s="16">
        <f t="shared" si="15"/>
        <v>2.5</v>
      </c>
      <c r="AN32" s="42"/>
      <c r="AO32" s="42"/>
      <c r="AP32" s="45" t="s">
        <v>170</v>
      </c>
      <c r="AQ32" s="42"/>
      <c r="AR32" s="10"/>
      <c r="AS32" s="10"/>
      <c r="AT32" s="10"/>
      <c r="AU32" s="10"/>
      <c r="AV32" s="10"/>
      <c r="AW32" s="10"/>
      <c r="AX32" s="10"/>
    </row>
    <row r="33" spans="1:50" ht="19.5" customHeight="1" thickBot="1">
      <c r="A33" s="51"/>
      <c r="B33" s="52"/>
      <c r="C33" s="72"/>
      <c r="D33" s="37" t="str">
        <f t="shared" si="0"/>
        <v> </v>
      </c>
      <c r="E33" s="69"/>
      <c r="F33" s="58"/>
      <c r="G33" s="59"/>
      <c r="H33" s="69" t="s">
        <v>171</v>
      </c>
      <c r="I33" s="143" t="str">
        <f t="shared" si="1"/>
        <v> </v>
      </c>
      <c r="J33" s="38" t="str">
        <f t="shared" si="2"/>
        <v> </v>
      </c>
      <c r="K33" s="15"/>
      <c r="L33" s="15" t="s">
        <v>5</v>
      </c>
      <c r="M33" s="44">
        <f t="shared" si="3"/>
        <v>0</v>
      </c>
      <c r="N33" s="50">
        <f t="shared" si="4"/>
        <v>0</v>
      </c>
      <c r="O33" s="50" t="e">
        <f t="shared" si="5"/>
        <v>#DIV/0!</v>
      </c>
      <c r="P33" s="17">
        <v>3.5</v>
      </c>
      <c r="Q33" s="17" t="s">
        <v>6</v>
      </c>
      <c r="R33" s="16">
        <f t="shared" si="6"/>
        <v>0</v>
      </c>
      <c r="S33" s="17">
        <v>3</v>
      </c>
      <c r="T33" s="17" t="s">
        <v>7</v>
      </c>
      <c r="U33" s="16">
        <f t="shared" si="7"/>
        <v>0</v>
      </c>
      <c r="V33" s="17">
        <v>2.5</v>
      </c>
      <c r="W33" s="17" t="s">
        <v>8</v>
      </c>
      <c r="X33" s="16">
        <f t="shared" si="8"/>
        <v>0</v>
      </c>
      <c r="Y33" s="17">
        <v>2</v>
      </c>
      <c r="Z33" s="17" t="s">
        <v>9</v>
      </c>
      <c r="AA33" s="16">
        <f t="shared" si="9"/>
        <v>0</v>
      </c>
      <c r="AB33" s="17">
        <v>1.5</v>
      </c>
      <c r="AC33" s="17" t="s">
        <v>10</v>
      </c>
      <c r="AD33" s="16">
        <f t="shared" si="10"/>
        <v>0</v>
      </c>
      <c r="AE33" s="17">
        <v>1</v>
      </c>
      <c r="AF33" s="17" t="s">
        <v>11</v>
      </c>
      <c r="AG33" s="16">
        <f t="shared" si="11"/>
        <v>0</v>
      </c>
      <c r="AH33" s="17">
        <v>0</v>
      </c>
      <c r="AI33" s="17" t="s">
        <v>15</v>
      </c>
      <c r="AJ33" s="16">
        <f t="shared" si="12"/>
        <v>0</v>
      </c>
      <c r="AK33" s="16">
        <f t="shared" si="13"/>
        <v>0</v>
      </c>
      <c r="AL33" s="18" t="str">
        <f t="shared" si="14"/>
        <v> </v>
      </c>
      <c r="AM33" s="16">
        <f t="shared" si="15"/>
        <v>2.5</v>
      </c>
      <c r="AN33" s="42"/>
      <c r="AO33" s="42"/>
      <c r="AP33" s="45" t="s">
        <v>170</v>
      </c>
      <c r="AQ33" s="42"/>
      <c r="AR33" s="10"/>
      <c r="AS33" s="10"/>
      <c r="AT33" s="10"/>
      <c r="AU33" s="10"/>
      <c r="AV33" s="10"/>
      <c r="AW33" s="10"/>
      <c r="AX33" s="10"/>
    </row>
    <row r="34" spans="1:50" ht="16.5" thickBot="1">
      <c r="A34" s="39"/>
      <c r="B34" s="40"/>
      <c r="C34" s="39"/>
      <c r="D34" s="39"/>
      <c r="E34" s="39"/>
      <c r="F34" s="40"/>
      <c r="G34" s="40"/>
      <c r="H34" s="41"/>
      <c r="I34" s="40"/>
      <c r="J34" s="39"/>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10"/>
      <c r="AS34" s="10"/>
      <c r="AT34" s="10"/>
      <c r="AU34" s="10"/>
      <c r="AV34" s="10"/>
      <c r="AW34" s="10"/>
      <c r="AX34" s="10"/>
    </row>
    <row r="35" spans="1:50" ht="21.75" customHeight="1">
      <c r="A35" s="185" t="s">
        <v>19</v>
      </c>
      <c r="B35" s="186"/>
      <c r="C35" s="24"/>
      <c r="D35" s="186" t="s">
        <v>19</v>
      </c>
      <c r="E35" s="186"/>
      <c r="F35" s="186"/>
      <c r="G35" s="107"/>
      <c r="H35" s="186" t="s">
        <v>19</v>
      </c>
      <c r="I35" s="186"/>
      <c r="J35" s="187"/>
      <c r="K35" s="46"/>
      <c r="L35" s="47" t="s">
        <v>19</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193" t="s">
        <v>46</v>
      </c>
      <c r="B36" s="194"/>
      <c r="C36" s="21"/>
      <c r="D36" s="203" t="s">
        <v>36</v>
      </c>
      <c r="E36" s="203"/>
      <c r="F36" s="203"/>
      <c r="G36" s="22"/>
      <c r="H36" s="203" t="s">
        <v>150</v>
      </c>
      <c r="I36" s="203"/>
      <c r="J36" s="204"/>
      <c r="K36" s="46"/>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6"/>
      <c r="B37" s="21"/>
      <c r="C37" s="21"/>
      <c r="D37" s="20"/>
      <c r="E37" s="20"/>
      <c r="F37" s="20"/>
      <c r="G37" s="21"/>
      <c r="H37" s="21"/>
      <c r="I37" s="21"/>
      <c r="J37" s="25"/>
      <c r="K37" s="46"/>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26"/>
      <c r="B38" s="21"/>
      <c r="C38" s="21"/>
      <c r="D38" s="173" t="s">
        <v>19</v>
      </c>
      <c r="E38" s="173"/>
      <c r="F38" s="173"/>
      <c r="G38" s="21"/>
      <c r="H38" s="21"/>
      <c r="I38" s="21"/>
      <c r="J38" s="25"/>
      <c r="K38" s="46"/>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50" ht="21.75" customHeight="1">
      <c r="A39" s="26"/>
      <c r="B39" s="21"/>
      <c r="C39" s="21"/>
      <c r="D39" s="20"/>
      <c r="E39" s="20"/>
      <c r="F39" s="20"/>
      <c r="G39" s="21"/>
      <c r="H39" s="21"/>
      <c r="I39" s="21"/>
      <c r="J39" s="25"/>
      <c r="K39" s="46"/>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10"/>
      <c r="AS39" s="10"/>
      <c r="AT39" s="10"/>
      <c r="AU39" s="10"/>
      <c r="AV39" s="10"/>
      <c r="AW39" s="10"/>
      <c r="AX39" s="10"/>
    </row>
    <row r="40" spans="1:43" ht="21.75" customHeight="1">
      <c r="A40" s="27"/>
      <c r="B40" s="23"/>
      <c r="C40" s="21"/>
      <c r="D40" s="201" t="s">
        <v>149</v>
      </c>
      <c r="E40" s="201"/>
      <c r="F40" s="201"/>
      <c r="G40" s="21"/>
      <c r="H40" s="23"/>
      <c r="I40" s="23"/>
      <c r="J40" s="28"/>
      <c r="K40" s="46"/>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36" customHeight="1">
      <c r="A41" s="174" t="s">
        <v>21</v>
      </c>
      <c r="B41" s="175"/>
      <c r="C41" s="175"/>
      <c r="D41" s="175"/>
      <c r="E41" s="175"/>
      <c r="F41" s="175"/>
      <c r="G41" s="175"/>
      <c r="H41" s="175"/>
      <c r="I41" s="175"/>
      <c r="J41" s="176"/>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5" customFormat="1" ht="83.25" customHeight="1" thickBot="1">
      <c r="A42" s="167" t="s">
        <v>20</v>
      </c>
      <c r="B42" s="168"/>
      <c r="C42" s="168"/>
      <c r="D42" s="168"/>
      <c r="E42" s="168"/>
      <c r="F42" s="168"/>
      <c r="G42" s="168"/>
      <c r="H42" s="168"/>
      <c r="I42" s="168"/>
      <c r="J42" s="169"/>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15.75">
      <c r="A43" s="4"/>
      <c r="C43" s="4"/>
      <c r="D43" s="4"/>
      <c r="E43" s="4"/>
      <c r="H43" s="6"/>
      <c r="J43" s="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19">
    <mergeCell ref="A1:J1"/>
    <mergeCell ref="A2:J2"/>
    <mergeCell ref="A3:J3"/>
    <mergeCell ref="A4:J4"/>
    <mergeCell ref="A5:J5"/>
    <mergeCell ref="A6:J6"/>
    <mergeCell ref="A7:J7"/>
    <mergeCell ref="A8:J8"/>
    <mergeCell ref="F10:G10"/>
    <mergeCell ref="A35:B35"/>
    <mergeCell ref="D35:F35"/>
    <mergeCell ref="H35:J35"/>
    <mergeCell ref="A42:J42"/>
    <mergeCell ref="A36:B36"/>
    <mergeCell ref="D36:F36"/>
    <mergeCell ref="H36:J36"/>
    <mergeCell ref="D38:F38"/>
    <mergeCell ref="D40:F40"/>
    <mergeCell ref="A41:J41"/>
  </mergeCells>
  <printOptions horizontalCentered="1" verticalCentered="1"/>
  <pageMargins left="0.28" right="0.23" top="0.17" bottom="0" header="0" footer="0"/>
  <pageSetup fitToHeight="1" fitToWidth="1" horizontalDpi="600" verticalDpi="600" orientation="landscape" paperSize="9" scale="63"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X370"/>
  <sheetViews>
    <sheetView showGridLines="0" zoomScale="70" zoomScaleNormal="70" zoomScaleSheetLayoutView="80" zoomScalePageLayoutView="0" workbookViewId="0" topLeftCell="A7">
      <selection activeCell="I21" sqref="I21"/>
    </sheetView>
  </sheetViews>
  <sheetFormatPr defaultColWidth="9.140625" defaultRowHeight="15"/>
  <cols>
    <col min="1" max="1" width="24.57421875" style="1" customWidth="1"/>
    <col min="2" max="2" width="31.57421875" style="2" customWidth="1"/>
    <col min="3" max="5" width="16.28125" style="1" customWidth="1"/>
    <col min="6" max="6" width="14.28125" style="2" customWidth="1"/>
    <col min="7" max="7" width="22.28125" style="2" customWidth="1"/>
    <col min="8" max="8" width="11.7109375" style="3" customWidth="1"/>
    <col min="9" max="9" width="34.8515625" style="2" customWidth="1"/>
    <col min="10" max="10" width="20.710937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5.8515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31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33</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98" t="s">
        <v>134</v>
      </c>
      <c r="B11" s="61" t="s">
        <v>103</v>
      </c>
      <c r="C11" s="70">
        <v>77</v>
      </c>
      <c r="D11" s="77" t="str">
        <f aca="true" t="shared" si="0" ref="D11:D33">IF(H11=" "," ",IF(H11="BAŞARILI",C11,N11))</f>
        <v> </v>
      </c>
      <c r="E11" s="79">
        <v>194.5</v>
      </c>
      <c r="F11" s="62" t="s">
        <v>26</v>
      </c>
      <c r="G11" s="63"/>
      <c r="H11" s="79" t="s">
        <v>171</v>
      </c>
      <c r="I11" s="143" t="str">
        <f>IF(C11=0," ",IF(H11=0," ",IF(H11="GR",AP11,AL11)))</f>
        <v> </v>
      </c>
      <c r="J11" s="38">
        <f>IF(C11=0," ",IF(H11=0," ",O11))</f>
        <v>2.5259740259740258</v>
      </c>
      <c r="K11" s="15"/>
      <c r="L11" s="15" t="s">
        <v>5</v>
      </c>
      <c r="M11" s="44">
        <f>IF(H11&lt;90,0,IF(H11&lt;=100,4,0))</f>
        <v>0</v>
      </c>
      <c r="N11" s="50">
        <f>IF(H11=" ",C11,(C11+15))</f>
        <v>77</v>
      </c>
      <c r="O11" s="50">
        <f>IF(H11="BAŞARILI",(E11/N11),IF(H11&gt;0,(((AK11*15)+E11)/N11),E11))</f>
        <v>2.5259740259740258</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0</v>
      </c>
      <c r="AL11" s="18" t="str">
        <f>IF(H11=" "," ",IF(AK11&lt;2,"GİREMEZ(AKTS)",IF(O11&gt;=AM11,"YETERLİ","GİREMEZ(ORTALAMA)")))</f>
        <v> </v>
      </c>
      <c r="AM11" s="16">
        <f>IF(LEFT(A11,1)="0",2,2.5)</f>
        <v>2.5</v>
      </c>
      <c r="AN11" s="16"/>
      <c r="AO11" s="45"/>
      <c r="AP11" s="45" t="s">
        <v>170</v>
      </c>
      <c r="AQ11" s="45"/>
      <c r="AR11" s="8"/>
      <c r="AS11" s="8"/>
      <c r="AT11" s="8"/>
      <c r="AU11" s="8"/>
      <c r="AV11" s="8"/>
      <c r="AW11" s="8"/>
      <c r="AX11" s="8"/>
    </row>
    <row r="12" spans="1:50" ht="19.5" customHeight="1">
      <c r="A12" s="99" t="s">
        <v>135</v>
      </c>
      <c r="B12" s="34" t="s">
        <v>104</v>
      </c>
      <c r="C12" s="73">
        <v>78</v>
      </c>
      <c r="D12" s="77" t="str">
        <f t="shared" si="0"/>
        <v> </v>
      </c>
      <c r="E12" s="77">
        <v>226.5</v>
      </c>
      <c r="F12" s="54" t="s">
        <v>26</v>
      </c>
      <c r="G12" s="55"/>
      <c r="H12" s="77" t="s">
        <v>171</v>
      </c>
      <c r="I12" s="143" t="str">
        <f aca="true" t="shared" si="1" ref="I12:I25">IF(C12=0," ",IF(H12=0," ",IF(H12="GR",AP12,AL12)))</f>
        <v> </v>
      </c>
      <c r="J12" s="38">
        <f aca="true" t="shared" si="2" ref="J12:J25">IF(C12=0," ",IF(H12=0," ",O12))</f>
        <v>2.9038461538461537</v>
      </c>
      <c r="K12" s="15"/>
      <c r="L12" s="15" t="s">
        <v>5</v>
      </c>
      <c r="M12" s="44">
        <f aca="true" t="shared" si="3" ref="M12:M33">IF(H12&lt;90,0,IF(H12&lt;=100,4,0))</f>
        <v>0</v>
      </c>
      <c r="N12" s="50">
        <f>IF(H12=" ",C12,(C12+15))</f>
        <v>78</v>
      </c>
      <c r="O12" s="50">
        <f>IF(H12="BAŞARILI",(E12/N12),IF(H12&gt;0,(((AK12*15)+E12)/N12),E12))</f>
        <v>2.9038461538461537</v>
      </c>
      <c r="P12" s="17">
        <v>3.5</v>
      </c>
      <c r="Q12" s="17" t="s">
        <v>6</v>
      </c>
      <c r="R12" s="16">
        <f aca="true" t="shared" si="4" ref="R12:R33">IF(H12&lt;85,0,IF(H12&lt;=89,3.5,0))</f>
        <v>0</v>
      </c>
      <c r="S12" s="17">
        <v>3</v>
      </c>
      <c r="T12" s="17" t="s">
        <v>7</v>
      </c>
      <c r="U12" s="16">
        <f aca="true" t="shared" si="5" ref="U12:U33">IF(H12&lt;80,0,IF(H12&lt;=84,3,0))</f>
        <v>0</v>
      </c>
      <c r="V12" s="17">
        <v>2.5</v>
      </c>
      <c r="W12" s="17" t="s">
        <v>8</v>
      </c>
      <c r="X12" s="16">
        <f aca="true" t="shared" si="6" ref="X12:X33">IF(H12&lt;75,0,IF(H12&lt;=79,2.5,0))</f>
        <v>0</v>
      </c>
      <c r="Y12" s="17">
        <v>2</v>
      </c>
      <c r="Z12" s="17" t="s">
        <v>9</v>
      </c>
      <c r="AA12" s="16">
        <f aca="true" t="shared" si="7" ref="AA12:AA33">IF(H12&lt;65,0,IF(H12&lt;=74,2,0))</f>
        <v>0</v>
      </c>
      <c r="AB12" s="17">
        <v>1.5</v>
      </c>
      <c r="AC12" s="17" t="s">
        <v>10</v>
      </c>
      <c r="AD12" s="16">
        <f aca="true" t="shared" si="8" ref="AD12:AD33">IF(H12&lt;58,0,IF(H12&lt;=64,1.5,0))</f>
        <v>0</v>
      </c>
      <c r="AE12" s="17">
        <v>1</v>
      </c>
      <c r="AF12" s="17" t="s">
        <v>11</v>
      </c>
      <c r="AG12" s="16">
        <f aca="true" t="shared" si="9" ref="AG12:AG33">IF(H12&lt;50,0,IF(H12&lt;=57,1,0))</f>
        <v>0</v>
      </c>
      <c r="AH12" s="17">
        <v>0</v>
      </c>
      <c r="AI12" s="17" t="s">
        <v>15</v>
      </c>
      <c r="AJ12" s="16">
        <f aca="true" t="shared" si="10" ref="AJ12:AJ33">IF(H12&lt;0,0,IF(H12&lt;=49,0,0))</f>
        <v>0</v>
      </c>
      <c r="AK12" s="16">
        <f aca="true" t="shared" si="11" ref="AK12:AK33">SUM(R12,U12,X12,AA12,AD12,AG12,AJ12,M12)</f>
        <v>0</v>
      </c>
      <c r="AL12" s="18" t="str">
        <f aca="true" t="shared" si="12" ref="AL12:AL33">IF(H12=" "," ",IF(AK12&lt;2,"GİREMEZ(AKTS)",IF(O12&gt;=AM12,"YETERLİ","GİREMEZ(ORTALAMA)")))</f>
        <v> </v>
      </c>
      <c r="AM12" s="16">
        <f aca="true" t="shared" si="13" ref="AM12:AM33">IF(LEFT(A12,1)="0",2,2.5)</f>
        <v>2</v>
      </c>
      <c r="AN12" s="43"/>
      <c r="AO12" s="42"/>
      <c r="AP12" s="45" t="s">
        <v>170</v>
      </c>
      <c r="AQ12" s="42"/>
      <c r="AR12" s="10"/>
      <c r="AS12" s="10"/>
      <c r="AT12" s="10"/>
      <c r="AU12" s="10"/>
      <c r="AV12" s="10"/>
      <c r="AW12" s="10"/>
      <c r="AX12" s="10"/>
    </row>
    <row r="13" spans="1:50" ht="19.5" customHeight="1">
      <c r="A13" s="99" t="s">
        <v>136</v>
      </c>
      <c r="B13" s="34" t="s">
        <v>105</v>
      </c>
      <c r="C13" s="73">
        <v>73</v>
      </c>
      <c r="D13" s="77" t="str">
        <f t="shared" si="0"/>
        <v> </v>
      </c>
      <c r="E13" s="77">
        <v>154</v>
      </c>
      <c r="F13" s="54" t="s">
        <v>26</v>
      </c>
      <c r="G13" s="55"/>
      <c r="H13" s="77" t="s">
        <v>171</v>
      </c>
      <c r="I13" s="143" t="str">
        <f t="shared" si="1"/>
        <v> </v>
      </c>
      <c r="J13" s="38">
        <f t="shared" si="2"/>
        <v>2.1095890410958904</v>
      </c>
      <c r="K13" s="15"/>
      <c r="L13" s="15" t="s">
        <v>5</v>
      </c>
      <c r="M13" s="44">
        <f t="shared" si="3"/>
        <v>0</v>
      </c>
      <c r="N13" s="50">
        <f>IF(H13=" ",C13,(C13+15))</f>
        <v>73</v>
      </c>
      <c r="O13" s="50">
        <f>IF(H13="BAŞARILI",(E13/N13),IF(H13&gt;0,(((AK13*15)+E13)/N13),E13))</f>
        <v>2.1095890410958904</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0</v>
      </c>
      <c r="AL13" s="18" t="str">
        <f t="shared" si="12"/>
        <v> </v>
      </c>
      <c r="AM13" s="16">
        <f t="shared" si="13"/>
        <v>2</v>
      </c>
      <c r="AN13" s="43"/>
      <c r="AO13" s="42"/>
      <c r="AP13" s="45" t="s">
        <v>170</v>
      </c>
      <c r="AQ13" s="42"/>
      <c r="AR13" s="10"/>
      <c r="AS13" s="10"/>
      <c r="AT13" s="10"/>
      <c r="AU13" s="10"/>
      <c r="AV13" s="10"/>
      <c r="AW13" s="10"/>
      <c r="AX13" s="10"/>
    </row>
    <row r="14" spans="1:50" ht="19.5" customHeight="1">
      <c r="A14" s="118" t="s">
        <v>137</v>
      </c>
      <c r="B14" s="113" t="s">
        <v>106</v>
      </c>
      <c r="C14" s="114">
        <v>77</v>
      </c>
      <c r="D14" s="115" t="str">
        <f t="shared" si="0"/>
        <v> </v>
      </c>
      <c r="E14" s="115">
        <v>177</v>
      </c>
      <c r="F14" s="116" t="s">
        <v>37</v>
      </c>
      <c r="G14" s="119"/>
      <c r="H14" s="115" t="s">
        <v>171</v>
      </c>
      <c r="I14" s="143" t="str">
        <f t="shared" si="1"/>
        <v> </v>
      </c>
      <c r="J14" s="38">
        <f t="shared" si="2"/>
        <v>2.2987012987012987</v>
      </c>
      <c r="K14" s="15"/>
      <c r="L14" s="15" t="s">
        <v>5</v>
      </c>
      <c r="M14" s="44">
        <f t="shared" si="3"/>
        <v>0</v>
      </c>
      <c r="N14" s="50">
        <f>IF(H14=" ",C14,(C14+15))</f>
        <v>77</v>
      </c>
      <c r="O14" s="50">
        <f>IF(H14="BAŞARILI",(E14/N14),IF(H14&gt;0,(((AK14*15)+E14)/N14),E14))</f>
        <v>2.2987012987012987</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2"/>
        <v> </v>
      </c>
      <c r="AM14" s="16">
        <f t="shared" si="13"/>
        <v>2.5</v>
      </c>
      <c r="AN14" s="43"/>
      <c r="AO14" s="42"/>
      <c r="AP14" s="45" t="s">
        <v>170</v>
      </c>
      <c r="AQ14" s="42"/>
      <c r="AR14" s="10"/>
      <c r="AS14" s="10"/>
      <c r="AT14" s="10"/>
      <c r="AU14" s="10"/>
      <c r="AV14" s="10"/>
      <c r="AW14" s="10"/>
      <c r="AX14" s="10"/>
    </row>
    <row r="15" spans="1:50" ht="19.5" customHeight="1">
      <c r="A15" s="140" t="s">
        <v>138</v>
      </c>
      <c r="B15" s="130" t="s">
        <v>107</v>
      </c>
      <c r="C15" s="137">
        <v>70</v>
      </c>
      <c r="D15" s="132" t="str">
        <f t="shared" si="0"/>
        <v> </v>
      </c>
      <c r="E15" s="138">
        <v>165.5</v>
      </c>
      <c r="F15" s="135" t="s">
        <v>75</v>
      </c>
      <c r="G15" s="136"/>
      <c r="H15" s="138" t="s">
        <v>171</v>
      </c>
      <c r="I15" s="144" t="s">
        <v>194</v>
      </c>
      <c r="J15" s="139">
        <f t="shared" si="2"/>
        <v>2.3642857142857143</v>
      </c>
      <c r="K15" s="15"/>
      <c r="L15" s="15" t="s">
        <v>5</v>
      </c>
      <c r="M15" s="44">
        <f t="shared" si="3"/>
        <v>0</v>
      </c>
      <c r="N15" s="50">
        <f aca="true" t="shared" si="14" ref="N15:N33">IF(H15=" ",C15,(C15+15))</f>
        <v>70</v>
      </c>
      <c r="O15" s="50">
        <f aca="true" t="shared" si="15" ref="O15:O33">IF(H15="BAŞARILI",(E15/N15),IF(H15&gt;0,(((AK15*15)+E15)/N15),E15))</f>
        <v>2.3642857142857143</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2"/>
        <v> </v>
      </c>
      <c r="AM15" s="16">
        <f t="shared" si="13"/>
        <v>2.5</v>
      </c>
      <c r="AN15" s="43"/>
      <c r="AO15" s="42"/>
      <c r="AP15" s="45" t="s">
        <v>170</v>
      </c>
      <c r="AQ15" s="42"/>
      <c r="AR15" s="10"/>
      <c r="AS15" s="10"/>
      <c r="AT15" s="10"/>
      <c r="AU15" s="10"/>
      <c r="AV15" s="10"/>
      <c r="AW15" s="10"/>
      <c r="AX15" s="10"/>
    </row>
    <row r="16" spans="1:50" ht="19.5" customHeight="1">
      <c r="A16" s="118" t="s">
        <v>139</v>
      </c>
      <c r="B16" s="113" t="s">
        <v>108</v>
      </c>
      <c r="C16" s="120">
        <v>77</v>
      </c>
      <c r="D16" s="77" t="str">
        <f t="shared" si="0"/>
        <v> </v>
      </c>
      <c r="E16" s="121">
        <v>245.5</v>
      </c>
      <c r="F16" s="116" t="s">
        <v>26</v>
      </c>
      <c r="G16" s="117"/>
      <c r="H16" s="121" t="s">
        <v>171</v>
      </c>
      <c r="I16" s="143" t="str">
        <f t="shared" si="1"/>
        <v> </v>
      </c>
      <c r="J16" s="38">
        <f t="shared" si="2"/>
        <v>3.188311688311688</v>
      </c>
      <c r="K16" s="15"/>
      <c r="L16" s="15" t="s">
        <v>5</v>
      </c>
      <c r="M16" s="19">
        <f t="shared" si="3"/>
        <v>0</v>
      </c>
      <c r="N16" s="50">
        <f t="shared" si="14"/>
        <v>77</v>
      </c>
      <c r="O16" s="50">
        <f t="shared" si="15"/>
        <v>3.188311688311688</v>
      </c>
      <c r="P16" s="17">
        <v>3.5</v>
      </c>
      <c r="Q16" s="17" t="s">
        <v>6</v>
      </c>
      <c r="R16" s="19">
        <f t="shared" si="4"/>
        <v>0</v>
      </c>
      <c r="S16" s="17">
        <v>3</v>
      </c>
      <c r="T16" s="17" t="s">
        <v>7</v>
      </c>
      <c r="U16" s="19">
        <f t="shared" si="5"/>
        <v>0</v>
      </c>
      <c r="V16" s="17">
        <v>2.5</v>
      </c>
      <c r="W16" s="17" t="s">
        <v>8</v>
      </c>
      <c r="X16" s="19">
        <f t="shared" si="6"/>
        <v>0</v>
      </c>
      <c r="Y16" s="17">
        <v>2</v>
      </c>
      <c r="Z16" s="17" t="s">
        <v>9</v>
      </c>
      <c r="AA16" s="19">
        <f t="shared" si="7"/>
        <v>0</v>
      </c>
      <c r="AB16" s="17">
        <v>1.5</v>
      </c>
      <c r="AC16" s="17" t="s">
        <v>10</v>
      </c>
      <c r="AD16" s="19">
        <f t="shared" si="8"/>
        <v>0</v>
      </c>
      <c r="AE16" s="17">
        <v>1</v>
      </c>
      <c r="AF16" s="17" t="s">
        <v>11</v>
      </c>
      <c r="AG16" s="19">
        <f t="shared" si="9"/>
        <v>0</v>
      </c>
      <c r="AH16" s="17">
        <v>0</v>
      </c>
      <c r="AI16" s="17" t="s">
        <v>15</v>
      </c>
      <c r="AJ16" s="19">
        <f t="shared" si="10"/>
        <v>0</v>
      </c>
      <c r="AK16" s="16">
        <f t="shared" si="11"/>
        <v>0</v>
      </c>
      <c r="AL16" s="18" t="str">
        <f t="shared" si="12"/>
        <v> </v>
      </c>
      <c r="AM16" s="16">
        <f t="shared" si="13"/>
        <v>2.5</v>
      </c>
      <c r="AN16" s="43"/>
      <c r="AO16" s="42"/>
      <c r="AP16" s="45" t="s">
        <v>170</v>
      </c>
      <c r="AQ16" s="42"/>
      <c r="AR16" s="10"/>
      <c r="AS16" s="10"/>
      <c r="AT16" s="10"/>
      <c r="AU16" s="10"/>
      <c r="AV16" s="10"/>
      <c r="AW16" s="10"/>
      <c r="AX16" s="10"/>
    </row>
    <row r="17" spans="1:50" ht="19.5" customHeight="1">
      <c r="A17" s="118" t="s">
        <v>153</v>
      </c>
      <c r="B17" s="113" t="s">
        <v>154</v>
      </c>
      <c r="C17" s="120">
        <v>77</v>
      </c>
      <c r="D17" s="77">
        <f t="shared" si="0"/>
        <v>92</v>
      </c>
      <c r="E17" s="121">
        <v>209.5</v>
      </c>
      <c r="F17" s="122" t="s">
        <v>37</v>
      </c>
      <c r="G17" s="117"/>
      <c r="H17" s="121">
        <v>75</v>
      </c>
      <c r="I17" s="143" t="s">
        <v>171</v>
      </c>
      <c r="J17" s="38">
        <f t="shared" si="2"/>
        <v>2.6847826086956523</v>
      </c>
      <c r="K17" s="49"/>
      <c r="L17" s="49" t="s">
        <v>5</v>
      </c>
      <c r="M17" s="50">
        <f t="shared" si="3"/>
        <v>0</v>
      </c>
      <c r="N17" s="50">
        <f t="shared" si="14"/>
        <v>92</v>
      </c>
      <c r="O17" s="50">
        <f t="shared" si="15"/>
        <v>2.6847826086956523</v>
      </c>
      <c r="P17" s="49">
        <v>3.5</v>
      </c>
      <c r="Q17" s="49" t="s">
        <v>6</v>
      </c>
      <c r="R17" s="50">
        <f t="shared" si="4"/>
        <v>0</v>
      </c>
      <c r="S17" s="49">
        <v>3</v>
      </c>
      <c r="T17" s="49" t="s">
        <v>7</v>
      </c>
      <c r="U17" s="50">
        <f t="shared" si="5"/>
        <v>0</v>
      </c>
      <c r="V17" s="49">
        <v>2.5</v>
      </c>
      <c r="W17" s="49" t="s">
        <v>8</v>
      </c>
      <c r="X17" s="50">
        <f t="shared" si="6"/>
        <v>2.5</v>
      </c>
      <c r="Y17" s="49">
        <v>2</v>
      </c>
      <c r="Z17" s="49" t="s">
        <v>9</v>
      </c>
      <c r="AA17" s="50">
        <f t="shared" si="7"/>
        <v>0</v>
      </c>
      <c r="AB17" s="49">
        <v>1.5</v>
      </c>
      <c r="AC17" s="49" t="s">
        <v>10</v>
      </c>
      <c r="AD17" s="50">
        <f t="shared" si="8"/>
        <v>0</v>
      </c>
      <c r="AE17" s="49">
        <v>1</v>
      </c>
      <c r="AF17" s="49" t="s">
        <v>11</v>
      </c>
      <c r="AG17" s="50">
        <f t="shared" si="9"/>
        <v>0</v>
      </c>
      <c r="AH17" s="49">
        <v>0</v>
      </c>
      <c r="AI17" s="49" t="s">
        <v>15</v>
      </c>
      <c r="AJ17" s="50">
        <f t="shared" si="10"/>
        <v>0</v>
      </c>
      <c r="AK17" s="48">
        <f t="shared" si="11"/>
        <v>2.5</v>
      </c>
      <c r="AL17" s="18" t="str">
        <f t="shared" si="12"/>
        <v>YETERLİ</v>
      </c>
      <c r="AM17" s="16">
        <f t="shared" si="13"/>
        <v>2.5</v>
      </c>
      <c r="AN17" s="43"/>
      <c r="AO17" s="42"/>
      <c r="AP17" s="45" t="s">
        <v>170</v>
      </c>
      <c r="AQ17" s="42"/>
      <c r="AR17" s="10"/>
      <c r="AS17" s="10"/>
      <c r="AT17" s="10"/>
      <c r="AU17" s="10"/>
      <c r="AV17" s="10"/>
      <c r="AW17" s="10"/>
      <c r="AX17" s="10"/>
    </row>
    <row r="18" spans="1:50" ht="19.5" customHeight="1">
      <c r="A18" s="118"/>
      <c r="B18" s="113"/>
      <c r="C18" s="120"/>
      <c r="D18" s="77" t="str">
        <f t="shared" si="0"/>
        <v> </v>
      </c>
      <c r="E18" s="121"/>
      <c r="F18" s="116"/>
      <c r="G18" s="117"/>
      <c r="H18" s="121" t="s">
        <v>171</v>
      </c>
      <c r="I18" s="143" t="str">
        <f t="shared" si="1"/>
        <v> </v>
      </c>
      <c r="J18" s="38" t="str">
        <f t="shared" si="2"/>
        <v> </v>
      </c>
      <c r="K18" s="15"/>
      <c r="L18" s="15" t="s">
        <v>5</v>
      </c>
      <c r="M18" s="44">
        <f t="shared" si="3"/>
        <v>0</v>
      </c>
      <c r="N18" s="50">
        <f t="shared" si="14"/>
        <v>0</v>
      </c>
      <c r="O18" s="50" t="e">
        <f t="shared" si="15"/>
        <v>#DIV/0!</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2"/>
        <v> </v>
      </c>
      <c r="AM18" s="16">
        <f t="shared" si="13"/>
        <v>2.5</v>
      </c>
      <c r="AN18" s="43"/>
      <c r="AO18" s="42"/>
      <c r="AP18" s="45" t="s">
        <v>170</v>
      </c>
      <c r="AQ18" s="42"/>
      <c r="AR18" s="10"/>
      <c r="AS18" s="10"/>
      <c r="AT18" s="10"/>
      <c r="AU18" s="10"/>
      <c r="AV18" s="10"/>
      <c r="AW18" s="10"/>
      <c r="AX18" s="10"/>
    </row>
    <row r="19" spans="1:50" ht="19.5" customHeight="1">
      <c r="A19" s="118"/>
      <c r="B19" s="113"/>
      <c r="C19" s="120"/>
      <c r="D19" s="77" t="str">
        <f t="shared" si="0"/>
        <v> </v>
      </c>
      <c r="E19" s="121"/>
      <c r="F19" s="116"/>
      <c r="G19" s="117"/>
      <c r="H19" s="121" t="s">
        <v>171</v>
      </c>
      <c r="I19" s="143" t="str">
        <f t="shared" si="1"/>
        <v> </v>
      </c>
      <c r="J19" s="38" t="str">
        <f t="shared" si="2"/>
        <v> </v>
      </c>
      <c r="K19" s="15"/>
      <c r="L19" s="15" t="s">
        <v>5</v>
      </c>
      <c r="M19" s="44">
        <f t="shared" si="3"/>
        <v>0</v>
      </c>
      <c r="N19" s="50">
        <f t="shared" si="14"/>
        <v>0</v>
      </c>
      <c r="O19" s="50" t="e">
        <f t="shared" si="15"/>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2"/>
        <v> </v>
      </c>
      <c r="AM19" s="16">
        <f t="shared" si="13"/>
        <v>2.5</v>
      </c>
      <c r="AN19" s="43"/>
      <c r="AO19" s="42"/>
      <c r="AP19" s="45" t="s">
        <v>170</v>
      </c>
      <c r="AQ19" s="42"/>
      <c r="AR19" s="10"/>
      <c r="AS19" s="10"/>
      <c r="AT19" s="10"/>
      <c r="AU19" s="10"/>
      <c r="AV19" s="10"/>
      <c r="AW19" s="10"/>
      <c r="AX19" s="10"/>
    </row>
    <row r="20" spans="1:50" ht="19.5" customHeight="1">
      <c r="A20" s="100"/>
      <c r="B20" s="34"/>
      <c r="C20" s="71"/>
      <c r="D20" s="77" t="str">
        <f t="shared" si="0"/>
        <v> </v>
      </c>
      <c r="E20" s="37"/>
      <c r="F20" s="56"/>
      <c r="G20" s="57"/>
      <c r="H20" s="37" t="s">
        <v>171</v>
      </c>
      <c r="I20" s="143" t="str">
        <f t="shared" si="1"/>
        <v> </v>
      </c>
      <c r="J20" s="38" t="str">
        <f t="shared" si="2"/>
        <v> </v>
      </c>
      <c r="K20" s="15"/>
      <c r="L20" s="15" t="s">
        <v>5</v>
      </c>
      <c r="M20" s="44">
        <f t="shared" si="3"/>
        <v>0</v>
      </c>
      <c r="N20" s="50">
        <f t="shared" si="14"/>
        <v>0</v>
      </c>
      <c r="O20" s="50" t="e">
        <f t="shared" si="15"/>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2"/>
        <v> </v>
      </c>
      <c r="AM20" s="16">
        <f t="shared" si="13"/>
        <v>2.5</v>
      </c>
      <c r="AN20" s="43"/>
      <c r="AO20" s="42"/>
      <c r="AP20" s="45" t="s">
        <v>170</v>
      </c>
      <c r="AQ20" s="42"/>
      <c r="AR20" s="10"/>
      <c r="AS20" s="10"/>
      <c r="AT20" s="10"/>
      <c r="AU20" s="10"/>
      <c r="AV20" s="10"/>
      <c r="AW20" s="10"/>
      <c r="AX20" s="10"/>
    </row>
    <row r="21" spans="1:50" ht="19.5" customHeight="1">
      <c r="A21" s="100"/>
      <c r="B21" s="34"/>
      <c r="C21" s="71"/>
      <c r="D21" s="77" t="str">
        <f t="shared" si="0"/>
        <v> </v>
      </c>
      <c r="E21" s="37"/>
      <c r="F21" s="56"/>
      <c r="G21" s="57"/>
      <c r="H21" s="37" t="s">
        <v>171</v>
      </c>
      <c r="I21" s="143" t="str">
        <f t="shared" si="1"/>
        <v> </v>
      </c>
      <c r="J21" s="38" t="str">
        <f t="shared" si="2"/>
        <v> </v>
      </c>
      <c r="K21" s="15"/>
      <c r="L21" s="15" t="s">
        <v>5</v>
      </c>
      <c r="M21" s="44">
        <f t="shared" si="3"/>
        <v>0</v>
      </c>
      <c r="N21" s="50">
        <f t="shared" si="14"/>
        <v>0</v>
      </c>
      <c r="O21" s="50" t="e">
        <f t="shared" si="15"/>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2"/>
        <v> </v>
      </c>
      <c r="AM21" s="16">
        <f t="shared" si="13"/>
        <v>2.5</v>
      </c>
      <c r="AN21" s="43"/>
      <c r="AO21" s="42"/>
      <c r="AP21" s="45" t="s">
        <v>170</v>
      </c>
      <c r="AQ21" s="42"/>
      <c r="AR21" s="10"/>
      <c r="AS21" s="10"/>
      <c r="AT21" s="10"/>
      <c r="AU21" s="10"/>
      <c r="AV21" s="10"/>
      <c r="AW21" s="10"/>
      <c r="AX21" s="10"/>
    </row>
    <row r="22" spans="1:50" ht="19.5" customHeight="1">
      <c r="A22" s="100"/>
      <c r="B22" s="34"/>
      <c r="C22" s="71"/>
      <c r="D22" s="77" t="str">
        <f t="shared" si="0"/>
        <v> </v>
      </c>
      <c r="E22" s="37"/>
      <c r="F22" s="56"/>
      <c r="G22" s="57"/>
      <c r="H22" s="37" t="s">
        <v>171</v>
      </c>
      <c r="I22" s="143" t="str">
        <f t="shared" si="1"/>
        <v> </v>
      </c>
      <c r="J22" s="38" t="str">
        <f t="shared" si="2"/>
        <v> </v>
      </c>
      <c r="K22" s="15"/>
      <c r="L22" s="15" t="s">
        <v>5</v>
      </c>
      <c r="M22" s="44">
        <f t="shared" si="3"/>
        <v>0</v>
      </c>
      <c r="N22" s="50">
        <f t="shared" si="14"/>
        <v>0</v>
      </c>
      <c r="O22" s="50" t="e">
        <f t="shared" si="15"/>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2"/>
        <v> </v>
      </c>
      <c r="AM22" s="16">
        <f t="shared" si="13"/>
        <v>2.5</v>
      </c>
      <c r="AN22" s="42"/>
      <c r="AO22" s="42"/>
      <c r="AP22" s="45" t="s">
        <v>170</v>
      </c>
      <c r="AQ22" s="42"/>
      <c r="AR22" s="10"/>
      <c r="AS22" s="10"/>
      <c r="AT22" s="10"/>
      <c r="AU22" s="10"/>
      <c r="AV22" s="10"/>
      <c r="AW22" s="10"/>
      <c r="AX22" s="10"/>
    </row>
    <row r="23" spans="1:50" ht="19.5" customHeight="1">
      <c r="A23" s="100"/>
      <c r="B23" s="34"/>
      <c r="C23" s="71"/>
      <c r="D23" s="77" t="str">
        <f t="shared" si="0"/>
        <v> </v>
      </c>
      <c r="E23" s="37"/>
      <c r="F23" s="56"/>
      <c r="G23" s="57"/>
      <c r="H23" s="37" t="s">
        <v>171</v>
      </c>
      <c r="I23" s="143" t="str">
        <f t="shared" si="1"/>
        <v> </v>
      </c>
      <c r="J23" s="38" t="str">
        <f t="shared" si="2"/>
        <v> </v>
      </c>
      <c r="K23" s="15"/>
      <c r="L23" s="15" t="s">
        <v>5</v>
      </c>
      <c r="M23" s="44">
        <f t="shared" si="3"/>
        <v>0</v>
      </c>
      <c r="N23" s="50">
        <f t="shared" si="14"/>
        <v>0</v>
      </c>
      <c r="O23" s="50" t="e">
        <f t="shared" si="15"/>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2"/>
        <v> </v>
      </c>
      <c r="AM23" s="16">
        <f t="shared" si="13"/>
        <v>2.5</v>
      </c>
      <c r="AN23" s="42"/>
      <c r="AO23" s="42"/>
      <c r="AP23" s="45" t="s">
        <v>170</v>
      </c>
      <c r="AQ23" s="42"/>
      <c r="AR23" s="10"/>
      <c r="AS23" s="10"/>
      <c r="AT23" s="10"/>
      <c r="AU23" s="10"/>
      <c r="AV23" s="10"/>
      <c r="AW23" s="10"/>
      <c r="AX23" s="10"/>
    </row>
    <row r="24" spans="1:50" ht="19.5" customHeight="1">
      <c r="A24" s="100"/>
      <c r="B24" s="34"/>
      <c r="C24" s="71"/>
      <c r="D24" s="77" t="str">
        <f t="shared" si="0"/>
        <v> </v>
      </c>
      <c r="E24" s="37"/>
      <c r="F24" s="56"/>
      <c r="G24" s="57"/>
      <c r="H24" s="37" t="s">
        <v>171</v>
      </c>
      <c r="I24" s="143" t="str">
        <f t="shared" si="1"/>
        <v> </v>
      </c>
      <c r="J24" s="38" t="str">
        <f t="shared" si="2"/>
        <v> </v>
      </c>
      <c r="K24" s="15"/>
      <c r="L24" s="15" t="s">
        <v>5</v>
      </c>
      <c r="M24" s="44">
        <f t="shared" si="3"/>
        <v>0</v>
      </c>
      <c r="N24" s="50">
        <f t="shared" si="14"/>
        <v>0</v>
      </c>
      <c r="O24" s="50" t="e">
        <f t="shared" si="15"/>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2"/>
        <v> </v>
      </c>
      <c r="AM24" s="16">
        <f t="shared" si="13"/>
        <v>2.5</v>
      </c>
      <c r="AN24" s="42"/>
      <c r="AO24" s="42"/>
      <c r="AP24" s="45" t="s">
        <v>170</v>
      </c>
      <c r="AQ24" s="42"/>
      <c r="AR24" s="10"/>
      <c r="AS24" s="10"/>
      <c r="AT24" s="10"/>
      <c r="AU24" s="10"/>
      <c r="AV24" s="10"/>
      <c r="AW24" s="10"/>
      <c r="AX24" s="10"/>
    </row>
    <row r="25" spans="1:50" ht="19.5" customHeight="1">
      <c r="A25" s="100"/>
      <c r="B25" s="34"/>
      <c r="C25" s="71"/>
      <c r="D25" s="77" t="str">
        <f t="shared" si="0"/>
        <v> </v>
      </c>
      <c r="E25" s="37"/>
      <c r="F25" s="56"/>
      <c r="G25" s="57"/>
      <c r="H25" s="37" t="s">
        <v>171</v>
      </c>
      <c r="I25" s="143" t="str">
        <f t="shared" si="1"/>
        <v> </v>
      </c>
      <c r="J25" s="38" t="str">
        <f t="shared" si="2"/>
        <v> </v>
      </c>
      <c r="K25" s="15"/>
      <c r="L25" s="15" t="s">
        <v>5</v>
      </c>
      <c r="M25" s="44">
        <f t="shared" si="3"/>
        <v>0</v>
      </c>
      <c r="N25" s="50">
        <f t="shared" si="14"/>
        <v>0</v>
      </c>
      <c r="O25" s="50" t="e">
        <f t="shared" si="15"/>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2"/>
        <v> </v>
      </c>
      <c r="AM25" s="16">
        <f t="shared" si="13"/>
        <v>2.5</v>
      </c>
      <c r="AN25" s="42"/>
      <c r="AO25" s="42"/>
      <c r="AP25" s="45" t="s">
        <v>170</v>
      </c>
      <c r="AQ25" s="42"/>
      <c r="AR25" s="10"/>
      <c r="AS25" s="10"/>
      <c r="AT25" s="10"/>
      <c r="AU25" s="10"/>
      <c r="AV25" s="10"/>
      <c r="AW25" s="10"/>
      <c r="AX25" s="10"/>
    </row>
    <row r="26" spans="1:50" ht="19.5" customHeight="1">
      <c r="A26" s="100"/>
      <c r="B26" s="34"/>
      <c r="C26" s="71"/>
      <c r="D26" s="77" t="str">
        <f t="shared" si="0"/>
        <v> </v>
      </c>
      <c r="E26" s="37"/>
      <c r="F26" s="56"/>
      <c r="G26" s="57"/>
      <c r="H26" s="37" t="s">
        <v>171</v>
      </c>
      <c r="I26" s="143" t="str">
        <f>IF(C26=0," ",IF(H26=0," ",IF(H26="GR",AP26,AL26)))</f>
        <v> </v>
      </c>
      <c r="J26" s="38" t="str">
        <f>IF(C26=0," ",IF(H26=0," ",O26))</f>
        <v> </v>
      </c>
      <c r="K26" s="15"/>
      <c r="L26" s="15" t="s">
        <v>5</v>
      </c>
      <c r="M26" s="44">
        <f t="shared" si="3"/>
        <v>0</v>
      </c>
      <c r="N26" s="50">
        <f t="shared" si="14"/>
        <v>0</v>
      </c>
      <c r="O26" s="50" t="e">
        <f t="shared" si="15"/>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2"/>
        <v> </v>
      </c>
      <c r="AM26" s="16">
        <f t="shared" si="13"/>
        <v>2.5</v>
      </c>
      <c r="AN26" s="42"/>
      <c r="AO26" s="42"/>
      <c r="AP26" s="45" t="s">
        <v>170</v>
      </c>
      <c r="AQ26" s="42"/>
      <c r="AR26" s="10"/>
      <c r="AS26" s="10"/>
      <c r="AT26" s="10"/>
      <c r="AU26" s="10"/>
      <c r="AV26" s="10"/>
      <c r="AW26" s="10"/>
      <c r="AX26" s="10"/>
    </row>
    <row r="27" spans="1:50" ht="19.5" customHeight="1">
      <c r="A27" s="100"/>
      <c r="B27" s="34"/>
      <c r="C27" s="71"/>
      <c r="D27" s="77" t="str">
        <f t="shared" si="0"/>
        <v> </v>
      </c>
      <c r="E27" s="37"/>
      <c r="F27" s="56"/>
      <c r="G27" s="57"/>
      <c r="H27" s="37" t="s">
        <v>171</v>
      </c>
      <c r="I27" s="143" t="str">
        <f aca="true" t="shared" si="16" ref="I27:I33">IF(C27=0," ",IF(H27=0," ",IF(H27="GR",AP27,AL27)))</f>
        <v> </v>
      </c>
      <c r="J27" s="38" t="str">
        <f aca="true" t="shared" si="17" ref="J27:J33">IF(C27=0," ",IF(H27=0," ",O27))</f>
        <v> </v>
      </c>
      <c r="K27" s="15"/>
      <c r="L27" s="15" t="s">
        <v>5</v>
      </c>
      <c r="M27" s="44">
        <f t="shared" si="3"/>
        <v>0</v>
      </c>
      <c r="N27" s="50">
        <f t="shared" si="14"/>
        <v>0</v>
      </c>
      <c r="O27" s="50" t="e">
        <f t="shared" si="15"/>
        <v>#DIV/0!</v>
      </c>
      <c r="P27" s="17">
        <v>3.5</v>
      </c>
      <c r="Q27" s="17" t="s">
        <v>6</v>
      </c>
      <c r="R27" s="16">
        <f t="shared" si="4"/>
        <v>0</v>
      </c>
      <c r="S27" s="17">
        <v>3</v>
      </c>
      <c r="T27" s="17" t="s">
        <v>7</v>
      </c>
      <c r="U27" s="16">
        <f t="shared" si="5"/>
        <v>0</v>
      </c>
      <c r="V27" s="17">
        <v>2.5</v>
      </c>
      <c r="W27" s="17" t="s">
        <v>8</v>
      </c>
      <c r="X27" s="16">
        <f t="shared" si="6"/>
        <v>0</v>
      </c>
      <c r="Y27" s="17">
        <v>2</v>
      </c>
      <c r="Z27" s="17" t="s">
        <v>9</v>
      </c>
      <c r="AA27" s="16">
        <f t="shared" si="7"/>
        <v>0</v>
      </c>
      <c r="AB27" s="17">
        <v>1.5</v>
      </c>
      <c r="AC27" s="17" t="s">
        <v>10</v>
      </c>
      <c r="AD27" s="16">
        <f t="shared" si="8"/>
        <v>0</v>
      </c>
      <c r="AE27" s="17">
        <v>1</v>
      </c>
      <c r="AF27" s="17" t="s">
        <v>11</v>
      </c>
      <c r="AG27" s="16">
        <f t="shared" si="9"/>
        <v>0</v>
      </c>
      <c r="AH27" s="17">
        <v>0</v>
      </c>
      <c r="AI27" s="17" t="s">
        <v>15</v>
      </c>
      <c r="AJ27" s="16">
        <f t="shared" si="10"/>
        <v>0</v>
      </c>
      <c r="AK27" s="16">
        <f t="shared" si="11"/>
        <v>0</v>
      </c>
      <c r="AL27" s="18" t="str">
        <f t="shared" si="12"/>
        <v> </v>
      </c>
      <c r="AM27" s="16">
        <f t="shared" si="13"/>
        <v>2.5</v>
      </c>
      <c r="AN27" s="42"/>
      <c r="AO27" s="42"/>
      <c r="AP27" s="45" t="s">
        <v>170</v>
      </c>
      <c r="AQ27" s="42"/>
      <c r="AR27" s="10"/>
      <c r="AS27" s="10"/>
      <c r="AT27" s="10"/>
      <c r="AU27" s="10"/>
      <c r="AV27" s="10"/>
      <c r="AW27" s="10"/>
      <c r="AX27" s="10"/>
    </row>
    <row r="28" spans="1:50" ht="19.5" customHeight="1">
      <c r="A28" s="100"/>
      <c r="B28" s="34"/>
      <c r="C28" s="71"/>
      <c r="D28" s="77" t="str">
        <f t="shared" si="0"/>
        <v> </v>
      </c>
      <c r="E28" s="37"/>
      <c r="F28" s="56"/>
      <c r="G28" s="57"/>
      <c r="H28" s="37" t="s">
        <v>171</v>
      </c>
      <c r="I28" s="143" t="str">
        <f t="shared" si="16"/>
        <v> </v>
      </c>
      <c r="J28" s="38" t="str">
        <f t="shared" si="17"/>
        <v> </v>
      </c>
      <c r="K28" s="15"/>
      <c r="L28" s="15" t="s">
        <v>5</v>
      </c>
      <c r="M28" s="44">
        <f t="shared" si="3"/>
        <v>0</v>
      </c>
      <c r="N28" s="50">
        <f t="shared" si="14"/>
        <v>0</v>
      </c>
      <c r="O28" s="50" t="e">
        <f t="shared" si="15"/>
        <v>#DIV/0!</v>
      </c>
      <c r="P28" s="17">
        <v>3.5</v>
      </c>
      <c r="Q28" s="17" t="s">
        <v>6</v>
      </c>
      <c r="R28" s="16">
        <f t="shared" si="4"/>
        <v>0</v>
      </c>
      <c r="S28" s="17">
        <v>3</v>
      </c>
      <c r="T28" s="17" t="s">
        <v>7</v>
      </c>
      <c r="U28" s="16">
        <f t="shared" si="5"/>
        <v>0</v>
      </c>
      <c r="V28" s="17">
        <v>2.5</v>
      </c>
      <c r="W28" s="17" t="s">
        <v>8</v>
      </c>
      <c r="X28" s="16">
        <f t="shared" si="6"/>
        <v>0</v>
      </c>
      <c r="Y28" s="17">
        <v>2</v>
      </c>
      <c r="Z28" s="17" t="s">
        <v>9</v>
      </c>
      <c r="AA28" s="16">
        <f t="shared" si="7"/>
        <v>0</v>
      </c>
      <c r="AB28" s="17">
        <v>1.5</v>
      </c>
      <c r="AC28" s="17" t="s">
        <v>10</v>
      </c>
      <c r="AD28" s="16">
        <f t="shared" si="8"/>
        <v>0</v>
      </c>
      <c r="AE28" s="17">
        <v>1</v>
      </c>
      <c r="AF28" s="17" t="s">
        <v>11</v>
      </c>
      <c r="AG28" s="16">
        <f t="shared" si="9"/>
        <v>0</v>
      </c>
      <c r="AH28" s="17">
        <v>0</v>
      </c>
      <c r="AI28" s="17" t="s">
        <v>15</v>
      </c>
      <c r="AJ28" s="16">
        <f t="shared" si="10"/>
        <v>0</v>
      </c>
      <c r="AK28" s="16">
        <f t="shared" si="11"/>
        <v>0</v>
      </c>
      <c r="AL28" s="18" t="str">
        <f t="shared" si="12"/>
        <v> </v>
      </c>
      <c r="AM28" s="16">
        <f t="shared" si="13"/>
        <v>2.5</v>
      </c>
      <c r="AN28" s="42"/>
      <c r="AO28" s="42"/>
      <c r="AP28" s="45" t="s">
        <v>170</v>
      </c>
      <c r="AQ28" s="42"/>
      <c r="AR28" s="10"/>
      <c r="AS28" s="10"/>
      <c r="AT28" s="10"/>
      <c r="AU28" s="10"/>
      <c r="AV28" s="10"/>
      <c r="AW28" s="10"/>
      <c r="AX28" s="10"/>
    </row>
    <row r="29" spans="1:50" ht="19.5" customHeight="1">
      <c r="A29" s="100"/>
      <c r="B29" s="34"/>
      <c r="C29" s="71"/>
      <c r="D29" s="77" t="str">
        <f t="shared" si="0"/>
        <v> </v>
      </c>
      <c r="E29" s="37"/>
      <c r="F29" s="56"/>
      <c r="G29" s="57"/>
      <c r="H29" s="37" t="s">
        <v>171</v>
      </c>
      <c r="I29" s="143" t="str">
        <f t="shared" si="16"/>
        <v> </v>
      </c>
      <c r="J29" s="38" t="str">
        <f t="shared" si="17"/>
        <v> </v>
      </c>
      <c r="K29" s="15"/>
      <c r="L29" s="15" t="s">
        <v>5</v>
      </c>
      <c r="M29" s="44">
        <f t="shared" si="3"/>
        <v>0</v>
      </c>
      <c r="N29" s="50">
        <f t="shared" si="14"/>
        <v>0</v>
      </c>
      <c r="O29" s="50" t="e">
        <f t="shared" si="15"/>
        <v>#DIV/0!</v>
      </c>
      <c r="P29" s="17">
        <v>3.5</v>
      </c>
      <c r="Q29" s="17" t="s">
        <v>6</v>
      </c>
      <c r="R29" s="16">
        <f t="shared" si="4"/>
        <v>0</v>
      </c>
      <c r="S29" s="17">
        <v>3</v>
      </c>
      <c r="T29" s="17" t="s">
        <v>7</v>
      </c>
      <c r="U29" s="16">
        <f t="shared" si="5"/>
        <v>0</v>
      </c>
      <c r="V29" s="17">
        <v>2.5</v>
      </c>
      <c r="W29" s="17" t="s">
        <v>8</v>
      </c>
      <c r="X29" s="16">
        <f t="shared" si="6"/>
        <v>0</v>
      </c>
      <c r="Y29" s="17">
        <v>2</v>
      </c>
      <c r="Z29" s="17" t="s">
        <v>9</v>
      </c>
      <c r="AA29" s="16">
        <f t="shared" si="7"/>
        <v>0</v>
      </c>
      <c r="AB29" s="17">
        <v>1.5</v>
      </c>
      <c r="AC29" s="17" t="s">
        <v>10</v>
      </c>
      <c r="AD29" s="16">
        <f t="shared" si="8"/>
        <v>0</v>
      </c>
      <c r="AE29" s="17">
        <v>1</v>
      </c>
      <c r="AF29" s="17" t="s">
        <v>11</v>
      </c>
      <c r="AG29" s="16">
        <f t="shared" si="9"/>
        <v>0</v>
      </c>
      <c r="AH29" s="17">
        <v>0</v>
      </c>
      <c r="AI29" s="17" t="s">
        <v>15</v>
      </c>
      <c r="AJ29" s="16">
        <f t="shared" si="10"/>
        <v>0</v>
      </c>
      <c r="AK29" s="16">
        <f t="shared" si="11"/>
        <v>0</v>
      </c>
      <c r="AL29" s="18" t="str">
        <f t="shared" si="12"/>
        <v> </v>
      </c>
      <c r="AM29" s="16">
        <f t="shared" si="13"/>
        <v>2.5</v>
      </c>
      <c r="AN29" s="42"/>
      <c r="AO29" s="42"/>
      <c r="AP29" s="45" t="s">
        <v>170</v>
      </c>
      <c r="AQ29" s="42"/>
      <c r="AR29" s="10"/>
      <c r="AS29" s="10"/>
      <c r="AT29" s="10"/>
      <c r="AU29" s="10"/>
      <c r="AV29" s="10"/>
      <c r="AW29" s="10"/>
      <c r="AX29" s="10"/>
    </row>
    <row r="30" spans="1:50" ht="19.5" customHeight="1">
      <c r="A30" s="100"/>
      <c r="B30" s="34"/>
      <c r="C30" s="71"/>
      <c r="D30" s="77" t="str">
        <f t="shared" si="0"/>
        <v> </v>
      </c>
      <c r="E30" s="37"/>
      <c r="F30" s="56"/>
      <c r="G30" s="57"/>
      <c r="H30" s="37" t="s">
        <v>171</v>
      </c>
      <c r="I30" s="143" t="str">
        <f t="shared" si="16"/>
        <v> </v>
      </c>
      <c r="J30" s="38" t="str">
        <f t="shared" si="17"/>
        <v> </v>
      </c>
      <c r="K30" s="15"/>
      <c r="L30" s="15" t="s">
        <v>5</v>
      </c>
      <c r="M30" s="44">
        <f t="shared" si="3"/>
        <v>0</v>
      </c>
      <c r="N30" s="50">
        <f t="shared" si="14"/>
        <v>0</v>
      </c>
      <c r="O30" s="50" t="e">
        <f t="shared" si="15"/>
        <v>#DIV/0!</v>
      </c>
      <c r="P30" s="17">
        <v>3.5</v>
      </c>
      <c r="Q30" s="17" t="s">
        <v>6</v>
      </c>
      <c r="R30" s="16">
        <f t="shared" si="4"/>
        <v>0</v>
      </c>
      <c r="S30" s="17">
        <v>3</v>
      </c>
      <c r="T30" s="17" t="s">
        <v>7</v>
      </c>
      <c r="U30" s="16">
        <f t="shared" si="5"/>
        <v>0</v>
      </c>
      <c r="V30" s="17">
        <v>2.5</v>
      </c>
      <c r="W30" s="17" t="s">
        <v>8</v>
      </c>
      <c r="X30" s="16">
        <f t="shared" si="6"/>
        <v>0</v>
      </c>
      <c r="Y30" s="17">
        <v>2</v>
      </c>
      <c r="Z30" s="17" t="s">
        <v>9</v>
      </c>
      <c r="AA30" s="16">
        <f t="shared" si="7"/>
        <v>0</v>
      </c>
      <c r="AB30" s="17">
        <v>1.5</v>
      </c>
      <c r="AC30" s="17" t="s">
        <v>10</v>
      </c>
      <c r="AD30" s="16">
        <f t="shared" si="8"/>
        <v>0</v>
      </c>
      <c r="AE30" s="17">
        <v>1</v>
      </c>
      <c r="AF30" s="17" t="s">
        <v>11</v>
      </c>
      <c r="AG30" s="16">
        <f t="shared" si="9"/>
        <v>0</v>
      </c>
      <c r="AH30" s="17">
        <v>0</v>
      </c>
      <c r="AI30" s="17" t="s">
        <v>15</v>
      </c>
      <c r="AJ30" s="16">
        <f t="shared" si="10"/>
        <v>0</v>
      </c>
      <c r="AK30" s="16">
        <f t="shared" si="11"/>
        <v>0</v>
      </c>
      <c r="AL30" s="18" t="str">
        <f t="shared" si="12"/>
        <v> </v>
      </c>
      <c r="AM30" s="16">
        <f t="shared" si="13"/>
        <v>2.5</v>
      </c>
      <c r="AN30" s="42"/>
      <c r="AO30" s="42"/>
      <c r="AP30" s="45" t="s">
        <v>170</v>
      </c>
      <c r="AQ30" s="42"/>
      <c r="AR30" s="10"/>
      <c r="AS30" s="10"/>
      <c r="AT30" s="10"/>
      <c r="AU30" s="10"/>
      <c r="AV30" s="10"/>
      <c r="AW30" s="10"/>
      <c r="AX30" s="10"/>
    </row>
    <row r="31" spans="1:50" ht="19.5" customHeight="1">
      <c r="A31" s="100"/>
      <c r="B31" s="34"/>
      <c r="C31" s="71"/>
      <c r="D31" s="77" t="str">
        <f t="shared" si="0"/>
        <v> </v>
      </c>
      <c r="E31" s="37"/>
      <c r="F31" s="56"/>
      <c r="G31" s="57"/>
      <c r="H31" s="37" t="s">
        <v>171</v>
      </c>
      <c r="I31" s="143" t="str">
        <f t="shared" si="16"/>
        <v> </v>
      </c>
      <c r="J31" s="38" t="str">
        <f t="shared" si="17"/>
        <v> </v>
      </c>
      <c r="K31" s="15"/>
      <c r="L31" s="15" t="s">
        <v>5</v>
      </c>
      <c r="M31" s="44">
        <f t="shared" si="3"/>
        <v>0</v>
      </c>
      <c r="N31" s="50">
        <f t="shared" si="14"/>
        <v>0</v>
      </c>
      <c r="O31" s="50" t="e">
        <f t="shared" si="15"/>
        <v>#DIV/0!</v>
      </c>
      <c r="P31" s="17">
        <v>3.5</v>
      </c>
      <c r="Q31" s="17" t="s">
        <v>6</v>
      </c>
      <c r="R31" s="16">
        <f t="shared" si="4"/>
        <v>0</v>
      </c>
      <c r="S31" s="17">
        <v>3</v>
      </c>
      <c r="T31" s="17" t="s">
        <v>7</v>
      </c>
      <c r="U31" s="16">
        <f t="shared" si="5"/>
        <v>0</v>
      </c>
      <c r="V31" s="17">
        <v>2.5</v>
      </c>
      <c r="W31" s="17" t="s">
        <v>8</v>
      </c>
      <c r="X31" s="16">
        <f t="shared" si="6"/>
        <v>0</v>
      </c>
      <c r="Y31" s="17">
        <v>2</v>
      </c>
      <c r="Z31" s="17" t="s">
        <v>9</v>
      </c>
      <c r="AA31" s="16">
        <f t="shared" si="7"/>
        <v>0</v>
      </c>
      <c r="AB31" s="17">
        <v>1.5</v>
      </c>
      <c r="AC31" s="17" t="s">
        <v>10</v>
      </c>
      <c r="AD31" s="16">
        <f t="shared" si="8"/>
        <v>0</v>
      </c>
      <c r="AE31" s="17">
        <v>1</v>
      </c>
      <c r="AF31" s="17" t="s">
        <v>11</v>
      </c>
      <c r="AG31" s="16">
        <f t="shared" si="9"/>
        <v>0</v>
      </c>
      <c r="AH31" s="17">
        <v>0</v>
      </c>
      <c r="AI31" s="17" t="s">
        <v>15</v>
      </c>
      <c r="AJ31" s="16">
        <f t="shared" si="10"/>
        <v>0</v>
      </c>
      <c r="AK31" s="16">
        <f t="shared" si="11"/>
        <v>0</v>
      </c>
      <c r="AL31" s="18" t="str">
        <f t="shared" si="12"/>
        <v> </v>
      </c>
      <c r="AM31" s="16">
        <f t="shared" si="13"/>
        <v>2.5</v>
      </c>
      <c r="AN31" s="42"/>
      <c r="AO31" s="42"/>
      <c r="AP31" s="45" t="s">
        <v>170</v>
      </c>
      <c r="AQ31" s="42"/>
      <c r="AR31" s="10"/>
      <c r="AS31" s="10"/>
      <c r="AT31" s="10"/>
      <c r="AU31" s="10"/>
      <c r="AV31" s="10"/>
      <c r="AW31" s="10"/>
      <c r="AX31" s="10"/>
    </row>
    <row r="32" spans="1:50" ht="19.5" customHeight="1">
      <c r="A32" s="100"/>
      <c r="B32" s="34"/>
      <c r="C32" s="71"/>
      <c r="D32" s="77" t="str">
        <f t="shared" si="0"/>
        <v> </v>
      </c>
      <c r="E32" s="37"/>
      <c r="F32" s="56"/>
      <c r="G32" s="57"/>
      <c r="H32" s="37" t="s">
        <v>171</v>
      </c>
      <c r="I32" s="143" t="str">
        <f t="shared" si="16"/>
        <v> </v>
      </c>
      <c r="J32" s="38" t="str">
        <f t="shared" si="17"/>
        <v> </v>
      </c>
      <c r="K32" s="15"/>
      <c r="L32" s="15" t="s">
        <v>5</v>
      </c>
      <c r="M32" s="44">
        <f t="shared" si="3"/>
        <v>0</v>
      </c>
      <c r="N32" s="50">
        <f t="shared" si="14"/>
        <v>0</v>
      </c>
      <c r="O32" s="50" t="e">
        <f t="shared" si="15"/>
        <v>#DIV/0!</v>
      </c>
      <c r="P32" s="17">
        <v>3.5</v>
      </c>
      <c r="Q32" s="17" t="s">
        <v>6</v>
      </c>
      <c r="R32" s="16">
        <f t="shared" si="4"/>
        <v>0</v>
      </c>
      <c r="S32" s="17">
        <v>3</v>
      </c>
      <c r="T32" s="17" t="s">
        <v>7</v>
      </c>
      <c r="U32" s="16">
        <f t="shared" si="5"/>
        <v>0</v>
      </c>
      <c r="V32" s="17">
        <v>2.5</v>
      </c>
      <c r="W32" s="17" t="s">
        <v>8</v>
      </c>
      <c r="X32" s="16">
        <f t="shared" si="6"/>
        <v>0</v>
      </c>
      <c r="Y32" s="17">
        <v>2</v>
      </c>
      <c r="Z32" s="17" t="s">
        <v>9</v>
      </c>
      <c r="AA32" s="16">
        <f t="shared" si="7"/>
        <v>0</v>
      </c>
      <c r="AB32" s="17">
        <v>1.5</v>
      </c>
      <c r="AC32" s="17" t="s">
        <v>10</v>
      </c>
      <c r="AD32" s="16">
        <f t="shared" si="8"/>
        <v>0</v>
      </c>
      <c r="AE32" s="17">
        <v>1</v>
      </c>
      <c r="AF32" s="17" t="s">
        <v>11</v>
      </c>
      <c r="AG32" s="16">
        <f t="shared" si="9"/>
        <v>0</v>
      </c>
      <c r="AH32" s="17">
        <v>0</v>
      </c>
      <c r="AI32" s="17" t="s">
        <v>15</v>
      </c>
      <c r="AJ32" s="16">
        <f t="shared" si="10"/>
        <v>0</v>
      </c>
      <c r="AK32" s="16">
        <f t="shared" si="11"/>
        <v>0</v>
      </c>
      <c r="AL32" s="18" t="str">
        <f t="shared" si="12"/>
        <v> </v>
      </c>
      <c r="AM32" s="16">
        <f t="shared" si="13"/>
        <v>2.5</v>
      </c>
      <c r="AN32" s="42"/>
      <c r="AO32" s="42"/>
      <c r="AP32" s="45" t="s">
        <v>170</v>
      </c>
      <c r="AQ32" s="42"/>
      <c r="AR32" s="10"/>
      <c r="AS32" s="10"/>
      <c r="AT32" s="10"/>
      <c r="AU32" s="10"/>
      <c r="AV32" s="10"/>
      <c r="AW32" s="10"/>
      <c r="AX32" s="10"/>
    </row>
    <row r="33" spans="1:50" ht="19.5" customHeight="1" thickBot="1">
      <c r="A33" s="101"/>
      <c r="B33" s="52"/>
      <c r="C33" s="53"/>
      <c r="D33" s="77" t="str">
        <f t="shared" si="0"/>
        <v> </v>
      </c>
      <c r="E33" s="69"/>
      <c r="F33" s="58"/>
      <c r="G33" s="59"/>
      <c r="H33" s="69" t="s">
        <v>171</v>
      </c>
      <c r="I33" s="143" t="str">
        <f t="shared" si="16"/>
        <v> </v>
      </c>
      <c r="J33" s="38" t="str">
        <f t="shared" si="17"/>
        <v> </v>
      </c>
      <c r="K33" s="15"/>
      <c r="L33" s="15" t="s">
        <v>5</v>
      </c>
      <c r="M33" s="44">
        <f t="shared" si="3"/>
        <v>0</v>
      </c>
      <c r="N33" s="50">
        <f t="shared" si="14"/>
        <v>0</v>
      </c>
      <c r="O33" s="50" t="e">
        <f t="shared" si="15"/>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2"/>
        <v> </v>
      </c>
      <c r="AM33" s="16">
        <f t="shared" si="13"/>
        <v>2.5</v>
      </c>
      <c r="AN33" s="42"/>
      <c r="AO33" s="42"/>
      <c r="AP33" s="45" t="s">
        <v>170</v>
      </c>
      <c r="AQ33" s="42"/>
      <c r="AR33" s="10"/>
      <c r="AS33" s="10"/>
      <c r="AT33" s="10"/>
      <c r="AU33" s="10"/>
      <c r="AV33" s="10"/>
      <c r="AW33" s="10"/>
      <c r="AX33" s="10"/>
    </row>
    <row r="34" spans="1:50" ht="16.5" thickBot="1">
      <c r="A34" s="102"/>
      <c r="B34" s="40"/>
      <c r="C34" s="39"/>
      <c r="D34" s="39"/>
      <c r="E34" s="39"/>
      <c r="F34" s="40"/>
      <c r="G34" s="40"/>
      <c r="H34" s="41"/>
      <c r="I34" s="40"/>
      <c r="J34" s="103"/>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10"/>
      <c r="AS34" s="10"/>
      <c r="AT34" s="10"/>
      <c r="AU34" s="10"/>
      <c r="AV34" s="10"/>
      <c r="AW34" s="10"/>
      <c r="AX34" s="10"/>
    </row>
    <row r="35" spans="1:50" ht="21.75" customHeight="1">
      <c r="A35" s="185" t="s">
        <v>19</v>
      </c>
      <c r="B35" s="186"/>
      <c r="C35" s="24"/>
      <c r="D35" s="186" t="s">
        <v>19</v>
      </c>
      <c r="E35" s="186"/>
      <c r="F35" s="186"/>
      <c r="G35" s="107"/>
      <c r="H35" s="186" t="s">
        <v>19</v>
      </c>
      <c r="I35" s="186"/>
      <c r="J35" s="94"/>
      <c r="K35" s="46"/>
      <c r="L35" s="47" t="s">
        <v>19</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203" t="s">
        <v>37</v>
      </c>
      <c r="B36" s="203"/>
      <c r="C36" s="21"/>
      <c r="D36" s="201" t="s">
        <v>75</v>
      </c>
      <c r="E36" s="201"/>
      <c r="F36" s="201"/>
      <c r="G36" s="22"/>
      <c r="H36" s="203" t="s">
        <v>76</v>
      </c>
      <c r="I36" s="203"/>
      <c r="J36" s="95"/>
      <c r="K36" s="46"/>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77.25" customHeight="1">
      <c r="A37" s="26"/>
      <c r="B37" s="21"/>
      <c r="C37" s="21"/>
      <c r="D37" s="20"/>
      <c r="E37" s="20"/>
      <c r="F37" s="20"/>
      <c r="G37" s="21"/>
      <c r="H37" s="21"/>
      <c r="I37" s="21"/>
      <c r="J37" s="25"/>
      <c r="K37" s="46"/>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108"/>
      <c r="B38" s="105"/>
      <c r="C38" s="21"/>
      <c r="D38" s="173" t="s">
        <v>19</v>
      </c>
      <c r="E38" s="173"/>
      <c r="F38" s="173"/>
      <c r="G38" s="21"/>
      <c r="H38" s="21"/>
      <c r="I38" s="21"/>
      <c r="J38" s="25"/>
      <c r="K38" s="46"/>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43" ht="24" customHeight="1">
      <c r="A39" s="108"/>
      <c r="B39" s="105"/>
      <c r="C39" s="21"/>
      <c r="D39" s="201" t="s">
        <v>43</v>
      </c>
      <c r="E39" s="201"/>
      <c r="F39" s="201"/>
      <c r="G39" s="21"/>
      <c r="H39" s="21"/>
      <c r="I39" s="21"/>
      <c r="J39" s="25"/>
      <c r="K39" s="46"/>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row>
    <row r="40" spans="1:43" ht="24" customHeight="1">
      <c r="A40" s="108"/>
      <c r="B40" s="105"/>
      <c r="C40" s="21"/>
      <c r="D40" s="109"/>
      <c r="E40" s="109"/>
      <c r="F40" s="109"/>
      <c r="G40" s="96"/>
      <c r="H40" s="21"/>
      <c r="I40" s="21"/>
      <c r="J40" s="25"/>
      <c r="K40" s="46"/>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24" customHeight="1">
      <c r="A41" s="27"/>
      <c r="B41" s="23"/>
      <c r="C41" s="21"/>
      <c r="D41" s="109"/>
      <c r="E41" s="109"/>
      <c r="F41" s="109"/>
      <c r="G41" s="96"/>
      <c r="H41" s="97"/>
      <c r="I41" s="97"/>
      <c r="J41" s="25"/>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ht="24" customHeight="1">
      <c r="A42" s="27"/>
      <c r="B42" s="23"/>
      <c r="C42" s="21"/>
      <c r="D42" s="109"/>
      <c r="E42" s="109"/>
      <c r="F42" s="109"/>
      <c r="G42" s="96"/>
      <c r="H42" s="97"/>
      <c r="I42" s="97"/>
      <c r="J42" s="25"/>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ht="69.75" customHeight="1">
      <c r="A43" s="174" t="s">
        <v>21</v>
      </c>
      <c r="B43" s="175"/>
      <c r="C43" s="175"/>
      <c r="D43" s="175"/>
      <c r="E43" s="175"/>
      <c r="F43" s="175"/>
      <c r="G43" s="175"/>
      <c r="H43" s="175"/>
      <c r="I43" s="175"/>
      <c r="J43" s="176"/>
      <c r="K43" s="46"/>
      <c r="L43" s="46"/>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83.25" customHeight="1" thickBot="1">
      <c r="A44" s="167" t="s">
        <v>20</v>
      </c>
      <c r="B44" s="168"/>
      <c r="C44" s="168"/>
      <c r="D44" s="168"/>
      <c r="E44" s="168"/>
      <c r="F44" s="168"/>
      <c r="G44" s="168"/>
      <c r="H44" s="168"/>
      <c r="I44" s="168"/>
      <c r="J44" s="169"/>
      <c r="K44" s="46"/>
      <c r="L44" s="46"/>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43" s="5" customFormat="1" ht="15.75">
      <c r="A51" s="4"/>
      <c r="C51" s="4"/>
      <c r="D51" s="4"/>
      <c r="E51" s="4"/>
      <c r="H51" s="6"/>
      <c r="J51" s="4"/>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43" s="5" customFormat="1" ht="15.75">
      <c r="A52" s="4"/>
      <c r="C52" s="4"/>
      <c r="D52" s="4"/>
      <c r="E52" s="4"/>
      <c r="H52" s="6"/>
      <c r="J52" s="4"/>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row r="370" spans="1:10" s="5" customFormat="1" ht="15.75">
      <c r="A370" s="4"/>
      <c r="C370" s="4"/>
      <c r="D370" s="4"/>
      <c r="E370" s="4"/>
      <c r="H370" s="6"/>
      <c r="J370" s="4"/>
    </row>
  </sheetData>
  <sheetProtection/>
  <mergeCells count="19">
    <mergeCell ref="A1:J1"/>
    <mergeCell ref="A2:J2"/>
    <mergeCell ref="A3:J3"/>
    <mergeCell ref="A4:J4"/>
    <mergeCell ref="A5:J5"/>
    <mergeCell ref="A6:J6"/>
    <mergeCell ref="A7:J7"/>
    <mergeCell ref="A8:J8"/>
    <mergeCell ref="F10:G10"/>
    <mergeCell ref="A35:B35"/>
    <mergeCell ref="D35:F35"/>
    <mergeCell ref="H35:I35"/>
    <mergeCell ref="A44:J44"/>
    <mergeCell ref="A36:B36"/>
    <mergeCell ref="D36:F36"/>
    <mergeCell ref="H36:I36"/>
    <mergeCell ref="D38:F38"/>
    <mergeCell ref="D39:F39"/>
    <mergeCell ref="A43:J43"/>
  </mergeCells>
  <printOptions horizontalCentered="1" verticalCentered="1"/>
  <pageMargins left="0.28" right="0.23" top="0.17" bottom="0" header="0" footer="0"/>
  <pageSetup fitToHeight="1" fitToWidth="1" horizontalDpi="600" verticalDpi="600" orientation="landscape" paperSize="9" scale="56"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7">
      <selection activeCell="D39" sqref="D39:E39"/>
    </sheetView>
  </sheetViews>
  <sheetFormatPr defaultColWidth="9.140625" defaultRowHeight="15"/>
  <cols>
    <col min="1" max="1" width="25.57421875" style="1" customWidth="1"/>
    <col min="2" max="2" width="29.28125" style="2" customWidth="1"/>
    <col min="3" max="5" width="16.28125" style="1" customWidth="1"/>
    <col min="6" max="6" width="14.28125" style="2" customWidth="1"/>
    <col min="7" max="7" width="25.7109375" style="2" customWidth="1"/>
    <col min="8" max="8" width="14.421875" style="3" customWidth="1"/>
    <col min="9" max="9" width="26.57421875" style="2" customWidth="1"/>
    <col min="10" max="10" width="14.5742187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31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47</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80" t="s">
        <v>56</v>
      </c>
      <c r="B11" s="61" t="s">
        <v>55</v>
      </c>
      <c r="C11" s="70">
        <v>77</v>
      </c>
      <c r="D11" s="91" t="str">
        <f aca="true" t="shared" si="0" ref="D11:D34">IF(H11=" "," ",IF(H11="BAŞARILI",C11,N11))</f>
        <v> </v>
      </c>
      <c r="E11" s="79">
        <v>192</v>
      </c>
      <c r="F11" s="62" t="s">
        <v>151</v>
      </c>
      <c r="G11" s="63"/>
      <c r="H11" s="79" t="s">
        <v>171</v>
      </c>
      <c r="I11" s="143" t="str">
        <f>IF(C11=0," ",IF(H11=0," ",IF(H11="GR",AP11,AL11)))</f>
        <v> </v>
      </c>
      <c r="J11" s="38">
        <f>IF(C11=0," ",IF(H11=0," ",O11))</f>
        <v>2.4935064935064934</v>
      </c>
      <c r="K11" s="15"/>
      <c r="L11" s="15" t="s">
        <v>5</v>
      </c>
      <c r="M11" s="44">
        <f>IF(H11&lt;90,0,IF(H11&lt;=100,4,0))</f>
        <v>0</v>
      </c>
      <c r="N11" s="50">
        <f>IF(H11=" ",C11,(C11+15))</f>
        <v>77</v>
      </c>
      <c r="O11" s="50">
        <f>IF(H11="BAŞARILI",(E11/N11),IF(H11&gt;0,(((AK11*15)+E11)/N11),E11))</f>
        <v>2.4935064935064934</v>
      </c>
      <c r="P11" s="17">
        <v>3.5</v>
      </c>
      <c r="Q11" s="17" t="s">
        <v>6</v>
      </c>
      <c r="R11" s="16">
        <f>IF(H11&lt;85,0,IF(H11&lt;=89,3.5,0))</f>
        <v>0</v>
      </c>
      <c r="S11" s="17">
        <v>3</v>
      </c>
      <c r="T11" s="17" t="s">
        <v>7</v>
      </c>
      <c r="U11" s="16">
        <f>IF(H11&lt;80,0,IF(H11&lt;=84,3,0))</f>
        <v>0</v>
      </c>
      <c r="V11" s="17">
        <v>2.5</v>
      </c>
      <c r="W11" s="17" t="s">
        <v>8</v>
      </c>
      <c r="X11" s="16">
        <f>IF(H11&lt;75,0,IF(H11&lt;=79,2.5,0))</f>
        <v>0</v>
      </c>
      <c r="Y11" s="17">
        <v>2</v>
      </c>
      <c r="Z11" s="17" t="s">
        <v>9</v>
      </c>
      <c r="AA11" s="16">
        <f>IF(H11&lt;65,0,IF(H11&lt;=74,2,0))</f>
        <v>0</v>
      </c>
      <c r="AB11" s="17">
        <v>1.5</v>
      </c>
      <c r="AC11" s="17" t="s">
        <v>10</v>
      </c>
      <c r="AD11" s="16">
        <f>IF(H11&lt;58,0,IF(H11&lt;=64,1.5,0))</f>
        <v>0</v>
      </c>
      <c r="AE11" s="17">
        <v>1</v>
      </c>
      <c r="AF11" s="17" t="s">
        <v>11</v>
      </c>
      <c r="AG11" s="16">
        <f>IF(H11&lt;50,0,IF(H11&lt;=57,1,0))</f>
        <v>0</v>
      </c>
      <c r="AH11" s="17">
        <v>0</v>
      </c>
      <c r="AI11" s="17" t="s">
        <v>15</v>
      </c>
      <c r="AJ11" s="16">
        <f>IF(H11&lt;0,0,IF(H11&lt;=49,0,0))</f>
        <v>0</v>
      </c>
      <c r="AK11" s="16">
        <f>SUM(R11,U11,X11,AA11,AD11,AG11,AJ11,M11)</f>
        <v>0</v>
      </c>
      <c r="AL11" s="18" t="str">
        <f>IF(H11=" "," ",IF(AK11&lt;2,"GİREMEZ(AKTS)",IF(O11&gt;=AM11,"YETERLİ","GİREMEZ(ORTALAMA)")))</f>
        <v> </v>
      </c>
      <c r="AM11" s="16">
        <f>IF(LEFT(A11,1)="0",2,2.5)</f>
        <v>2.5</v>
      </c>
      <c r="AN11" s="16"/>
      <c r="AO11" s="45"/>
      <c r="AP11" s="45" t="s">
        <v>170</v>
      </c>
      <c r="AQ11" s="45"/>
      <c r="AR11" s="8"/>
      <c r="AS11" s="8"/>
      <c r="AT11" s="8"/>
      <c r="AU11" s="8"/>
      <c r="AV11" s="8"/>
      <c r="AW11" s="8"/>
      <c r="AX11" s="8"/>
    </row>
    <row r="12" spans="1:50" ht="19.5" customHeight="1">
      <c r="A12" s="112" t="s">
        <v>140</v>
      </c>
      <c r="B12" s="113" t="s">
        <v>109</v>
      </c>
      <c r="C12" s="114">
        <v>84</v>
      </c>
      <c r="D12" s="123" t="str">
        <f t="shared" si="0"/>
        <v> </v>
      </c>
      <c r="E12" s="115">
        <v>206</v>
      </c>
      <c r="F12" s="116" t="s">
        <v>151</v>
      </c>
      <c r="G12" s="119"/>
      <c r="H12" s="115" t="s">
        <v>171</v>
      </c>
      <c r="I12" s="143" t="str">
        <f aca="true" t="shared" si="1" ref="I12:I33">IF(C12=0," ",IF(H12=0," ",IF(H12="GR",AP12,AL12)))</f>
        <v> </v>
      </c>
      <c r="J12" s="38">
        <f aca="true" t="shared" si="2" ref="J12:J34">IF(C12=0," ",IF(H12=0," ",O12))</f>
        <v>2.4523809523809526</v>
      </c>
      <c r="K12" s="15"/>
      <c r="L12" s="15" t="s">
        <v>5</v>
      </c>
      <c r="M12" s="44">
        <f aca="true" t="shared" si="3" ref="M12:M34">IF(H12&lt;90,0,IF(H12&lt;=100,4,0))</f>
        <v>0</v>
      </c>
      <c r="N12" s="50">
        <f>IF(H12=" ",C12,(C12+15))</f>
        <v>84</v>
      </c>
      <c r="O12" s="50">
        <f>IF(H12="BAŞARILI",(E12/N12),IF(H12&gt;0,(((AK12*15)+E12)/N12),E12))</f>
        <v>2.4523809523809526</v>
      </c>
      <c r="P12" s="17">
        <v>3.5</v>
      </c>
      <c r="Q12" s="17" t="s">
        <v>6</v>
      </c>
      <c r="R12" s="16">
        <f aca="true" t="shared" si="4" ref="R12:R34">IF(H12&lt;85,0,IF(H12&lt;=89,3.5,0))</f>
        <v>0</v>
      </c>
      <c r="S12" s="17">
        <v>3</v>
      </c>
      <c r="T12" s="17" t="s">
        <v>7</v>
      </c>
      <c r="U12" s="16">
        <f aca="true" t="shared" si="5" ref="U12:U34">IF(H12&lt;80,0,IF(H12&lt;=84,3,0))</f>
        <v>0</v>
      </c>
      <c r="V12" s="17">
        <v>2.5</v>
      </c>
      <c r="W12" s="17" t="s">
        <v>8</v>
      </c>
      <c r="X12" s="16">
        <f aca="true" t="shared" si="6" ref="X12:X34">IF(H12&lt;75,0,IF(H12&lt;=79,2.5,0))</f>
        <v>0</v>
      </c>
      <c r="Y12" s="17">
        <v>2</v>
      </c>
      <c r="Z12" s="17" t="s">
        <v>9</v>
      </c>
      <c r="AA12" s="16">
        <f aca="true" t="shared" si="7" ref="AA12:AA34">IF(H12&lt;65,0,IF(H12&lt;=74,2,0))</f>
        <v>0</v>
      </c>
      <c r="AB12" s="17">
        <v>1.5</v>
      </c>
      <c r="AC12" s="17" t="s">
        <v>10</v>
      </c>
      <c r="AD12" s="16">
        <f aca="true" t="shared" si="8" ref="AD12:AD34">IF(H12&lt;58,0,IF(H12&lt;=64,1.5,0))</f>
        <v>0</v>
      </c>
      <c r="AE12" s="17">
        <v>1</v>
      </c>
      <c r="AF12" s="17" t="s">
        <v>11</v>
      </c>
      <c r="AG12" s="16">
        <f aca="true" t="shared" si="9" ref="AG12:AG34">IF(H12&lt;50,0,IF(H12&lt;=57,1,0))</f>
        <v>0</v>
      </c>
      <c r="AH12" s="17">
        <v>0</v>
      </c>
      <c r="AI12" s="17" t="s">
        <v>15</v>
      </c>
      <c r="AJ12" s="16">
        <f aca="true" t="shared" si="10" ref="AJ12:AJ34">IF(H12&lt;0,0,IF(H12&lt;=49,0,0))</f>
        <v>0</v>
      </c>
      <c r="AK12" s="16">
        <f aca="true" t="shared" si="11" ref="AK12:AK34">SUM(R12,U12,X12,AA12,AD12,AG12,AJ12,M12)</f>
        <v>0</v>
      </c>
      <c r="AL12" s="18" t="str">
        <f aca="true" t="shared" si="12" ref="AL12:AL33">IF(H12=" "," ",IF(AK12&lt;2,"GİREMEZ(AKTS)",IF(O12&gt;=AM12,"YETERLİ","GİREMEZ(ORTALAMA)")))</f>
        <v> </v>
      </c>
      <c r="AM12" s="16">
        <f aca="true" t="shared" si="13" ref="AM12:AM33">IF(LEFT(A12,1)="0",2,2.5)</f>
        <v>2.5</v>
      </c>
      <c r="AN12" s="43"/>
      <c r="AO12" s="42"/>
      <c r="AP12" s="45" t="s">
        <v>170</v>
      </c>
      <c r="AQ12" s="42"/>
      <c r="AR12" s="10"/>
      <c r="AS12" s="10"/>
      <c r="AT12" s="10"/>
      <c r="AU12" s="10"/>
      <c r="AV12" s="10"/>
      <c r="AW12" s="10"/>
      <c r="AX12" s="10"/>
    </row>
    <row r="13" spans="1:50" ht="19.5" customHeight="1">
      <c r="A13" s="112"/>
      <c r="B13" s="113"/>
      <c r="C13" s="114"/>
      <c r="D13" s="123" t="str">
        <f t="shared" si="0"/>
        <v> </v>
      </c>
      <c r="E13" s="115"/>
      <c r="F13" s="116"/>
      <c r="G13" s="119"/>
      <c r="H13" s="115" t="s">
        <v>171</v>
      </c>
      <c r="I13" s="143" t="str">
        <f t="shared" si="1"/>
        <v> </v>
      </c>
      <c r="J13" s="38" t="str">
        <f t="shared" si="2"/>
        <v> </v>
      </c>
      <c r="K13" s="15"/>
      <c r="L13" s="15" t="s">
        <v>5</v>
      </c>
      <c r="M13" s="44">
        <f t="shared" si="3"/>
        <v>0</v>
      </c>
      <c r="N13" s="50">
        <f>IF(H13=" ",C13,(C13+15))</f>
        <v>0</v>
      </c>
      <c r="O13" s="50" t="e">
        <f>IF(H13="BAŞARILI",(E13/N13),IF(H13&gt;0,(((AK13*15)+E13)/N13),E13))</f>
        <v>#DIV/0!</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0</v>
      </c>
      <c r="AL13" s="18" t="str">
        <f t="shared" si="12"/>
        <v> </v>
      </c>
      <c r="AM13" s="16">
        <f t="shared" si="13"/>
        <v>2.5</v>
      </c>
      <c r="AN13" s="43"/>
      <c r="AO13" s="42"/>
      <c r="AP13" s="45" t="s">
        <v>170</v>
      </c>
      <c r="AQ13" s="42"/>
      <c r="AR13" s="10"/>
      <c r="AS13" s="10"/>
      <c r="AT13" s="10"/>
      <c r="AU13" s="10"/>
      <c r="AV13" s="10"/>
      <c r="AW13" s="10"/>
      <c r="AX13" s="10"/>
    </row>
    <row r="14" spans="1:50" ht="19.5" customHeight="1">
      <c r="A14" s="112"/>
      <c r="B14" s="113"/>
      <c r="C14" s="114"/>
      <c r="D14" s="123" t="str">
        <f t="shared" si="0"/>
        <v> </v>
      </c>
      <c r="E14" s="115"/>
      <c r="F14" s="116"/>
      <c r="G14" s="119"/>
      <c r="H14" s="115" t="s">
        <v>171</v>
      </c>
      <c r="I14" s="143" t="str">
        <f t="shared" si="1"/>
        <v> </v>
      </c>
      <c r="J14" s="38" t="str">
        <f t="shared" si="2"/>
        <v> </v>
      </c>
      <c r="K14" s="15"/>
      <c r="L14" s="15" t="s">
        <v>5</v>
      </c>
      <c r="M14" s="44">
        <f t="shared" si="3"/>
        <v>0</v>
      </c>
      <c r="N14" s="50">
        <f>IF(H14=" ",C14,(C14+15))</f>
        <v>0</v>
      </c>
      <c r="O14" s="50" t="e">
        <f>IF(H14="BAŞARILI",(E14/N14),IF(H14&gt;0,(((AK14*15)+E14)/N14),E14))</f>
        <v>#DIV/0!</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2"/>
        <v> </v>
      </c>
      <c r="AM14" s="16">
        <f t="shared" si="13"/>
        <v>2.5</v>
      </c>
      <c r="AN14" s="43"/>
      <c r="AO14" s="42"/>
      <c r="AP14" s="45" t="s">
        <v>170</v>
      </c>
      <c r="AQ14" s="42"/>
      <c r="AR14" s="10"/>
      <c r="AS14" s="10"/>
      <c r="AT14" s="10"/>
      <c r="AU14" s="10"/>
      <c r="AV14" s="10"/>
      <c r="AW14" s="10"/>
      <c r="AX14" s="10"/>
    </row>
    <row r="15" spans="1:50" ht="19.5" customHeight="1">
      <c r="A15" s="112"/>
      <c r="B15" s="113"/>
      <c r="C15" s="114"/>
      <c r="D15" s="123" t="str">
        <f t="shared" si="0"/>
        <v> </v>
      </c>
      <c r="E15" s="115"/>
      <c r="F15" s="116"/>
      <c r="G15" s="117"/>
      <c r="H15" s="115" t="s">
        <v>171</v>
      </c>
      <c r="I15" s="143" t="str">
        <f t="shared" si="1"/>
        <v> </v>
      </c>
      <c r="J15" s="38" t="str">
        <f t="shared" si="2"/>
        <v> </v>
      </c>
      <c r="K15" s="15"/>
      <c r="L15" s="15" t="s">
        <v>5</v>
      </c>
      <c r="M15" s="44">
        <f t="shared" si="3"/>
        <v>0</v>
      </c>
      <c r="N15" s="50">
        <f aca="true" t="shared" si="14" ref="N15:N34">IF(H15=" ",C15,(C15+15))</f>
        <v>0</v>
      </c>
      <c r="O15" s="50" t="e">
        <f aca="true" t="shared" si="15" ref="O15:O34">IF(H15="BAŞARILI",(E15/N15),IF(H15&gt;0,(((AK15*15)+E15)/N15),E15))</f>
        <v>#DIV/0!</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2"/>
        <v> </v>
      </c>
      <c r="AM15" s="16">
        <f t="shared" si="13"/>
        <v>2.5</v>
      </c>
      <c r="AN15" s="43"/>
      <c r="AO15" s="42"/>
      <c r="AP15" s="45" t="s">
        <v>170</v>
      </c>
      <c r="AQ15" s="42"/>
      <c r="AR15" s="10"/>
      <c r="AS15" s="10"/>
      <c r="AT15" s="10"/>
      <c r="AU15" s="10"/>
      <c r="AV15" s="10"/>
      <c r="AW15" s="10"/>
      <c r="AX15" s="10"/>
    </row>
    <row r="16" spans="1:50" ht="19.5" customHeight="1">
      <c r="A16" s="112"/>
      <c r="B16" s="113"/>
      <c r="C16" s="114"/>
      <c r="D16" s="123" t="str">
        <f t="shared" si="0"/>
        <v> </v>
      </c>
      <c r="E16" s="115"/>
      <c r="F16" s="116"/>
      <c r="G16" s="117"/>
      <c r="H16" s="115" t="s">
        <v>171</v>
      </c>
      <c r="I16" s="143" t="str">
        <f t="shared" si="1"/>
        <v> </v>
      </c>
      <c r="J16" s="38" t="str">
        <f t="shared" si="2"/>
        <v> </v>
      </c>
      <c r="K16" s="15"/>
      <c r="L16" s="15" t="s">
        <v>5</v>
      </c>
      <c r="M16" s="19">
        <f t="shared" si="3"/>
        <v>0</v>
      </c>
      <c r="N16" s="50">
        <f t="shared" si="14"/>
        <v>0</v>
      </c>
      <c r="O16" s="50" t="e">
        <f t="shared" si="15"/>
        <v>#DIV/0!</v>
      </c>
      <c r="P16" s="17">
        <v>3.5</v>
      </c>
      <c r="Q16" s="17" t="s">
        <v>6</v>
      </c>
      <c r="R16" s="19">
        <f t="shared" si="4"/>
        <v>0</v>
      </c>
      <c r="S16" s="17">
        <v>3</v>
      </c>
      <c r="T16" s="17" t="s">
        <v>7</v>
      </c>
      <c r="U16" s="19">
        <f t="shared" si="5"/>
        <v>0</v>
      </c>
      <c r="V16" s="17">
        <v>2.5</v>
      </c>
      <c r="W16" s="17" t="s">
        <v>8</v>
      </c>
      <c r="X16" s="19">
        <f t="shared" si="6"/>
        <v>0</v>
      </c>
      <c r="Y16" s="17">
        <v>2</v>
      </c>
      <c r="Z16" s="17" t="s">
        <v>9</v>
      </c>
      <c r="AA16" s="19">
        <f t="shared" si="7"/>
        <v>0</v>
      </c>
      <c r="AB16" s="17">
        <v>1.5</v>
      </c>
      <c r="AC16" s="17" t="s">
        <v>10</v>
      </c>
      <c r="AD16" s="19">
        <f t="shared" si="8"/>
        <v>0</v>
      </c>
      <c r="AE16" s="17">
        <v>1</v>
      </c>
      <c r="AF16" s="17" t="s">
        <v>11</v>
      </c>
      <c r="AG16" s="19">
        <f t="shared" si="9"/>
        <v>0</v>
      </c>
      <c r="AH16" s="17">
        <v>0</v>
      </c>
      <c r="AI16" s="17" t="s">
        <v>15</v>
      </c>
      <c r="AJ16" s="19">
        <f t="shared" si="10"/>
        <v>0</v>
      </c>
      <c r="AK16" s="16">
        <f t="shared" si="11"/>
        <v>0</v>
      </c>
      <c r="AL16" s="18" t="str">
        <f t="shared" si="12"/>
        <v> </v>
      </c>
      <c r="AM16" s="16">
        <f t="shared" si="13"/>
        <v>2.5</v>
      </c>
      <c r="AN16" s="43"/>
      <c r="AO16" s="42"/>
      <c r="AP16" s="45" t="s">
        <v>170</v>
      </c>
      <c r="AQ16" s="42"/>
      <c r="AR16" s="10"/>
      <c r="AS16" s="10"/>
      <c r="AT16" s="10"/>
      <c r="AU16" s="10"/>
      <c r="AV16" s="10"/>
      <c r="AW16" s="10"/>
      <c r="AX16" s="10"/>
    </row>
    <row r="17" spans="1:50" ht="19.5" customHeight="1">
      <c r="A17" s="124"/>
      <c r="B17" s="125"/>
      <c r="C17" s="114"/>
      <c r="D17" s="123" t="str">
        <f t="shared" si="0"/>
        <v> </v>
      </c>
      <c r="E17" s="115"/>
      <c r="F17" s="206"/>
      <c r="G17" s="207"/>
      <c r="H17" s="115" t="s">
        <v>171</v>
      </c>
      <c r="I17" s="143" t="str">
        <f t="shared" si="1"/>
        <v> </v>
      </c>
      <c r="J17" s="38" t="str">
        <f t="shared" si="2"/>
        <v> </v>
      </c>
      <c r="K17" s="49"/>
      <c r="L17" s="49" t="s">
        <v>5</v>
      </c>
      <c r="M17" s="50">
        <f t="shared" si="3"/>
        <v>0</v>
      </c>
      <c r="N17" s="50">
        <f t="shared" si="14"/>
        <v>0</v>
      </c>
      <c r="O17" s="50" t="e">
        <f t="shared" si="15"/>
        <v>#DIV/0!</v>
      </c>
      <c r="P17" s="49">
        <v>3.5</v>
      </c>
      <c r="Q17" s="49" t="s">
        <v>6</v>
      </c>
      <c r="R17" s="50">
        <f t="shared" si="4"/>
        <v>0</v>
      </c>
      <c r="S17" s="49">
        <v>3</v>
      </c>
      <c r="T17" s="49" t="s">
        <v>7</v>
      </c>
      <c r="U17" s="50">
        <f t="shared" si="5"/>
        <v>0</v>
      </c>
      <c r="V17" s="49">
        <v>2.5</v>
      </c>
      <c r="W17" s="49" t="s">
        <v>8</v>
      </c>
      <c r="X17" s="50">
        <f t="shared" si="6"/>
        <v>0</v>
      </c>
      <c r="Y17" s="49">
        <v>2</v>
      </c>
      <c r="Z17" s="49" t="s">
        <v>9</v>
      </c>
      <c r="AA17" s="50">
        <f t="shared" si="7"/>
        <v>0</v>
      </c>
      <c r="AB17" s="49">
        <v>1.5</v>
      </c>
      <c r="AC17" s="49" t="s">
        <v>10</v>
      </c>
      <c r="AD17" s="50">
        <f t="shared" si="8"/>
        <v>0</v>
      </c>
      <c r="AE17" s="49">
        <v>1</v>
      </c>
      <c r="AF17" s="49" t="s">
        <v>11</v>
      </c>
      <c r="AG17" s="50">
        <f t="shared" si="9"/>
        <v>0</v>
      </c>
      <c r="AH17" s="49">
        <v>0</v>
      </c>
      <c r="AI17" s="49" t="s">
        <v>15</v>
      </c>
      <c r="AJ17" s="50">
        <f t="shared" si="10"/>
        <v>0</v>
      </c>
      <c r="AK17" s="48">
        <f t="shared" si="11"/>
        <v>0</v>
      </c>
      <c r="AL17" s="18" t="str">
        <f t="shared" si="12"/>
        <v> </v>
      </c>
      <c r="AM17" s="16">
        <f t="shared" si="13"/>
        <v>2.5</v>
      </c>
      <c r="AN17" s="43"/>
      <c r="AO17" s="42"/>
      <c r="AP17" s="45" t="s">
        <v>170</v>
      </c>
      <c r="AQ17" s="42"/>
      <c r="AR17" s="10"/>
      <c r="AS17" s="10"/>
      <c r="AT17" s="10"/>
      <c r="AU17" s="10"/>
      <c r="AV17" s="10"/>
      <c r="AW17" s="10"/>
      <c r="AX17" s="10"/>
    </row>
    <row r="18" spans="1:50" ht="19.5" customHeight="1">
      <c r="A18" s="124"/>
      <c r="B18" s="125"/>
      <c r="C18" s="114"/>
      <c r="D18" s="123" t="str">
        <f t="shared" si="0"/>
        <v> </v>
      </c>
      <c r="E18" s="115"/>
      <c r="F18" s="116"/>
      <c r="G18" s="117"/>
      <c r="H18" s="123" t="s">
        <v>171</v>
      </c>
      <c r="I18" s="143" t="str">
        <f t="shared" si="1"/>
        <v> </v>
      </c>
      <c r="J18" s="38" t="str">
        <f t="shared" si="2"/>
        <v> </v>
      </c>
      <c r="K18" s="15"/>
      <c r="L18" s="15" t="s">
        <v>5</v>
      </c>
      <c r="M18" s="44">
        <f t="shared" si="3"/>
        <v>0</v>
      </c>
      <c r="N18" s="50">
        <f t="shared" si="14"/>
        <v>0</v>
      </c>
      <c r="O18" s="50" t="e">
        <f t="shared" si="15"/>
        <v>#DIV/0!</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2"/>
        <v> </v>
      </c>
      <c r="AM18" s="16">
        <f t="shared" si="13"/>
        <v>2.5</v>
      </c>
      <c r="AN18" s="43"/>
      <c r="AO18" s="42"/>
      <c r="AP18" s="45" t="s">
        <v>170</v>
      </c>
      <c r="AQ18" s="42"/>
      <c r="AR18" s="10"/>
      <c r="AS18" s="10"/>
      <c r="AT18" s="10"/>
      <c r="AU18" s="10"/>
      <c r="AV18" s="10"/>
      <c r="AW18" s="10"/>
      <c r="AX18" s="10"/>
    </row>
    <row r="19" spans="1:50" ht="19.5" customHeight="1">
      <c r="A19" s="124"/>
      <c r="B19" s="126"/>
      <c r="C19" s="120"/>
      <c r="D19" s="123" t="str">
        <f t="shared" si="0"/>
        <v> </v>
      </c>
      <c r="E19" s="121"/>
      <c r="F19" s="116"/>
      <c r="G19" s="117"/>
      <c r="H19" s="121" t="s">
        <v>171</v>
      </c>
      <c r="I19" s="143" t="str">
        <f t="shared" si="1"/>
        <v> </v>
      </c>
      <c r="J19" s="38" t="str">
        <f t="shared" si="2"/>
        <v> </v>
      </c>
      <c r="K19" s="15"/>
      <c r="L19" s="15" t="s">
        <v>5</v>
      </c>
      <c r="M19" s="44">
        <f t="shared" si="3"/>
        <v>0</v>
      </c>
      <c r="N19" s="50">
        <f t="shared" si="14"/>
        <v>0</v>
      </c>
      <c r="O19" s="50" t="e">
        <f t="shared" si="15"/>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2"/>
        <v> </v>
      </c>
      <c r="AM19" s="16">
        <f t="shared" si="13"/>
        <v>2.5</v>
      </c>
      <c r="AN19" s="43"/>
      <c r="AO19" s="42"/>
      <c r="AP19" s="45" t="s">
        <v>170</v>
      </c>
      <c r="AQ19" s="42"/>
      <c r="AR19" s="10"/>
      <c r="AS19" s="10"/>
      <c r="AT19" s="10"/>
      <c r="AU19" s="10"/>
      <c r="AV19" s="10"/>
      <c r="AW19" s="10"/>
      <c r="AX19" s="10"/>
    </row>
    <row r="20" spans="1:50" ht="19.5" customHeight="1">
      <c r="A20" s="112"/>
      <c r="B20" s="113"/>
      <c r="C20" s="120"/>
      <c r="D20" s="123" t="str">
        <f t="shared" si="0"/>
        <v> </v>
      </c>
      <c r="E20" s="121"/>
      <c r="F20" s="122"/>
      <c r="G20" s="117"/>
      <c r="H20" s="121" t="s">
        <v>171</v>
      </c>
      <c r="I20" s="143" t="str">
        <f t="shared" si="1"/>
        <v> </v>
      </c>
      <c r="J20" s="38" t="str">
        <f t="shared" si="2"/>
        <v> </v>
      </c>
      <c r="K20" s="15"/>
      <c r="L20" s="15" t="s">
        <v>5</v>
      </c>
      <c r="M20" s="44">
        <f t="shared" si="3"/>
        <v>0</v>
      </c>
      <c r="N20" s="50">
        <f t="shared" si="14"/>
        <v>0</v>
      </c>
      <c r="O20" s="50" t="e">
        <f t="shared" si="15"/>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2"/>
        <v> </v>
      </c>
      <c r="AM20" s="16">
        <f t="shared" si="13"/>
        <v>2.5</v>
      </c>
      <c r="AN20" s="43"/>
      <c r="AO20" s="42"/>
      <c r="AP20" s="45" t="s">
        <v>170</v>
      </c>
      <c r="AQ20" s="42"/>
      <c r="AR20" s="10"/>
      <c r="AS20" s="10"/>
      <c r="AT20" s="10"/>
      <c r="AU20" s="10"/>
      <c r="AV20" s="10"/>
      <c r="AW20" s="10"/>
      <c r="AX20" s="10"/>
    </row>
    <row r="21" spans="1:50" ht="19.5" customHeight="1">
      <c r="A21" s="127"/>
      <c r="B21" s="113"/>
      <c r="C21" s="120"/>
      <c r="D21" s="123" t="str">
        <f t="shared" si="0"/>
        <v> </v>
      </c>
      <c r="E21" s="121"/>
      <c r="F21" s="122"/>
      <c r="G21" s="117"/>
      <c r="H21" s="121" t="s">
        <v>171</v>
      </c>
      <c r="I21" s="143" t="str">
        <f t="shared" si="1"/>
        <v> </v>
      </c>
      <c r="J21" s="38" t="str">
        <f t="shared" si="2"/>
        <v> </v>
      </c>
      <c r="K21" s="15"/>
      <c r="L21" s="15" t="s">
        <v>5</v>
      </c>
      <c r="M21" s="44">
        <f t="shared" si="3"/>
        <v>0</v>
      </c>
      <c r="N21" s="50">
        <f t="shared" si="14"/>
        <v>0</v>
      </c>
      <c r="O21" s="50" t="e">
        <f t="shared" si="15"/>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2"/>
        <v> </v>
      </c>
      <c r="AM21" s="16">
        <f t="shared" si="13"/>
        <v>2.5</v>
      </c>
      <c r="AN21" s="43"/>
      <c r="AO21" s="42"/>
      <c r="AP21" s="45" t="s">
        <v>170</v>
      </c>
      <c r="AQ21" s="42"/>
      <c r="AR21" s="10"/>
      <c r="AS21" s="10"/>
      <c r="AT21" s="10"/>
      <c r="AU21" s="10"/>
      <c r="AV21" s="10"/>
      <c r="AW21" s="10"/>
      <c r="AX21" s="10"/>
    </row>
    <row r="22" spans="1:50" ht="19.5" customHeight="1">
      <c r="A22" s="35"/>
      <c r="B22" s="34"/>
      <c r="C22" s="71"/>
      <c r="D22" s="91" t="str">
        <f t="shared" si="0"/>
        <v> </v>
      </c>
      <c r="E22" s="37"/>
      <c r="F22" s="56"/>
      <c r="G22" s="57"/>
      <c r="H22" s="37" t="s">
        <v>171</v>
      </c>
      <c r="I22" s="143" t="str">
        <f t="shared" si="1"/>
        <v> </v>
      </c>
      <c r="J22" s="38" t="str">
        <f t="shared" si="2"/>
        <v> </v>
      </c>
      <c r="K22" s="15"/>
      <c r="L22" s="15" t="s">
        <v>5</v>
      </c>
      <c r="M22" s="44">
        <f t="shared" si="3"/>
        <v>0</v>
      </c>
      <c r="N22" s="50">
        <f t="shared" si="14"/>
        <v>0</v>
      </c>
      <c r="O22" s="50" t="e">
        <f t="shared" si="15"/>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2"/>
        <v> </v>
      </c>
      <c r="AM22" s="16">
        <f t="shared" si="13"/>
        <v>2.5</v>
      </c>
      <c r="AN22" s="42"/>
      <c r="AO22" s="42"/>
      <c r="AP22" s="45" t="s">
        <v>170</v>
      </c>
      <c r="AQ22" s="42"/>
      <c r="AR22" s="10"/>
      <c r="AS22" s="10"/>
      <c r="AT22" s="10"/>
      <c r="AU22" s="10"/>
      <c r="AV22" s="10"/>
      <c r="AW22" s="10"/>
      <c r="AX22" s="10"/>
    </row>
    <row r="23" spans="1:50" ht="19.5" customHeight="1">
      <c r="A23" s="35"/>
      <c r="B23" s="34"/>
      <c r="C23" s="71"/>
      <c r="D23" s="91" t="str">
        <f t="shared" si="0"/>
        <v> </v>
      </c>
      <c r="E23" s="37"/>
      <c r="F23" s="56"/>
      <c r="G23" s="57"/>
      <c r="H23" s="37" t="s">
        <v>171</v>
      </c>
      <c r="I23" s="143" t="str">
        <f t="shared" si="1"/>
        <v> </v>
      </c>
      <c r="J23" s="38" t="str">
        <f t="shared" si="2"/>
        <v> </v>
      </c>
      <c r="K23" s="15"/>
      <c r="L23" s="15" t="s">
        <v>5</v>
      </c>
      <c r="M23" s="44">
        <f t="shared" si="3"/>
        <v>0</v>
      </c>
      <c r="N23" s="50">
        <f t="shared" si="14"/>
        <v>0</v>
      </c>
      <c r="O23" s="50" t="e">
        <f t="shared" si="15"/>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2"/>
        <v> </v>
      </c>
      <c r="AM23" s="16">
        <f t="shared" si="13"/>
        <v>2.5</v>
      </c>
      <c r="AN23" s="42"/>
      <c r="AO23" s="42"/>
      <c r="AP23" s="45" t="s">
        <v>170</v>
      </c>
      <c r="AQ23" s="42"/>
      <c r="AR23" s="10"/>
      <c r="AS23" s="10"/>
      <c r="AT23" s="10"/>
      <c r="AU23" s="10"/>
      <c r="AV23" s="10"/>
      <c r="AW23" s="10"/>
      <c r="AX23" s="10"/>
    </row>
    <row r="24" spans="1:50" ht="19.5" customHeight="1">
      <c r="A24" s="35"/>
      <c r="B24" s="34"/>
      <c r="C24" s="71"/>
      <c r="D24" s="77" t="str">
        <f t="shared" si="0"/>
        <v> </v>
      </c>
      <c r="E24" s="37"/>
      <c r="F24" s="56"/>
      <c r="G24" s="57"/>
      <c r="H24" s="37" t="s">
        <v>171</v>
      </c>
      <c r="I24" s="143" t="str">
        <f t="shared" si="1"/>
        <v> </v>
      </c>
      <c r="J24" s="38" t="str">
        <f t="shared" si="2"/>
        <v> </v>
      </c>
      <c r="K24" s="15"/>
      <c r="L24" s="15" t="s">
        <v>5</v>
      </c>
      <c r="M24" s="44">
        <f t="shared" si="3"/>
        <v>0</v>
      </c>
      <c r="N24" s="50">
        <f t="shared" si="14"/>
        <v>0</v>
      </c>
      <c r="O24" s="50" t="e">
        <f t="shared" si="15"/>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2"/>
        <v> </v>
      </c>
      <c r="AM24" s="16">
        <f t="shared" si="13"/>
        <v>2.5</v>
      </c>
      <c r="AN24" s="42"/>
      <c r="AO24" s="42"/>
      <c r="AP24" s="45" t="s">
        <v>170</v>
      </c>
      <c r="AQ24" s="42"/>
      <c r="AR24" s="10"/>
      <c r="AS24" s="10"/>
      <c r="AT24" s="10"/>
      <c r="AU24" s="10"/>
      <c r="AV24" s="10"/>
      <c r="AW24" s="10"/>
      <c r="AX24" s="10"/>
    </row>
    <row r="25" spans="1:50" ht="19.5" customHeight="1">
      <c r="A25" s="35"/>
      <c r="B25" s="34"/>
      <c r="C25" s="71"/>
      <c r="D25" s="77" t="str">
        <f t="shared" si="0"/>
        <v> </v>
      </c>
      <c r="E25" s="37"/>
      <c r="F25" s="56"/>
      <c r="G25" s="57"/>
      <c r="H25" s="37" t="s">
        <v>171</v>
      </c>
      <c r="I25" s="143" t="str">
        <f t="shared" si="1"/>
        <v> </v>
      </c>
      <c r="J25" s="38" t="str">
        <f t="shared" si="2"/>
        <v> </v>
      </c>
      <c r="K25" s="15"/>
      <c r="L25" s="15" t="s">
        <v>5</v>
      </c>
      <c r="M25" s="44">
        <f t="shared" si="3"/>
        <v>0</v>
      </c>
      <c r="N25" s="50">
        <f t="shared" si="14"/>
        <v>0</v>
      </c>
      <c r="O25" s="50" t="e">
        <f t="shared" si="15"/>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2"/>
        <v> </v>
      </c>
      <c r="AM25" s="16">
        <f t="shared" si="13"/>
        <v>2.5</v>
      </c>
      <c r="AN25" s="42"/>
      <c r="AO25" s="42"/>
      <c r="AP25" s="45" t="s">
        <v>170</v>
      </c>
      <c r="AQ25" s="42"/>
      <c r="AR25" s="10"/>
      <c r="AS25" s="10"/>
      <c r="AT25" s="10"/>
      <c r="AU25" s="10"/>
      <c r="AV25" s="10"/>
      <c r="AW25" s="10"/>
      <c r="AX25" s="10"/>
    </row>
    <row r="26" spans="1:50" ht="19.5" customHeight="1">
      <c r="A26" s="35"/>
      <c r="B26" s="34"/>
      <c r="C26" s="71"/>
      <c r="D26" s="77" t="str">
        <f t="shared" si="0"/>
        <v> </v>
      </c>
      <c r="E26" s="37"/>
      <c r="F26" s="56"/>
      <c r="G26" s="57"/>
      <c r="H26" s="37" t="s">
        <v>171</v>
      </c>
      <c r="I26" s="143" t="str">
        <f t="shared" si="1"/>
        <v> </v>
      </c>
      <c r="J26" s="38" t="str">
        <f t="shared" si="2"/>
        <v> </v>
      </c>
      <c r="K26" s="15"/>
      <c r="L26" s="15" t="s">
        <v>5</v>
      </c>
      <c r="M26" s="44">
        <f t="shared" si="3"/>
        <v>0</v>
      </c>
      <c r="N26" s="50">
        <f t="shared" si="14"/>
        <v>0</v>
      </c>
      <c r="O26" s="50" t="e">
        <f t="shared" si="15"/>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2"/>
        <v> </v>
      </c>
      <c r="AM26" s="16">
        <f t="shared" si="13"/>
        <v>2.5</v>
      </c>
      <c r="AN26" s="42"/>
      <c r="AO26" s="42"/>
      <c r="AP26" s="45" t="s">
        <v>170</v>
      </c>
      <c r="AQ26" s="42"/>
      <c r="AR26" s="10"/>
      <c r="AS26" s="10"/>
      <c r="AT26" s="10"/>
      <c r="AU26" s="10"/>
      <c r="AV26" s="10"/>
      <c r="AW26" s="10"/>
      <c r="AX26" s="10"/>
    </row>
    <row r="27" spans="1:50" ht="19.5" customHeight="1">
      <c r="A27" s="35"/>
      <c r="B27" s="34"/>
      <c r="C27" s="71"/>
      <c r="D27" s="77" t="str">
        <f t="shared" si="0"/>
        <v> </v>
      </c>
      <c r="E27" s="37"/>
      <c r="F27" s="56"/>
      <c r="G27" s="57"/>
      <c r="H27" s="37" t="s">
        <v>171</v>
      </c>
      <c r="I27" s="143" t="str">
        <f t="shared" si="1"/>
        <v> </v>
      </c>
      <c r="J27" s="38" t="str">
        <f t="shared" si="2"/>
        <v> </v>
      </c>
      <c r="K27" s="15"/>
      <c r="L27" s="15" t="s">
        <v>5</v>
      </c>
      <c r="M27" s="44">
        <f t="shared" si="3"/>
        <v>0</v>
      </c>
      <c r="N27" s="50">
        <f t="shared" si="14"/>
        <v>0</v>
      </c>
      <c r="O27" s="50" t="e">
        <f t="shared" si="15"/>
        <v>#DIV/0!</v>
      </c>
      <c r="P27" s="17">
        <v>3.5</v>
      </c>
      <c r="Q27" s="17" t="s">
        <v>6</v>
      </c>
      <c r="R27" s="16">
        <f t="shared" si="4"/>
        <v>0</v>
      </c>
      <c r="S27" s="17">
        <v>3</v>
      </c>
      <c r="T27" s="17" t="s">
        <v>7</v>
      </c>
      <c r="U27" s="16">
        <f t="shared" si="5"/>
        <v>0</v>
      </c>
      <c r="V27" s="17">
        <v>2.5</v>
      </c>
      <c r="W27" s="17" t="s">
        <v>8</v>
      </c>
      <c r="X27" s="16">
        <f t="shared" si="6"/>
        <v>0</v>
      </c>
      <c r="Y27" s="17">
        <v>2</v>
      </c>
      <c r="Z27" s="17" t="s">
        <v>9</v>
      </c>
      <c r="AA27" s="16">
        <f t="shared" si="7"/>
        <v>0</v>
      </c>
      <c r="AB27" s="17">
        <v>1.5</v>
      </c>
      <c r="AC27" s="17" t="s">
        <v>10</v>
      </c>
      <c r="AD27" s="16">
        <f t="shared" si="8"/>
        <v>0</v>
      </c>
      <c r="AE27" s="17">
        <v>1</v>
      </c>
      <c r="AF27" s="17" t="s">
        <v>11</v>
      </c>
      <c r="AG27" s="16">
        <f t="shared" si="9"/>
        <v>0</v>
      </c>
      <c r="AH27" s="17">
        <v>0</v>
      </c>
      <c r="AI27" s="17" t="s">
        <v>15</v>
      </c>
      <c r="AJ27" s="16">
        <f t="shared" si="10"/>
        <v>0</v>
      </c>
      <c r="AK27" s="16">
        <f t="shared" si="11"/>
        <v>0</v>
      </c>
      <c r="AL27" s="18" t="str">
        <f t="shared" si="12"/>
        <v> </v>
      </c>
      <c r="AM27" s="16">
        <f t="shared" si="13"/>
        <v>2.5</v>
      </c>
      <c r="AN27" s="42"/>
      <c r="AO27" s="42"/>
      <c r="AP27" s="45" t="s">
        <v>170</v>
      </c>
      <c r="AQ27" s="42"/>
      <c r="AR27" s="10"/>
      <c r="AS27" s="10"/>
      <c r="AT27" s="10"/>
      <c r="AU27" s="10"/>
      <c r="AV27" s="10"/>
      <c r="AW27" s="10"/>
      <c r="AX27" s="10"/>
    </row>
    <row r="28" spans="1:50" ht="19.5" customHeight="1">
      <c r="A28" s="35"/>
      <c r="B28" s="34"/>
      <c r="C28" s="71"/>
      <c r="D28" s="77" t="str">
        <f t="shared" si="0"/>
        <v> </v>
      </c>
      <c r="E28" s="37"/>
      <c r="F28" s="56"/>
      <c r="G28" s="57"/>
      <c r="H28" s="37" t="s">
        <v>171</v>
      </c>
      <c r="I28" s="143" t="str">
        <f t="shared" si="1"/>
        <v> </v>
      </c>
      <c r="J28" s="38" t="str">
        <f t="shared" si="2"/>
        <v> </v>
      </c>
      <c r="K28" s="15"/>
      <c r="L28" s="15" t="s">
        <v>5</v>
      </c>
      <c r="M28" s="44">
        <f t="shared" si="3"/>
        <v>0</v>
      </c>
      <c r="N28" s="50">
        <f t="shared" si="14"/>
        <v>0</v>
      </c>
      <c r="O28" s="50" t="e">
        <f t="shared" si="15"/>
        <v>#DIV/0!</v>
      </c>
      <c r="P28" s="17">
        <v>3.5</v>
      </c>
      <c r="Q28" s="17" t="s">
        <v>6</v>
      </c>
      <c r="R28" s="16">
        <f t="shared" si="4"/>
        <v>0</v>
      </c>
      <c r="S28" s="17">
        <v>3</v>
      </c>
      <c r="T28" s="17" t="s">
        <v>7</v>
      </c>
      <c r="U28" s="16">
        <f t="shared" si="5"/>
        <v>0</v>
      </c>
      <c r="V28" s="17">
        <v>2.5</v>
      </c>
      <c r="W28" s="17" t="s">
        <v>8</v>
      </c>
      <c r="X28" s="16">
        <f t="shared" si="6"/>
        <v>0</v>
      </c>
      <c r="Y28" s="17">
        <v>2</v>
      </c>
      <c r="Z28" s="17" t="s">
        <v>9</v>
      </c>
      <c r="AA28" s="16">
        <f t="shared" si="7"/>
        <v>0</v>
      </c>
      <c r="AB28" s="17">
        <v>1.5</v>
      </c>
      <c r="AC28" s="17" t="s">
        <v>10</v>
      </c>
      <c r="AD28" s="16">
        <f t="shared" si="8"/>
        <v>0</v>
      </c>
      <c r="AE28" s="17">
        <v>1</v>
      </c>
      <c r="AF28" s="17" t="s">
        <v>11</v>
      </c>
      <c r="AG28" s="16">
        <f t="shared" si="9"/>
        <v>0</v>
      </c>
      <c r="AH28" s="17">
        <v>0</v>
      </c>
      <c r="AI28" s="17" t="s">
        <v>15</v>
      </c>
      <c r="AJ28" s="16">
        <f t="shared" si="10"/>
        <v>0</v>
      </c>
      <c r="AK28" s="16">
        <f t="shared" si="11"/>
        <v>0</v>
      </c>
      <c r="AL28" s="18" t="str">
        <f t="shared" si="12"/>
        <v> </v>
      </c>
      <c r="AM28" s="16">
        <f t="shared" si="13"/>
        <v>2.5</v>
      </c>
      <c r="AN28" s="42"/>
      <c r="AO28" s="42"/>
      <c r="AP28" s="45" t="s">
        <v>170</v>
      </c>
      <c r="AQ28" s="42"/>
      <c r="AR28" s="10"/>
      <c r="AS28" s="10"/>
      <c r="AT28" s="10"/>
      <c r="AU28" s="10"/>
      <c r="AV28" s="10"/>
      <c r="AW28" s="10"/>
      <c r="AX28" s="10"/>
    </row>
    <row r="29" spans="1:50" ht="19.5" customHeight="1">
      <c r="A29" s="35"/>
      <c r="B29" s="34"/>
      <c r="C29" s="71"/>
      <c r="D29" s="77" t="str">
        <f t="shared" si="0"/>
        <v> </v>
      </c>
      <c r="E29" s="37"/>
      <c r="F29" s="56"/>
      <c r="G29" s="57"/>
      <c r="H29" s="37" t="s">
        <v>171</v>
      </c>
      <c r="I29" s="143" t="str">
        <f t="shared" si="1"/>
        <v> </v>
      </c>
      <c r="J29" s="38" t="str">
        <f t="shared" si="2"/>
        <v> </v>
      </c>
      <c r="K29" s="15"/>
      <c r="L29" s="15" t="s">
        <v>5</v>
      </c>
      <c r="M29" s="44">
        <f t="shared" si="3"/>
        <v>0</v>
      </c>
      <c r="N29" s="50">
        <f t="shared" si="14"/>
        <v>0</v>
      </c>
      <c r="O29" s="50" t="e">
        <f t="shared" si="15"/>
        <v>#DIV/0!</v>
      </c>
      <c r="P29" s="17">
        <v>3.5</v>
      </c>
      <c r="Q29" s="17" t="s">
        <v>6</v>
      </c>
      <c r="R29" s="16">
        <f t="shared" si="4"/>
        <v>0</v>
      </c>
      <c r="S29" s="17">
        <v>3</v>
      </c>
      <c r="T29" s="17" t="s">
        <v>7</v>
      </c>
      <c r="U29" s="16">
        <f t="shared" si="5"/>
        <v>0</v>
      </c>
      <c r="V29" s="17">
        <v>2.5</v>
      </c>
      <c r="W29" s="17" t="s">
        <v>8</v>
      </c>
      <c r="X29" s="16">
        <f t="shared" si="6"/>
        <v>0</v>
      </c>
      <c r="Y29" s="17">
        <v>2</v>
      </c>
      <c r="Z29" s="17" t="s">
        <v>9</v>
      </c>
      <c r="AA29" s="16">
        <f t="shared" si="7"/>
        <v>0</v>
      </c>
      <c r="AB29" s="17">
        <v>1.5</v>
      </c>
      <c r="AC29" s="17" t="s">
        <v>10</v>
      </c>
      <c r="AD29" s="16">
        <f t="shared" si="8"/>
        <v>0</v>
      </c>
      <c r="AE29" s="17">
        <v>1</v>
      </c>
      <c r="AF29" s="17" t="s">
        <v>11</v>
      </c>
      <c r="AG29" s="16">
        <f t="shared" si="9"/>
        <v>0</v>
      </c>
      <c r="AH29" s="17">
        <v>0</v>
      </c>
      <c r="AI29" s="17" t="s">
        <v>15</v>
      </c>
      <c r="AJ29" s="16">
        <f t="shared" si="10"/>
        <v>0</v>
      </c>
      <c r="AK29" s="16">
        <f t="shared" si="11"/>
        <v>0</v>
      </c>
      <c r="AL29" s="18" t="str">
        <f t="shared" si="12"/>
        <v> </v>
      </c>
      <c r="AM29" s="16">
        <f t="shared" si="13"/>
        <v>2.5</v>
      </c>
      <c r="AN29" s="42"/>
      <c r="AO29" s="42"/>
      <c r="AP29" s="45" t="s">
        <v>170</v>
      </c>
      <c r="AQ29" s="42"/>
      <c r="AR29" s="10"/>
      <c r="AS29" s="10"/>
      <c r="AT29" s="10"/>
      <c r="AU29" s="10"/>
      <c r="AV29" s="10"/>
      <c r="AW29" s="10"/>
      <c r="AX29" s="10"/>
    </row>
    <row r="30" spans="1:50" ht="19.5" customHeight="1">
      <c r="A30" s="35"/>
      <c r="B30" s="34"/>
      <c r="C30" s="71"/>
      <c r="D30" s="77" t="str">
        <f t="shared" si="0"/>
        <v> </v>
      </c>
      <c r="E30" s="37"/>
      <c r="F30" s="56"/>
      <c r="G30" s="57"/>
      <c r="H30" s="37" t="s">
        <v>171</v>
      </c>
      <c r="I30" s="143" t="str">
        <f t="shared" si="1"/>
        <v> </v>
      </c>
      <c r="J30" s="38" t="str">
        <f t="shared" si="2"/>
        <v> </v>
      </c>
      <c r="K30" s="15"/>
      <c r="L30" s="15" t="s">
        <v>5</v>
      </c>
      <c r="M30" s="44">
        <f t="shared" si="3"/>
        <v>0</v>
      </c>
      <c r="N30" s="50">
        <f t="shared" si="14"/>
        <v>0</v>
      </c>
      <c r="O30" s="50" t="e">
        <f t="shared" si="15"/>
        <v>#DIV/0!</v>
      </c>
      <c r="P30" s="17">
        <v>3.5</v>
      </c>
      <c r="Q30" s="17" t="s">
        <v>6</v>
      </c>
      <c r="R30" s="16">
        <f t="shared" si="4"/>
        <v>0</v>
      </c>
      <c r="S30" s="17">
        <v>3</v>
      </c>
      <c r="T30" s="17" t="s">
        <v>7</v>
      </c>
      <c r="U30" s="16">
        <f t="shared" si="5"/>
        <v>0</v>
      </c>
      <c r="V30" s="17">
        <v>2.5</v>
      </c>
      <c r="W30" s="17" t="s">
        <v>8</v>
      </c>
      <c r="X30" s="16">
        <f t="shared" si="6"/>
        <v>0</v>
      </c>
      <c r="Y30" s="17">
        <v>2</v>
      </c>
      <c r="Z30" s="17" t="s">
        <v>9</v>
      </c>
      <c r="AA30" s="16">
        <f t="shared" si="7"/>
        <v>0</v>
      </c>
      <c r="AB30" s="17">
        <v>1.5</v>
      </c>
      <c r="AC30" s="17" t="s">
        <v>10</v>
      </c>
      <c r="AD30" s="16">
        <f t="shared" si="8"/>
        <v>0</v>
      </c>
      <c r="AE30" s="17">
        <v>1</v>
      </c>
      <c r="AF30" s="17" t="s">
        <v>11</v>
      </c>
      <c r="AG30" s="16">
        <f t="shared" si="9"/>
        <v>0</v>
      </c>
      <c r="AH30" s="17">
        <v>0</v>
      </c>
      <c r="AI30" s="17" t="s">
        <v>15</v>
      </c>
      <c r="AJ30" s="16">
        <f t="shared" si="10"/>
        <v>0</v>
      </c>
      <c r="AK30" s="16">
        <f t="shared" si="11"/>
        <v>0</v>
      </c>
      <c r="AL30" s="18" t="str">
        <f t="shared" si="12"/>
        <v> </v>
      </c>
      <c r="AM30" s="16">
        <f t="shared" si="13"/>
        <v>2.5</v>
      </c>
      <c r="AN30" s="42"/>
      <c r="AO30" s="42"/>
      <c r="AP30" s="45" t="s">
        <v>170</v>
      </c>
      <c r="AQ30" s="42"/>
      <c r="AR30" s="10"/>
      <c r="AS30" s="10"/>
      <c r="AT30" s="10"/>
      <c r="AU30" s="10"/>
      <c r="AV30" s="10"/>
      <c r="AW30" s="10"/>
      <c r="AX30" s="10"/>
    </row>
    <row r="31" spans="1:50" ht="19.5" customHeight="1">
      <c r="A31" s="35"/>
      <c r="B31" s="34"/>
      <c r="C31" s="71"/>
      <c r="D31" s="77" t="str">
        <f t="shared" si="0"/>
        <v> </v>
      </c>
      <c r="E31" s="37"/>
      <c r="F31" s="56"/>
      <c r="G31" s="57"/>
      <c r="H31" s="37" t="s">
        <v>171</v>
      </c>
      <c r="I31" s="143" t="str">
        <f t="shared" si="1"/>
        <v> </v>
      </c>
      <c r="J31" s="38" t="str">
        <f t="shared" si="2"/>
        <v> </v>
      </c>
      <c r="K31" s="15"/>
      <c r="L31" s="15" t="s">
        <v>5</v>
      </c>
      <c r="M31" s="44">
        <f t="shared" si="3"/>
        <v>0</v>
      </c>
      <c r="N31" s="50">
        <f t="shared" si="14"/>
        <v>0</v>
      </c>
      <c r="O31" s="50" t="e">
        <f t="shared" si="15"/>
        <v>#DIV/0!</v>
      </c>
      <c r="P31" s="17">
        <v>3.5</v>
      </c>
      <c r="Q31" s="17" t="s">
        <v>6</v>
      </c>
      <c r="R31" s="16">
        <f t="shared" si="4"/>
        <v>0</v>
      </c>
      <c r="S31" s="17">
        <v>3</v>
      </c>
      <c r="T31" s="17" t="s">
        <v>7</v>
      </c>
      <c r="U31" s="16">
        <f t="shared" si="5"/>
        <v>0</v>
      </c>
      <c r="V31" s="17">
        <v>2.5</v>
      </c>
      <c r="W31" s="17" t="s">
        <v>8</v>
      </c>
      <c r="X31" s="16">
        <f t="shared" si="6"/>
        <v>0</v>
      </c>
      <c r="Y31" s="17">
        <v>2</v>
      </c>
      <c r="Z31" s="17" t="s">
        <v>9</v>
      </c>
      <c r="AA31" s="16">
        <f t="shared" si="7"/>
        <v>0</v>
      </c>
      <c r="AB31" s="17">
        <v>1.5</v>
      </c>
      <c r="AC31" s="17" t="s">
        <v>10</v>
      </c>
      <c r="AD31" s="16">
        <f t="shared" si="8"/>
        <v>0</v>
      </c>
      <c r="AE31" s="17">
        <v>1</v>
      </c>
      <c r="AF31" s="17" t="s">
        <v>11</v>
      </c>
      <c r="AG31" s="16">
        <f t="shared" si="9"/>
        <v>0</v>
      </c>
      <c r="AH31" s="17">
        <v>0</v>
      </c>
      <c r="AI31" s="17" t="s">
        <v>15</v>
      </c>
      <c r="AJ31" s="16">
        <f t="shared" si="10"/>
        <v>0</v>
      </c>
      <c r="AK31" s="16">
        <f t="shared" si="11"/>
        <v>0</v>
      </c>
      <c r="AL31" s="18" t="str">
        <f t="shared" si="12"/>
        <v> </v>
      </c>
      <c r="AM31" s="16">
        <f t="shared" si="13"/>
        <v>2.5</v>
      </c>
      <c r="AN31" s="42"/>
      <c r="AO31" s="42"/>
      <c r="AP31" s="45" t="s">
        <v>170</v>
      </c>
      <c r="AQ31" s="42"/>
      <c r="AR31" s="10"/>
      <c r="AS31" s="10"/>
      <c r="AT31" s="10"/>
      <c r="AU31" s="10"/>
      <c r="AV31" s="10"/>
      <c r="AW31" s="10"/>
      <c r="AX31" s="10"/>
    </row>
    <row r="32" spans="1:50" ht="19.5" customHeight="1">
      <c r="A32" s="35"/>
      <c r="B32" s="34"/>
      <c r="C32" s="71"/>
      <c r="D32" s="77" t="str">
        <f t="shared" si="0"/>
        <v> </v>
      </c>
      <c r="E32" s="37"/>
      <c r="F32" s="56"/>
      <c r="G32" s="57"/>
      <c r="H32" s="37" t="s">
        <v>171</v>
      </c>
      <c r="I32" s="143" t="str">
        <f t="shared" si="1"/>
        <v> </v>
      </c>
      <c r="J32" s="38" t="str">
        <f t="shared" si="2"/>
        <v> </v>
      </c>
      <c r="K32" s="15"/>
      <c r="L32" s="15" t="s">
        <v>5</v>
      </c>
      <c r="M32" s="44">
        <f t="shared" si="3"/>
        <v>0</v>
      </c>
      <c r="N32" s="50">
        <f t="shared" si="14"/>
        <v>0</v>
      </c>
      <c r="O32" s="50" t="e">
        <f t="shared" si="15"/>
        <v>#DIV/0!</v>
      </c>
      <c r="P32" s="17">
        <v>3.5</v>
      </c>
      <c r="Q32" s="17" t="s">
        <v>6</v>
      </c>
      <c r="R32" s="16">
        <f t="shared" si="4"/>
        <v>0</v>
      </c>
      <c r="S32" s="17">
        <v>3</v>
      </c>
      <c r="T32" s="17" t="s">
        <v>7</v>
      </c>
      <c r="U32" s="16">
        <f t="shared" si="5"/>
        <v>0</v>
      </c>
      <c r="V32" s="17">
        <v>2.5</v>
      </c>
      <c r="W32" s="17" t="s">
        <v>8</v>
      </c>
      <c r="X32" s="16">
        <f t="shared" si="6"/>
        <v>0</v>
      </c>
      <c r="Y32" s="17">
        <v>2</v>
      </c>
      <c r="Z32" s="17" t="s">
        <v>9</v>
      </c>
      <c r="AA32" s="16">
        <f t="shared" si="7"/>
        <v>0</v>
      </c>
      <c r="AB32" s="17">
        <v>1.5</v>
      </c>
      <c r="AC32" s="17" t="s">
        <v>10</v>
      </c>
      <c r="AD32" s="16">
        <f t="shared" si="8"/>
        <v>0</v>
      </c>
      <c r="AE32" s="17">
        <v>1</v>
      </c>
      <c r="AF32" s="17" t="s">
        <v>11</v>
      </c>
      <c r="AG32" s="16">
        <f t="shared" si="9"/>
        <v>0</v>
      </c>
      <c r="AH32" s="17">
        <v>0</v>
      </c>
      <c r="AI32" s="17" t="s">
        <v>15</v>
      </c>
      <c r="AJ32" s="16">
        <f t="shared" si="10"/>
        <v>0</v>
      </c>
      <c r="AK32" s="16">
        <f t="shared" si="11"/>
        <v>0</v>
      </c>
      <c r="AL32" s="18" t="str">
        <f t="shared" si="12"/>
        <v> </v>
      </c>
      <c r="AM32" s="16">
        <f t="shared" si="13"/>
        <v>2.5</v>
      </c>
      <c r="AN32" s="42"/>
      <c r="AO32" s="42"/>
      <c r="AP32" s="45" t="s">
        <v>170</v>
      </c>
      <c r="AQ32" s="42"/>
      <c r="AR32" s="10"/>
      <c r="AS32" s="10"/>
      <c r="AT32" s="10"/>
      <c r="AU32" s="10"/>
      <c r="AV32" s="10"/>
      <c r="AW32" s="10"/>
      <c r="AX32" s="10"/>
    </row>
    <row r="33" spans="1:50" ht="19.5" customHeight="1" thickBot="1">
      <c r="A33" s="51"/>
      <c r="B33" s="52"/>
      <c r="C33" s="53"/>
      <c r="D33" s="77" t="str">
        <f t="shared" si="0"/>
        <v> </v>
      </c>
      <c r="E33" s="69"/>
      <c r="F33" s="58"/>
      <c r="G33" s="59"/>
      <c r="H33" s="69" t="s">
        <v>171</v>
      </c>
      <c r="I33" s="143" t="str">
        <f t="shared" si="1"/>
        <v> </v>
      </c>
      <c r="J33" s="38" t="str">
        <f t="shared" si="2"/>
        <v> </v>
      </c>
      <c r="K33" s="15"/>
      <c r="L33" s="15" t="s">
        <v>5</v>
      </c>
      <c r="M33" s="44">
        <f t="shared" si="3"/>
        <v>0</v>
      </c>
      <c r="N33" s="50">
        <f t="shared" si="14"/>
        <v>0</v>
      </c>
      <c r="O33" s="50" t="e">
        <f t="shared" si="15"/>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2"/>
        <v> </v>
      </c>
      <c r="AM33" s="16">
        <f t="shared" si="13"/>
        <v>2.5</v>
      </c>
      <c r="AN33" s="42"/>
      <c r="AO33" s="42"/>
      <c r="AP33" s="45" t="s">
        <v>170</v>
      </c>
      <c r="AQ33" s="42"/>
      <c r="AR33" s="10"/>
      <c r="AS33" s="10"/>
      <c r="AT33" s="10"/>
      <c r="AU33" s="10"/>
      <c r="AV33" s="10"/>
      <c r="AW33" s="10"/>
      <c r="AX33" s="10"/>
    </row>
    <row r="34" spans="1:50" ht="16.5" thickBot="1">
      <c r="A34" s="39"/>
      <c r="B34" s="40"/>
      <c r="C34" s="39"/>
      <c r="D34" s="39" t="str">
        <f t="shared" si="0"/>
        <v> </v>
      </c>
      <c r="E34" s="39"/>
      <c r="F34" s="40"/>
      <c r="G34" s="40"/>
      <c r="H34" s="41" t="s">
        <v>171</v>
      </c>
      <c r="I34" s="40"/>
      <c r="J34" s="39" t="str">
        <f t="shared" si="2"/>
        <v> </v>
      </c>
      <c r="K34" s="42"/>
      <c r="L34" s="42"/>
      <c r="M34" s="42">
        <f t="shared" si="3"/>
        <v>0</v>
      </c>
      <c r="N34" s="42">
        <f t="shared" si="14"/>
        <v>0</v>
      </c>
      <c r="O34" s="42" t="e">
        <f t="shared" si="15"/>
        <v>#DIV/0!</v>
      </c>
      <c r="P34" s="42"/>
      <c r="Q34" s="42"/>
      <c r="R34" s="42">
        <f t="shared" si="4"/>
        <v>0</v>
      </c>
      <c r="S34" s="42"/>
      <c r="T34" s="42"/>
      <c r="U34" s="42">
        <f t="shared" si="5"/>
        <v>0</v>
      </c>
      <c r="V34" s="42"/>
      <c r="W34" s="42"/>
      <c r="X34" s="42">
        <f t="shared" si="6"/>
        <v>0</v>
      </c>
      <c r="Y34" s="42"/>
      <c r="Z34" s="42"/>
      <c r="AA34" s="42">
        <f t="shared" si="7"/>
        <v>0</v>
      </c>
      <c r="AB34" s="42"/>
      <c r="AC34" s="42"/>
      <c r="AD34" s="42">
        <f t="shared" si="8"/>
        <v>0</v>
      </c>
      <c r="AE34" s="42"/>
      <c r="AF34" s="42"/>
      <c r="AG34" s="42">
        <f t="shared" si="9"/>
        <v>0</v>
      </c>
      <c r="AH34" s="42"/>
      <c r="AI34" s="42"/>
      <c r="AJ34" s="42">
        <f t="shared" si="10"/>
        <v>0</v>
      </c>
      <c r="AK34" s="42">
        <f t="shared" si="11"/>
        <v>0</v>
      </c>
      <c r="AL34" s="42"/>
      <c r="AM34" s="42"/>
      <c r="AN34" s="42"/>
      <c r="AO34" s="42"/>
      <c r="AP34" s="42"/>
      <c r="AQ34" s="42"/>
      <c r="AR34" s="10"/>
      <c r="AS34" s="10"/>
      <c r="AT34" s="10"/>
      <c r="AU34" s="10"/>
      <c r="AV34" s="10"/>
      <c r="AW34" s="10"/>
      <c r="AX34" s="10"/>
    </row>
    <row r="35" spans="1:50" ht="21.75" customHeight="1">
      <c r="A35" s="185" t="s">
        <v>19</v>
      </c>
      <c r="B35" s="186"/>
      <c r="C35" s="24"/>
      <c r="D35" s="186" t="s">
        <v>19</v>
      </c>
      <c r="E35" s="186"/>
      <c r="F35" s="186"/>
      <c r="G35" s="107"/>
      <c r="H35" s="186" t="s">
        <v>19</v>
      </c>
      <c r="I35" s="186"/>
      <c r="J35" s="94"/>
      <c r="K35" s="46"/>
      <c r="L35" s="47" t="s">
        <v>19</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201" t="s">
        <v>151</v>
      </c>
      <c r="B36" s="201"/>
      <c r="C36" s="21"/>
      <c r="D36" s="201" t="s">
        <v>148</v>
      </c>
      <c r="E36" s="201"/>
      <c r="F36" s="201"/>
      <c r="G36" s="22"/>
      <c r="H36" s="203" t="s">
        <v>152</v>
      </c>
      <c r="I36" s="203"/>
      <c r="J36" s="95"/>
      <c r="K36" s="46"/>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6"/>
      <c r="B37" s="21"/>
      <c r="C37" s="21"/>
      <c r="D37" s="20"/>
      <c r="E37" s="20"/>
      <c r="F37" s="20"/>
      <c r="G37" s="21"/>
      <c r="H37" s="21"/>
      <c r="I37" s="21"/>
      <c r="J37" s="25"/>
      <c r="K37" s="46"/>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49.5" customHeight="1">
      <c r="A38" s="26"/>
      <c r="B38" s="21"/>
      <c r="C38" s="21"/>
      <c r="D38" s="173"/>
      <c r="E38" s="173"/>
      <c r="F38" s="173"/>
      <c r="G38" s="21"/>
      <c r="H38" s="205"/>
      <c r="I38" s="205"/>
      <c r="J38" s="25"/>
      <c r="K38" s="46"/>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50" ht="21.75" customHeight="1">
      <c r="A39" s="26"/>
      <c r="B39" s="21"/>
      <c r="C39" s="21"/>
      <c r="D39" s="205" t="s">
        <v>19</v>
      </c>
      <c r="E39" s="205"/>
      <c r="F39" s="105"/>
      <c r="G39" s="21"/>
      <c r="J39" s="104"/>
      <c r="K39" s="46"/>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10"/>
      <c r="AS39" s="10"/>
      <c r="AT39" s="10"/>
      <c r="AU39" s="10"/>
      <c r="AV39" s="10"/>
      <c r="AW39" s="10"/>
      <c r="AX39" s="10"/>
    </row>
    <row r="40" spans="1:43" ht="21.75" customHeight="1">
      <c r="A40" s="27"/>
      <c r="B40" s="23"/>
      <c r="C40" s="21"/>
      <c r="D40" s="203" t="s">
        <v>45</v>
      </c>
      <c r="E40" s="203"/>
      <c r="F40" s="109"/>
      <c r="G40" s="21"/>
      <c r="J40" s="25"/>
      <c r="K40" s="25"/>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60" customHeight="1">
      <c r="A41" s="174" t="s">
        <v>21</v>
      </c>
      <c r="B41" s="175"/>
      <c r="C41" s="175"/>
      <c r="D41" s="175"/>
      <c r="E41" s="175"/>
      <c r="F41" s="175"/>
      <c r="G41" s="175"/>
      <c r="H41" s="175"/>
      <c r="I41" s="175"/>
      <c r="J41" s="176"/>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5" customFormat="1" ht="83.25" customHeight="1" thickBot="1">
      <c r="A42" s="167" t="s">
        <v>20</v>
      </c>
      <c r="B42" s="168"/>
      <c r="C42" s="168"/>
      <c r="D42" s="168"/>
      <c r="E42" s="168"/>
      <c r="F42" s="168"/>
      <c r="G42" s="168"/>
      <c r="H42" s="168"/>
      <c r="I42" s="168"/>
      <c r="J42" s="169"/>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15.75">
      <c r="A43" s="4"/>
      <c r="C43" s="4"/>
      <c r="D43" s="4"/>
      <c r="E43" s="4"/>
      <c r="H43" s="6"/>
      <c r="J43" s="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22">
    <mergeCell ref="A1:J1"/>
    <mergeCell ref="A2:J2"/>
    <mergeCell ref="A3:J3"/>
    <mergeCell ref="A4:J4"/>
    <mergeCell ref="A5:J5"/>
    <mergeCell ref="A6:J6"/>
    <mergeCell ref="A7:J7"/>
    <mergeCell ref="A8:J8"/>
    <mergeCell ref="F10:G10"/>
    <mergeCell ref="F17:G17"/>
    <mergeCell ref="A35:B35"/>
    <mergeCell ref="D35:F35"/>
    <mergeCell ref="H35:I35"/>
    <mergeCell ref="D40:E40"/>
    <mergeCell ref="A41:J41"/>
    <mergeCell ref="A42:J42"/>
    <mergeCell ref="A36:B36"/>
    <mergeCell ref="D36:F36"/>
    <mergeCell ref="H36:I36"/>
    <mergeCell ref="D38:F38"/>
    <mergeCell ref="H38:I38"/>
    <mergeCell ref="D39:E39"/>
  </mergeCells>
  <printOptions horizontalCentered="1" verticalCentered="1"/>
  <pageMargins left="0.28" right="0.23" top="0.17" bottom="0" header="0" footer="0"/>
  <pageSetup fitToHeight="1" fitToWidth="1" horizontalDpi="600" verticalDpi="600" orientation="landscape" paperSize="9" scale="5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X369"/>
  <sheetViews>
    <sheetView showGridLines="0" zoomScale="70" zoomScaleNormal="70" zoomScaleSheetLayoutView="80" zoomScalePageLayoutView="0" workbookViewId="0" topLeftCell="A10">
      <selection activeCell="D33" sqref="D33"/>
    </sheetView>
  </sheetViews>
  <sheetFormatPr defaultColWidth="9.140625" defaultRowHeight="15"/>
  <cols>
    <col min="1" max="1" width="25.57421875" style="1" customWidth="1"/>
    <col min="2" max="2" width="31.140625" style="2" customWidth="1"/>
    <col min="3" max="5" width="16.28125" style="1" customWidth="1"/>
    <col min="6" max="6" width="14.28125" style="2" customWidth="1"/>
    <col min="7" max="7" width="24.00390625" style="2" customWidth="1"/>
    <col min="8" max="8" width="14.421875" style="3" customWidth="1"/>
    <col min="9" max="9" width="46.0039062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hidden="1" customWidth="1"/>
    <col min="41" max="48" width="9.140625" style="5" hidden="1" customWidth="1"/>
    <col min="49"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41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39</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2" t="s">
        <v>3</v>
      </c>
      <c r="I10" s="12" t="s">
        <v>4</v>
      </c>
      <c r="J10" s="14"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thickBot="1">
      <c r="A11" s="60" t="s">
        <v>72</v>
      </c>
      <c r="B11" s="61" t="s">
        <v>57</v>
      </c>
      <c r="C11" s="71">
        <v>76</v>
      </c>
      <c r="D11" s="37" t="str">
        <f aca="true" t="shared" si="0" ref="D11:D34">IF(H11=" "," ",IF(H11="BAŞARILI",C11,N11))</f>
        <v> </v>
      </c>
      <c r="E11" s="37">
        <v>200</v>
      </c>
      <c r="F11" s="215" t="s">
        <v>26</v>
      </c>
      <c r="G11" s="216"/>
      <c r="H11" s="37" t="s">
        <v>171</v>
      </c>
      <c r="I11" s="143" t="str">
        <f>IF(C11=0," ",IF(H11=0," ",IF(H11="GR",AP11,AL11)))</f>
        <v> </v>
      </c>
      <c r="J11" s="38">
        <f>IF(C11=0," ",IF(H11=0," ",O11))</f>
        <v>2.6315789473684212</v>
      </c>
      <c r="K11" s="49"/>
      <c r="L11" s="49" t="s">
        <v>5</v>
      </c>
      <c r="M11" s="50">
        <f aca="true" t="shared" si="1" ref="M11:M25">IF(H11&lt;90,0,IF(H11&lt;=100,4,0))</f>
        <v>0</v>
      </c>
      <c r="N11" s="50">
        <f aca="true" t="shared" si="2" ref="N11:N25">IF(H11=" ",C11,(C11+15))</f>
        <v>76</v>
      </c>
      <c r="O11" s="50">
        <f aca="true" t="shared" si="3" ref="O11:O25">IF(H11="BAŞARILI",(E11/N11),IF(H11&gt;0,(((AK11*15)+E11)/N11),E11))</f>
        <v>2.6315789473684212</v>
      </c>
      <c r="P11" s="49">
        <v>3.5</v>
      </c>
      <c r="Q11" s="49" t="s">
        <v>6</v>
      </c>
      <c r="R11" s="50">
        <f aca="true" t="shared" si="4" ref="R11:R25">IF(H11&lt;85,0,IF(H11&lt;=89,3.5,0))</f>
        <v>0</v>
      </c>
      <c r="S11" s="49">
        <v>3</v>
      </c>
      <c r="T11" s="49" t="s">
        <v>7</v>
      </c>
      <c r="U11" s="50">
        <f aca="true" t="shared" si="5" ref="U11:U25">IF(H11&lt;80,0,IF(H11&lt;=84,3,0))</f>
        <v>0</v>
      </c>
      <c r="V11" s="49">
        <v>2.5</v>
      </c>
      <c r="W11" s="49" t="s">
        <v>8</v>
      </c>
      <c r="X11" s="50">
        <f aca="true" t="shared" si="6" ref="X11:X25">IF(H11&lt;75,0,IF(H11&lt;=79,2.5,0))</f>
        <v>0</v>
      </c>
      <c r="Y11" s="49">
        <v>2</v>
      </c>
      <c r="Z11" s="49" t="s">
        <v>9</v>
      </c>
      <c r="AA11" s="50">
        <f aca="true" t="shared" si="7" ref="AA11:AA25">IF(H11&lt;65,0,IF(H11&lt;=74,2,0))</f>
        <v>0</v>
      </c>
      <c r="AB11" s="49">
        <v>1.5</v>
      </c>
      <c r="AC11" s="49" t="s">
        <v>10</v>
      </c>
      <c r="AD11" s="50">
        <f aca="true" t="shared" si="8" ref="AD11:AD25">IF(H11&lt;58,0,IF(H11&lt;=64,1.5,0))</f>
        <v>0</v>
      </c>
      <c r="AE11" s="49">
        <v>1</v>
      </c>
      <c r="AF11" s="49" t="s">
        <v>11</v>
      </c>
      <c r="AG11" s="50">
        <f aca="true" t="shared" si="9" ref="AG11:AG25">IF(H11&lt;50,0,IF(H11&lt;=57,1,0))</f>
        <v>0</v>
      </c>
      <c r="AH11" s="49">
        <v>0</v>
      </c>
      <c r="AI11" s="49" t="s">
        <v>15</v>
      </c>
      <c r="AJ11" s="50">
        <f aca="true" t="shared" si="10" ref="AJ11:AJ25">IF(H11&lt;0,0,IF(H11&lt;=49,0,0))</f>
        <v>0</v>
      </c>
      <c r="AK11" s="48">
        <f aca="true" t="shared" si="11" ref="AK11:AK25">SUM(R11,U11,X11,AA11,AD11,AG11,AJ11,M11)</f>
        <v>0</v>
      </c>
      <c r="AL11" s="18" t="str">
        <f>IF(H11=" "," ",IF(AK11&lt;2,"GİREMEZ(AKTS)",IF(O11&gt;=AM11,"YETERLİ","GİREMEZ(ORTALAMA)")))</f>
        <v> </v>
      </c>
      <c r="AM11" s="16">
        <f>IF(LEFT(A11,1)="0",2,2.5)</f>
        <v>2.5</v>
      </c>
      <c r="AN11" s="43"/>
      <c r="AO11" s="42"/>
      <c r="AP11" s="42" t="s">
        <v>170</v>
      </c>
      <c r="AQ11" s="42"/>
      <c r="AR11" s="10"/>
      <c r="AS11" s="10"/>
      <c r="AT11" s="10"/>
      <c r="AU11" s="10"/>
      <c r="AV11" s="10"/>
      <c r="AW11" s="10"/>
      <c r="AX11" s="10"/>
    </row>
    <row r="12" spans="1:50" ht="19.5" customHeight="1">
      <c r="A12" s="60" t="s">
        <v>175</v>
      </c>
      <c r="B12" s="34" t="s">
        <v>58</v>
      </c>
      <c r="C12" s="71">
        <v>83</v>
      </c>
      <c r="D12" s="37" t="str">
        <f t="shared" si="0"/>
        <v> </v>
      </c>
      <c r="E12" s="37">
        <v>215</v>
      </c>
      <c r="F12" s="199" t="s">
        <v>75</v>
      </c>
      <c r="G12" s="200"/>
      <c r="H12" s="37" t="s">
        <v>171</v>
      </c>
      <c r="I12" s="143" t="str">
        <f aca="true" t="shared" si="12" ref="I12:I21">IF(C12=0," ",IF(H12=0," ",IF(H12="GR",AP12,AL12)))</f>
        <v> </v>
      </c>
      <c r="J12" s="38">
        <f aca="true" t="shared" si="13" ref="J12:J21">IF(C12=0," ",IF(H12=0," ",O12))</f>
        <v>2.5903614457831323</v>
      </c>
      <c r="K12" s="15"/>
      <c r="L12" s="15" t="s">
        <v>5</v>
      </c>
      <c r="M12" s="44">
        <f t="shared" si="1"/>
        <v>0</v>
      </c>
      <c r="N12" s="50">
        <f t="shared" si="2"/>
        <v>83</v>
      </c>
      <c r="O12" s="50">
        <f t="shared" si="3"/>
        <v>2.5903614457831323</v>
      </c>
      <c r="P12" s="17">
        <v>3.5</v>
      </c>
      <c r="Q12" s="17" t="s">
        <v>6</v>
      </c>
      <c r="R12" s="16">
        <f t="shared" si="4"/>
        <v>0</v>
      </c>
      <c r="S12" s="17">
        <v>3</v>
      </c>
      <c r="T12" s="17" t="s">
        <v>7</v>
      </c>
      <c r="U12" s="16">
        <f t="shared" si="5"/>
        <v>0</v>
      </c>
      <c r="V12" s="17">
        <v>2.5</v>
      </c>
      <c r="W12" s="17" t="s">
        <v>8</v>
      </c>
      <c r="X12" s="16">
        <f t="shared" si="6"/>
        <v>0</v>
      </c>
      <c r="Y12" s="17">
        <v>2</v>
      </c>
      <c r="Z12" s="17" t="s">
        <v>9</v>
      </c>
      <c r="AA12" s="16">
        <f t="shared" si="7"/>
        <v>0</v>
      </c>
      <c r="AB12" s="17">
        <v>1.5</v>
      </c>
      <c r="AC12" s="17" t="s">
        <v>10</v>
      </c>
      <c r="AD12" s="16">
        <f t="shared" si="8"/>
        <v>0</v>
      </c>
      <c r="AE12" s="17">
        <v>1</v>
      </c>
      <c r="AF12" s="17" t="s">
        <v>11</v>
      </c>
      <c r="AG12" s="16">
        <f t="shared" si="9"/>
        <v>0</v>
      </c>
      <c r="AH12" s="17">
        <v>0</v>
      </c>
      <c r="AI12" s="17" t="s">
        <v>15</v>
      </c>
      <c r="AJ12" s="16">
        <f t="shared" si="10"/>
        <v>0</v>
      </c>
      <c r="AK12" s="16">
        <f t="shared" si="11"/>
        <v>0</v>
      </c>
      <c r="AL12" s="18" t="str">
        <f aca="true" t="shared" si="14" ref="AL12:AL25">IF(H12=" "," ",IF(AK12&lt;2,"GİREMEZ(AKTS)",IF(O12&gt;=AM12,"YETERLİ","GİREMEZ(ORTALAMA)")))</f>
        <v> </v>
      </c>
      <c r="AM12" s="16">
        <f aca="true" t="shared" si="15" ref="AM12:AM25">IF(LEFT(A12,1)="0",2,2.5)</f>
        <v>2.5</v>
      </c>
      <c r="AN12" s="43"/>
      <c r="AO12" s="42"/>
      <c r="AP12" s="42" t="s">
        <v>170</v>
      </c>
      <c r="AQ12" s="42"/>
      <c r="AR12" s="10"/>
      <c r="AS12" s="10"/>
      <c r="AT12" s="10"/>
      <c r="AU12" s="10"/>
      <c r="AV12" s="10"/>
      <c r="AW12" s="10"/>
      <c r="AX12" s="10"/>
    </row>
    <row r="13" spans="1:50" ht="19.5" customHeight="1">
      <c r="A13" s="157" t="s">
        <v>73</v>
      </c>
      <c r="B13" s="158" t="s">
        <v>144</v>
      </c>
      <c r="C13" s="137">
        <v>77</v>
      </c>
      <c r="D13" s="138" t="str">
        <f t="shared" si="0"/>
        <v> </v>
      </c>
      <c r="E13" s="138">
        <v>154</v>
      </c>
      <c r="F13" s="213" t="s">
        <v>43</v>
      </c>
      <c r="G13" s="214"/>
      <c r="H13" s="138" t="s">
        <v>171</v>
      </c>
      <c r="I13" s="144" t="s">
        <v>193</v>
      </c>
      <c r="J13" s="139">
        <f t="shared" si="13"/>
        <v>2</v>
      </c>
      <c r="K13" s="15"/>
      <c r="L13" s="15" t="s">
        <v>5</v>
      </c>
      <c r="M13" s="44">
        <f t="shared" si="1"/>
        <v>0</v>
      </c>
      <c r="N13" s="50">
        <f t="shared" si="2"/>
        <v>77</v>
      </c>
      <c r="O13" s="50">
        <f t="shared" si="3"/>
        <v>2</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0</v>
      </c>
      <c r="AL13" s="18" t="str">
        <f t="shared" si="14"/>
        <v> </v>
      </c>
      <c r="AM13" s="16">
        <f t="shared" si="15"/>
        <v>2.5</v>
      </c>
      <c r="AN13" s="43"/>
      <c r="AO13" s="42"/>
      <c r="AP13" s="42" t="s">
        <v>170</v>
      </c>
      <c r="AQ13" s="42"/>
      <c r="AR13" s="10"/>
      <c r="AS13" s="10"/>
      <c r="AT13" s="10"/>
      <c r="AU13" s="10"/>
      <c r="AV13" s="10"/>
      <c r="AW13" s="10"/>
      <c r="AX13" s="10"/>
    </row>
    <row r="14" spans="1:50" ht="19.5" customHeight="1">
      <c r="A14" s="35" t="s">
        <v>74</v>
      </c>
      <c r="B14" s="34" t="s">
        <v>59</v>
      </c>
      <c r="C14" s="71">
        <v>98</v>
      </c>
      <c r="D14" s="37" t="str">
        <f t="shared" si="0"/>
        <v> </v>
      </c>
      <c r="E14" s="37">
        <v>302.5</v>
      </c>
      <c r="F14" s="199" t="s">
        <v>76</v>
      </c>
      <c r="G14" s="200"/>
      <c r="H14" s="37" t="s">
        <v>171</v>
      </c>
      <c r="I14" s="143" t="str">
        <f t="shared" si="12"/>
        <v> </v>
      </c>
      <c r="J14" s="38">
        <f t="shared" si="13"/>
        <v>3.086734693877551</v>
      </c>
      <c r="K14" s="15"/>
      <c r="L14" s="15" t="s">
        <v>5</v>
      </c>
      <c r="M14" s="44">
        <f t="shared" si="1"/>
        <v>0</v>
      </c>
      <c r="N14" s="50">
        <f t="shared" si="2"/>
        <v>98</v>
      </c>
      <c r="O14" s="50">
        <f t="shared" si="3"/>
        <v>3.086734693877551</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4"/>
        <v> </v>
      </c>
      <c r="AM14" s="16">
        <f t="shared" si="15"/>
        <v>2.5</v>
      </c>
      <c r="AN14" s="43"/>
      <c r="AO14" s="42"/>
      <c r="AP14" s="42" t="s">
        <v>170</v>
      </c>
      <c r="AQ14" s="42"/>
      <c r="AR14" s="10"/>
      <c r="AS14" s="10"/>
      <c r="AT14" s="10"/>
      <c r="AU14" s="10"/>
      <c r="AV14" s="10"/>
      <c r="AW14" s="10"/>
      <c r="AX14" s="10"/>
    </row>
    <row r="15" spans="1:50" ht="19.5" customHeight="1">
      <c r="A15" s="152" t="s">
        <v>159</v>
      </c>
      <c r="B15" s="153" t="s">
        <v>160</v>
      </c>
      <c r="C15" s="154">
        <v>84</v>
      </c>
      <c r="D15" s="37">
        <f t="shared" si="0"/>
        <v>99</v>
      </c>
      <c r="E15" s="37">
        <v>202.5</v>
      </c>
      <c r="F15" s="209" t="s">
        <v>29</v>
      </c>
      <c r="G15" s="210"/>
      <c r="H15" s="37">
        <v>100</v>
      </c>
      <c r="I15" s="143" t="s">
        <v>171</v>
      </c>
      <c r="J15" s="38">
        <f t="shared" si="13"/>
        <v>2.6515151515151514</v>
      </c>
      <c r="K15" s="15"/>
      <c r="L15" s="15" t="s">
        <v>5</v>
      </c>
      <c r="M15" s="44">
        <f t="shared" si="1"/>
        <v>4</v>
      </c>
      <c r="N15" s="50">
        <f t="shared" si="2"/>
        <v>99</v>
      </c>
      <c r="O15" s="50">
        <f t="shared" si="3"/>
        <v>2.6515151515151514</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4</v>
      </c>
      <c r="AL15" s="18" t="str">
        <f t="shared" si="14"/>
        <v>YETERLİ</v>
      </c>
      <c r="AM15" s="16">
        <f t="shared" si="15"/>
        <v>2.5</v>
      </c>
      <c r="AN15" s="43"/>
      <c r="AO15" s="42"/>
      <c r="AP15" s="42" t="s">
        <v>170</v>
      </c>
      <c r="AQ15" s="42"/>
      <c r="AR15" s="10"/>
      <c r="AS15" s="10"/>
      <c r="AT15" s="10"/>
      <c r="AU15" s="10"/>
      <c r="AV15" s="10"/>
      <c r="AW15" s="10"/>
      <c r="AX15" s="10"/>
    </row>
    <row r="16" spans="1:50" ht="19.5" customHeight="1">
      <c r="A16" s="157" t="s">
        <v>176</v>
      </c>
      <c r="B16" s="130" t="s">
        <v>177</v>
      </c>
      <c r="C16" s="137">
        <v>91</v>
      </c>
      <c r="D16" s="138">
        <f t="shared" si="0"/>
        <v>106</v>
      </c>
      <c r="E16" s="138">
        <v>133.5</v>
      </c>
      <c r="F16" s="211" t="s">
        <v>44</v>
      </c>
      <c r="G16" s="212"/>
      <c r="H16" s="138">
        <v>100</v>
      </c>
      <c r="I16" s="144" t="s">
        <v>192</v>
      </c>
      <c r="J16" s="139">
        <f t="shared" si="13"/>
        <v>1.8254716981132075</v>
      </c>
      <c r="K16" s="15"/>
      <c r="L16" s="15" t="s">
        <v>5</v>
      </c>
      <c r="M16" s="44">
        <f t="shared" si="1"/>
        <v>4</v>
      </c>
      <c r="N16" s="50">
        <f t="shared" si="2"/>
        <v>106</v>
      </c>
      <c r="O16" s="50">
        <f t="shared" si="3"/>
        <v>1.8254716981132075</v>
      </c>
      <c r="P16" s="17">
        <v>3.5</v>
      </c>
      <c r="Q16" s="17" t="s">
        <v>6</v>
      </c>
      <c r="R16" s="16">
        <f t="shared" si="4"/>
        <v>0</v>
      </c>
      <c r="S16" s="17">
        <v>3</v>
      </c>
      <c r="T16" s="17" t="s">
        <v>7</v>
      </c>
      <c r="U16" s="16">
        <f t="shared" si="5"/>
        <v>0</v>
      </c>
      <c r="V16" s="17">
        <v>2.5</v>
      </c>
      <c r="W16" s="17" t="s">
        <v>8</v>
      </c>
      <c r="X16" s="16">
        <f t="shared" si="6"/>
        <v>0</v>
      </c>
      <c r="Y16" s="17">
        <v>2</v>
      </c>
      <c r="Z16" s="17" t="s">
        <v>9</v>
      </c>
      <c r="AA16" s="16">
        <f t="shared" si="7"/>
        <v>0</v>
      </c>
      <c r="AB16" s="17">
        <v>1.5</v>
      </c>
      <c r="AC16" s="17" t="s">
        <v>10</v>
      </c>
      <c r="AD16" s="16">
        <f t="shared" si="8"/>
        <v>0</v>
      </c>
      <c r="AE16" s="17">
        <v>1</v>
      </c>
      <c r="AF16" s="17" t="s">
        <v>11</v>
      </c>
      <c r="AG16" s="16">
        <f t="shared" si="9"/>
        <v>0</v>
      </c>
      <c r="AH16" s="17">
        <v>0</v>
      </c>
      <c r="AI16" s="17" t="s">
        <v>15</v>
      </c>
      <c r="AJ16" s="16">
        <f t="shared" si="10"/>
        <v>0</v>
      </c>
      <c r="AK16" s="16">
        <f t="shared" si="11"/>
        <v>4</v>
      </c>
      <c r="AL16" s="18" t="str">
        <f t="shared" si="14"/>
        <v>GİREMEZ(ORTALAMA)</v>
      </c>
      <c r="AM16" s="16">
        <f t="shared" si="15"/>
        <v>2.5</v>
      </c>
      <c r="AN16" s="142" t="s">
        <v>169</v>
      </c>
      <c r="AO16" s="141"/>
      <c r="AP16" s="42" t="s">
        <v>170</v>
      </c>
      <c r="AQ16" s="141"/>
      <c r="AR16" s="10"/>
      <c r="AS16" s="10"/>
      <c r="AT16" s="10"/>
      <c r="AU16" s="10"/>
      <c r="AV16" s="10"/>
      <c r="AW16" s="10"/>
      <c r="AX16" s="10"/>
    </row>
    <row r="17" spans="1:50" ht="19.5" customHeight="1">
      <c r="A17" s="157" t="s">
        <v>179</v>
      </c>
      <c r="B17" s="130" t="s">
        <v>178</v>
      </c>
      <c r="C17" s="137">
        <v>87</v>
      </c>
      <c r="D17" s="138" t="str">
        <f t="shared" si="0"/>
        <v> </v>
      </c>
      <c r="E17" s="138">
        <v>200.5</v>
      </c>
      <c r="F17" s="213" t="s">
        <v>75</v>
      </c>
      <c r="G17" s="214"/>
      <c r="H17" s="138" t="s">
        <v>171</v>
      </c>
      <c r="I17" s="144" t="s">
        <v>192</v>
      </c>
      <c r="J17" s="139">
        <f t="shared" si="13"/>
        <v>2.3045977011494254</v>
      </c>
      <c r="K17" s="15"/>
      <c r="L17" s="15" t="s">
        <v>5</v>
      </c>
      <c r="M17" s="44">
        <f t="shared" si="1"/>
        <v>0</v>
      </c>
      <c r="N17" s="50">
        <f t="shared" si="2"/>
        <v>87</v>
      </c>
      <c r="O17" s="50">
        <f t="shared" si="3"/>
        <v>2.3045977011494254</v>
      </c>
      <c r="P17" s="17">
        <v>3.5</v>
      </c>
      <c r="Q17" s="17" t="s">
        <v>6</v>
      </c>
      <c r="R17" s="16">
        <f t="shared" si="4"/>
        <v>0</v>
      </c>
      <c r="S17" s="17">
        <v>3</v>
      </c>
      <c r="T17" s="17" t="s">
        <v>7</v>
      </c>
      <c r="U17" s="16">
        <f t="shared" si="5"/>
        <v>0</v>
      </c>
      <c r="V17" s="17">
        <v>2.5</v>
      </c>
      <c r="W17" s="17" t="s">
        <v>8</v>
      </c>
      <c r="X17" s="16">
        <f t="shared" si="6"/>
        <v>0</v>
      </c>
      <c r="Y17" s="17">
        <v>2</v>
      </c>
      <c r="Z17" s="17" t="s">
        <v>9</v>
      </c>
      <c r="AA17" s="16">
        <f t="shared" si="7"/>
        <v>0</v>
      </c>
      <c r="AB17" s="17">
        <v>1.5</v>
      </c>
      <c r="AC17" s="17" t="s">
        <v>10</v>
      </c>
      <c r="AD17" s="16">
        <f t="shared" si="8"/>
        <v>0</v>
      </c>
      <c r="AE17" s="17">
        <v>1</v>
      </c>
      <c r="AF17" s="17" t="s">
        <v>11</v>
      </c>
      <c r="AG17" s="16">
        <f t="shared" si="9"/>
        <v>0</v>
      </c>
      <c r="AH17" s="17">
        <v>0</v>
      </c>
      <c r="AI17" s="17" t="s">
        <v>15</v>
      </c>
      <c r="AJ17" s="16">
        <f t="shared" si="10"/>
        <v>0</v>
      </c>
      <c r="AK17" s="16">
        <f t="shared" si="11"/>
        <v>0</v>
      </c>
      <c r="AL17" s="18" t="str">
        <f t="shared" si="14"/>
        <v> </v>
      </c>
      <c r="AM17" s="16">
        <f t="shared" si="15"/>
        <v>2.5</v>
      </c>
      <c r="AN17" s="142" t="s">
        <v>165</v>
      </c>
      <c r="AO17" s="42"/>
      <c r="AP17" s="42" t="s">
        <v>170</v>
      </c>
      <c r="AQ17" s="42"/>
      <c r="AR17" s="10"/>
      <c r="AS17" s="10"/>
      <c r="AT17" s="10"/>
      <c r="AU17" s="10"/>
      <c r="AV17" s="10"/>
      <c r="AW17" s="10"/>
      <c r="AX17" s="10"/>
    </row>
    <row r="18" spans="1:50" ht="19.5" customHeight="1">
      <c r="A18" s="35" t="s">
        <v>171</v>
      </c>
      <c r="B18" s="34" t="s">
        <v>171</v>
      </c>
      <c r="C18" s="71" t="s">
        <v>171</v>
      </c>
      <c r="D18" s="37" t="str">
        <f t="shared" si="0"/>
        <v> </v>
      </c>
      <c r="E18" s="37" t="s">
        <v>171</v>
      </c>
      <c r="F18" s="128" t="s">
        <v>171</v>
      </c>
      <c r="G18" s="111"/>
      <c r="H18" s="37" t="s">
        <v>171</v>
      </c>
      <c r="I18" s="143" t="str">
        <f t="shared" si="12"/>
        <v> </v>
      </c>
      <c r="J18" s="38" t="s">
        <v>171</v>
      </c>
      <c r="K18" s="15"/>
      <c r="L18" s="15" t="s">
        <v>5</v>
      </c>
      <c r="M18" s="44">
        <f t="shared" si="1"/>
        <v>0</v>
      </c>
      <c r="N18" s="50" t="str">
        <f t="shared" si="2"/>
        <v> </v>
      </c>
      <c r="O18" s="50" t="e">
        <f t="shared" si="3"/>
        <v>#VALUE!</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4"/>
        <v> </v>
      </c>
      <c r="AM18" s="16">
        <f t="shared" si="15"/>
        <v>2.5</v>
      </c>
      <c r="AN18" s="142" t="s">
        <v>168</v>
      </c>
      <c r="AO18" s="42"/>
      <c r="AP18" s="42" t="s">
        <v>170</v>
      </c>
      <c r="AQ18" s="42"/>
      <c r="AR18" s="10"/>
      <c r="AS18" s="10"/>
      <c r="AT18" s="10"/>
      <c r="AU18" s="10"/>
      <c r="AV18" s="10"/>
      <c r="AW18" s="10"/>
      <c r="AX18" s="10"/>
    </row>
    <row r="19" spans="1:50" ht="19.5" customHeight="1">
      <c r="A19" s="35"/>
      <c r="B19" s="34"/>
      <c r="C19" s="71"/>
      <c r="D19" s="37" t="str">
        <f>IF(H19=" "," ",IF(H19="BAŞARILI",C19,N19))</f>
        <v> </v>
      </c>
      <c r="E19" s="37"/>
      <c r="F19" s="110"/>
      <c r="G19" s="111"/>
      <c r="H19" s="37" t="s">
        <v>171</v>
      </c>
      <c r="I19" s="143" t="str">
        <f t="shared" si="12"/>
        <v> </v>
      </c>
      <c r="J19" s="38" t="str">
        <f t="shared" si="13"/>
        <v> </v>
      </c>
      <c r="K19" s="15"/>
      <c r="L19" s="15" t="s">
        <v>5</v>
      </c>
      <c r="M19" s="44">
        <f t="shared" si="1"/>
        <v>0</v>
      </c>
      <c r="N19" s="50">
        <f t="shared" si="2"/>
        <v>0</v>
      </c>
      <c r="O19" s="50" t="e">
        <f t="shared" si="3"/>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4"/>
        <v> </v>
      </c>
      <c r="AM19" s="16">
        <f t="shared" si="15"/>
        <v>2.5</v>
      </c>
      <c r="AN19" s="42"/>
      <c r="AO19" s="42"/>
      <c r="AP19" s="42" t="s">
        <v>170</v>
      </c>
      <c r="AQ19" s="42"/>
      <c r="AR19" s="10"/>
      <c r="AS19" s="10"/>
      <c r="AT19" s="10"/>
      <c r="AU19" s="10"/>
      <c r="AV19" s="10"/>
      <c r="AW19" s="10"/>
      <c r="AX19" s="10"/>
    </row>
    <row r="20" spans="1:50" ht="19.5" customHeight="1">
      <c r="A20" s="35"/>
      <c r="B20" s="34"/>
      <c r="C20" s="71"/>
      <c r="D20" s="37" t="str">
        <f t="shared" si="0"/>
        <v> </v>
      </c>
      <c r="E20" s="37"/>
      <c r="F20" s="110"/>
      <c r="G20" s="111"/>
      <c r="H20" s="37" t="s">
        <v>171</v>
      </c>
      <c r="I20" s="143" t="str">
        <f t="shared" si="12"/>
        <v> </v>
      </c>
      <c r="J20" s="38" t="str">
        <f t="shared" si="13"/>
        <v> </v>
      </c>
      <c r="K20" s="15"/>
      <c r="L20" s="15" t="s">
        <v>5</v>
      </c>
      <c r="M20" s="44">
        <f t="shared" si="1"/>
        <v>0</v>
      </c>
      <c r="N20" s="50">
        <f t="shared" si="2"/>
        <v>0</v>
      </c>
      <c r="O20" s="50" t="e">
        <f t="shared" si="3"/>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4"/>
        <v> </v>
      </c>
      <c r="AM20" s="16">
        <f t="shared" si="15"/>
        <v>2.5</v>
      </c>
      <c r="AN20" s="42"/>
      <c r="AO20" s="42"/>
      <c r="AP20" s="42" t="s">
        <v>170</v>
      </c>
      <c r="AQ20" s="42"/>
      <c r="AR20" s="10"/>
      <c r="AS20" s="10"/>
      <c r="AT20" s="10"/>
      <c r="AU20" s="10"/>
      <c r="AV20" s="10"/>
      <c r="AW20" s="10"/>
      <c r="AX20" s="10"/>
    </row>
    <row r="21" spans="1:50" ht="19.5" customHeight="1">
      <c r="A21" s="35"/>
      <c r="B21" s="34"/>
      <c r="C21" s="71"/>
      <c r="D21" s="37" t="str">
        <f t="shared" si="0"/>
        <v> </v>
      </c>
      <c r="E21" s="37"/>
      <c r="F21" s="110"/>
      <c r="G21" s="111"/>
      <c r="H21" s="37" t="s">
        <v>171</v>
      </c>
      <c r="I21" s="143" t="str">
        <f t="shared" si="12"/>
        <v> </v>
      </c>
      <c r="J21" s="38" t="str">
        <f t="shared" si="13"/>
        <v> </v>
      </c>
      <c r="K21" s="15"/>
      <c r="L21" s="15" t="s">
        <v>5</v>
      </c>
      <c r="M21" s="44">
        <f t="shared" si="1"/>
        <v>0</v>
      </c>
      <c r="N21" s="50">
        <f t="shared" si="2"/>
        <v>0</v>
      </c>
      <c r="O21" s="50" t="e">
        <f t="shared" si="3"/>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4"/>
        <v> </v>
      </c>
      <c r="AM21" s="16">
        <f t="shared" si="15"/>
        <v>2.5</v>
      </c>
      <c r="AN21" s="42"/>
      <c r="AO21" s="42"/>
      <c r="AP21" s="42" t="s">
        <v>170</v>
      </c>
      <c r="AQ21" s="42"/>
      <c r="AR21" s="10"/>
      <c r="AS21" s="10"/>
      <c r="AT21" s="10"/>
      <c r="AU21" s="10"/>
      <c r="AV21" s="10"/>
      <c r="AW21" s="10"/>
      <c r="AX21" s="10"/>
    </row>
    <row r="22" spans="1:50" ht="19.5" customHeight="1">
      <c r="A22" s="35"/>
      <c r="B22" s="34"/>
      <c r="C22" s="71"/>
      <c r="D22" s="37" t="str">
        <f t="shared" si="0"/>
        <v> </v>
      </c>
      <c r="E22" s="37"/>
      <c r="F22" s="110"/>
      <c r="G22" s="111"/>
      <c r="H22" s="37" t="s">
        <v>171</v>
      </c>
      <c r="I22" s="143" t="str">
        <f aca="true" t="shared" si="16" ref="I22:I34">IF(C22=0," ",IF(H22=0," ",IF(H22="GR",AP22,AL22)))</f>
        <v> </v>
      </c>
      <c r="J22" s="38" t="str">
        <f aca="true" t="shared" si="17" ref="J22:J34">IF(C22=0," ",IF(H22=0," ",O22))</f>
        <v> </v>
      </c>
      <c r="K22" s="15"/>
      <c r="L22" s="15" t="s">
        <v>5</v>
      </c>
      <c r="M22" s="44">
        <f t="shared" si="1"/>
        <v>0</v>
      </c>
      <c r="N22" s="50">
        <f t="shared" si="2"/>
        <v>0</v>
      </c>
      <c r="O22" s="50" t="e">
        <f t="shared" si="3"/>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4"/>
        <v> </v>
      </c>
      <c r="AM22" s="16">
        <f t="shared" si="15"/>
        <v>2.5</v>
      </c>
      <c r="AN22" s="42"/>
      <c r="AO22" s="42"/>
      <c r="AP22" s="42" t="s">
        <v>170</v>
      </c>
      <c r="AQ22" s="42"/>
      <c r="AR22" s="10"/>
      <c r="AS22" s="10"/>
      <c r="AT22" s="10"/>
      <c r="AU22" s="10"/>
      <c r="AV22" s="10"/>
      <c r="AW22" s="10"/>
      <c r="AX22" s="10"/>
    </row>
    <row r="23" spans="1:50" ht="19.5" customHeight="1">
      <c r="A23" s="35"/>
      <c r="B23" s="34"/>
      <c r="C23" s="71"/>
      <c r="D23" s="37" t="str">
        <f t="shared" si="0"/>
        <v> </v>
      </c>
      <c r="E23" s="37"/>
      <c r="F23" s="110"/>
      <c r="G23" s="111"/>
      <c r="H23" s="37" t="s">
        <v>171</v>
      </c>
      <c r="I23" s="143" t="str">
        <f t="shared" si="16"/>
        <v> </v>
      </c>
      <c r="J23" s="38" t="str">
        <f t="shared" si="17"/>
        <v> </v>
      </c>
      <c r="K23" s="15"/>
      <c r="L23" s="15" t="s">
        <v>5</v>
      </c>
      <c r="M23" s="44">
        <f t="shared" si="1"/>
        <v>0</v>
      </c>
      <c r="N23" s="50">
        <f t="shared" si="2"/>
        <v>0</v>
      </c>
      <c r="O23" s="50" t="e">
        <f t="shared" si="3"/>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4"/>
        <v> </v>
      </c>
      <c r="AM23" s="16">
        <f t="shared" si="15"/>
        <v>2.5</v>
      </c>
      <c r="AN23" s="42"/>
      <c r="AO23" s="42"/>
      <c r="AP23" s="42" t="s">
        <v>170</v>
      </c>
      <c r="AQ23" s="42"/>
      <c r="AR23" s="10"/>
      <c r="AS23" s="10"/>
      <c r="AT23" s="10"/>
      <c r="AU23" s="10"/>
      <c r="AV23" s="10"/>
      <c r="AW23" s="10"/>
      <c r="AX23" s="10"/>
    </row>
    <row r="24" spans="1:50" ht="19.5" customHeight="1">
      <c r="A24" s="35"/>
      <c r="B24" s="34"/>
      <c r="C24" s="71"/>
      <c r="D24" s="37" t="str">
        <f t="shared" si="0"/>
        <v> </v>
      </c>
      <c r="E24" s="37"/>
      <c r="F24" s="110"/>
      <c r="G24" s="111"/>
      <c r="H24" s="37" t="s">
        <v>171</v>
      </c>
      <c r="I24" s="143" t="str">
        <f t="shared" si="16"/>
        <v> </v>
      </c>
      <c r="J24" s="38" t="str">
        <f t="shared" si="17"/>
        <v> </v>
      </c>
      <c r="K24" s="15"/>
      <c r="L24" s="15" t="s">
        <v>5</v>
      </c>
      <c r="M24" s="44">
        <f t="shared" si="1"/>
        <v>0</v>
      </c>
      <c r="N24" s="50">
        <f t="shared" si="2"/>
        <v>0</v>
      </c>
      <c r="O24" s="50" t="e">
        <f t="shared" si="3"/>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4"/>
        <v> </v>
      </c>
      <c r="AM24" s="16">
        <f t="shared" si="15"/>
        <v>2.5</v>
      </c>
      <c r="AN24" s="42"/>
      <c r="AO24" s="42"/>
      <c r="AP24" s="42" t="s">
        <v>170</v>
      </c>
      <c r="AQ24" s="42"/>
      <c r="AR24" s="10"/>
      <c r="AS24" s="10"/>
      <c r="AT24" s="10"/>
      <c r="AU24" s="10"/>
      <c r="AV24" s="10"/>
      <c r="AW24" s="10"/>
      <c r="AX24" s="10"/>
    </row>
    <row r="25" spans="1:50" ht="19.5" customHeight="1">
      <c r="A25" s="35"/>
      <c r="B25" s="34"/>
      <c r="C25" s="71"/>
      <c r="D25" s="37" t="str">
        <f t="shared" si="0"/>
        <v> </v>
      </c>
      <c r="E25" s="37"/>
      <c r="F25" s="110"/>
      <c r="G25" s="111"/>
      <c r="H25" s="37" t="s">
        <v>171</v>
      </c>
      <c r="I25" s="143" t="str">
        <f t="shared" si="16"/>
        <v> </v>
      </c>
      <c r="J25" s="38" t="str">
        <f t="shared" si="17"/>
        <v> </v>
      </c>
      <c r="K25" s="15"/>
      <c r="L25" s="15" t="s">
        <v>5</v>
      </c>
      <c r="M25" s="44">
        <f t="shared" si="1"/>
        <v>0</v>
      </c>
      <c r="N25" s="50">
        <f t="shared" si="2"/>
        <v>0</v>
      </c>
      <c r="O25" s="50" t="e">
        <f t="shared" si="3"/>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4"/>
        <v> </v>
      </c>
      <c r="AM25" s="16">
        <f t="shared" si="15"/>
        <v>2.5</v>
      </c>
      <c r="AN25" s="42"/>
      <c r="AO25" s="42"/>
      <c r="AP25" s="42" t="s">
        <v>170</v>
      </c>
      <c r="AQ25" s="42"/>
      <c r="AR25" s="10"/>
      <c r="AS25" s="10"/>
      <c r="AT25" s="10"/>
      <c r="AU25" s="10"/>
      <c r="AV25" s="10"/>
      <c r="AW25" s="10"/>
      <c r="AX25" s="10"/>
    </row>
    <row r="26" spans="1:50" ht="19.5" customHeight="1">
      <c r="A26" s="35"/>
      <c r="B26" s="34"/>
      <c r="C26" s="71"/>
      <c r="D26" s="37" t="str">
        <f t="shared" si="0"/>
        <v> </v>
      </c>
      <c r="E26" s="37"/>
      <c r="F26" s="56"/>
      <c r="G26" s="57"/>
      <c r="H26" s="37" t="s">
        <v>171</v>
      </c>
      <c r="I26" s="143" t="str">
        <f t="shared" si="16"/>
        <v> </v>
      </c>
      <c r="J26" s="38" t="str">
        <f t="shared" si="17"/>
        <v> </v>
      </c>
      <c r="K26" s="15"/>
      <c r="L26" s="15" t="s">
        <v>5</v>
      </c>
      <c r="M26" s="44">
        <f aca="true" t="shared" si="18" ref="M26:M34">IF(H26&lt;90,0,IF(H26&lt;=100,4,0))</f>
        <v>0</v>
      </c>
      <c r="N26" s="50">
        <f aca="true" t="shared" si="19" ref="N26:N34">IF(H26=" ",C26,(C26+15))</f>
        <v>0</v>
      </c>
      <c r="O26" s="50" t="e">
        <f aca="true" t="shared" si="20" ref="O26:O34">IF(H26="BAŞARILI",(E26/N26),IF(H26&gt;0,(((AK26*15)+E26)/N26),E26))</f>
        <v>#DIV/0!</v>
      </c>
      <c r="P26" s="17">
        <v>3.5</v>
      </c>
      <c r="Q26" s="17" t="s">
        <v>6</v>
      </c>
      <c r="R26" s="16">
        <f aca="true" t="shared" si="21" ref="R26:R34">IF(H26&lt;85,0,IF(H26&lt;=89,3.5,0))</f>
        <v>0</v>
      </c>
      <c r="S26" s="17">
        <v>3</v>
      </c>
      <c r="T26" s="17" t="s">
        <v>7</v>
      </c>
      <c r="U26" s="16">
        <f aca="true" t="shared" si="22" ref="U26:U34">IF(H26&lt;80,0,IF(H26&lt;=84,3,0))</f>
        <v>0</v>
      </c>
      <c r="V26" s="17">
        <v>2.5</v>
      </c>
      <c r="W26" s="17" t="s">
        <v>8</v>
      </c>
      <c r="X26" s="16">
        <f aca="true" t="shared" si="23" ref="X26:X34">IF(H26&lt;75,0,IF(H26&lt;=79,2.5,0))</f>
        <v>0</v>
      </c>
      <c r="Y26" s="17">
        <v>2</v>
      </c>
      <c r="Z26" s="17" t="s">
        <v>9</v>
      </c>
      <c r="AA26" s="16">
        <f aca="true" t="shared" si="24" ref="AA26:AA34">IF(H26&lt;65,0,IF(H26&lt;=74,2,0))</f>
        <v>0</v>
      </c>
      <c r="AB26" s="17">
        <v>1.5</v>
      </c>
      <c r="AC26" s="17" t="s">
        <v>10</v>
      </c>
      <c r="AD26" s="16">
        <f aca="true" t="shared" si="25" ref="AD26:AD34">IF(H26&lt;58,0,IF(H26&lt;=64,1.5,0))</f>
        <v>0</v>
      </c>
      <c r="AE26" s="17">
        <v>1</v>
      </c>
      <c r="AF26" s="17" t="s">
        <v>11</v>
      </c>
      <c r="AG26" s="16">
        <f aca="true" t="shared" si="26" ref="AG26:AG34">IF(H26&lt;50,0,IF(H26&lt;=57,1,0))</f>
        <v>0</v>
      </c>
      <c r="AH26" s="17">
        <v>0</v>
      </c>
      <c r="AI26" s="17" t="s">
        <v>15</v>
      </c>
      <c r="AJ26" s="16">
        <f aca="true" t="shared" si="27" ref="AJ26:AJ34">IF(H26&lt;0,0,IF(H26&lt;=49,0,0))</f>
        <v>0</v>
      </c>
      <c r="AK26" s="16">
        <f aca="true" t="shared" si="28" ref="AK26:AK34">SUM(R26,U26,X26,AA26,AD26,AG26,AJ26,M26)</f>
        <v>0</v>
      </c>
      <c r="AL26" s="18" t="str">
        <f aca="true" t="shared" si="29" ref="AL26:AL34">IF(H26=" "," ",IF(AK26&lt;2,"GİREMEZ(AKTS)",IF(O26&gt;=AM26,"YETERLİ","GİREMEZ(ORTALAMA)")))</f>
        <v> </v>
      </c>
      <c r="AM26" s="16">
        <f aca="true" t="shared" si="30" ref="AM26:AM34">IF(LEFT(A26,1)="0",2,2.5)</f>
        <v>2.5</v>
      </c>
      <c r="AN26" s="42"/>
      <c r="AO26" s="42"/>
      <c r="AP26" s="42" t="s">
        <v>170</v>
      </c>
      <c r="AQ26" s="42"/>
      <c r="AR26" s="10"/>
      <c r="AS26" s="10"/>
      <c r="AT26" s="10"/>
      <c r="AU26" s="10"/>
      <c r="AV26" s="10"/>
      <c r="AW26" s="10"/>
      <c r="AX26" s="10"/>
    </row>
    <row r="27" spans="1:50" ht="19.5" customHeight="1">
      <c r="A27" s="82"/>
      <c r="B27" s="83"/>
      <c r="C27" s="84"/>
      <c r="D27" s="37" t="str">
        <f t="shared" si="0"/>
        <v> </v>
      </c>
      <c r="E27" s="85"/>
      <c r="F27" s="86"/>
      <c r="G27" s="87"/>
      <c r="H27" s="85" t="s">
        <v>171</v>
      </c>
      <c r="I27" s="143" t="str">
        <f t="shared" si="16"/>
        <v> </v>
      </c>
      <c r="J27" s="38" t="str">
        <f t="shared" si="17"/>
        <v> </v>
      </c>
      <c r="K27" s="15"/>
      <c r="L27" s="15" t="s">
        <v>5</v>
      </c>
      <c r="M27" s="44">
        <f t="shared" si="18"/>
        <v>0</v>
      </c>
      <c r="N27" s="50">
        <f t="shared" si="19"/>
        <v>0</v>
      </c>
      <c r="O27" s="50" t="e">
        <f t="shared" si="20"/>
        <v>#DIV/0!</v>
      </c>
      <c r="P27" s="17">
        <v>3.5</v>
      </c>
      <c r="Q27" s="17" t="s">
        <v>6</v>
      </c>
      <c r="R27" s="16">
        <f t="shared" si="21"/>
        <v>0</v>
      </c>
      <c r="S27" s="17">
        <v>3</v>
      </c>
      <c r="T27" s="17" t="s">
        <v>7</v>
      </c>
      <c r="U27" s="16">
        <f t="shared" si="22"/>
        <v>0</v>
      </c>
      <c r="V27" s="17">
        <v>2.5</v>
      </c>
      <c r="W27" s="17" t="s">
        <v>8</v>
      </c>
      <c r="X27" s="16">
        <f t="shared" si="23"/>
        <v>0</v>
      </c>
      <c r="Y27" s="17">
        <v>2</v>
      </c>
      <c r="Z27" s="17" t="s">
        <v>9</v>
      </c>
      <c r="AA27" s="16">
        <f t="shared" si="24"/>
        <v>0</v>
      </c>
      <c r="AB27" s="17">
        <v>1.5</v>
      </c>
      <c r="AC27" s="17" t="s">
        <v>10</v>
      </c>
      <c r="AD27" s="16">
        <f t="shared" si="25"/>
        <v>0</v>
      </c>
      <c r="AE27" s="17">
        <v>1</v>
      </c>
      <c r="AF27" s="17" t="s">
        <v>11</v>
      </c>
      <c r="AG27" s="16">
        <f t="shared" si="26"/>
        <v>0</v>
      </c>
      <c r="AH27" s="17">
        <v>0</v>
      </c>
      <c r="AI27" s="17" t="s">
        <v>15</v>
      </c>
      <c r="AJ27" s="16">
        <f t="shared" si="27"/>
        <v>0</v>
      </c>
      <c r="AK27" s="16">
        <f t="shared" si="28"/>
        <v>0</v>
      </c>
      <c r="AL27" s="18" t="str">
        <f t="shared" si="29"/>
        <v> </v>
      </c>
      <c r="AM27" s="16">
        <f t="shared" si="30"/>
        <v>2.5</v>
      </c>
      <c r="AN27" s="42"/>
      <c r="AO27" s="42"/>
      <c r="AP27" s="42" t="s">
        <v>170</v>
      </c>
      <c r="AQ27" s="42"/>
      <c r="AR27" s="10"/>
      <c r="AS27" s="10"/>
      <c r="AT27" s="10"/>
      <c r="AU27" s="10"/>
      <c r="AV27" s="10"/>
      <c r="AW27" s="10"/>
      <c r="AX27" s="10"/>
    </row>
    <row r="28" spans="1:50" ht="19.5" customHeight="1">
      <c r="A28" s="82"/>
      <c r="B28" s="83"/>
      <c r="C28" s="84"/>
      <c r="D28" s="37" t="str">
        <f t="shared" si="0"/>
        <v> </v>
      </c>
      <c r="E28" s="85"/>
      <c r="F28" s="86"/>
      <c r="G28" s="87"/>
      <c r="H28" s="85" t="s">
        <v>171</v>
      </c>
      <c r="I28" s="143" t="str">
        <f t="shared" si="16"/>
        <v> </v>
      </c>
      <c r="J28" s="38" t="str">
        <f t="shared" si="17"/>
        <v> </v>
      </c>
      <c r="K28" s="15"/>
      <c r="L28" s="15" t="s">
        <v>5</v>
      </c>
      <c r="M28" s="44">
        <f t="shared" si="18"/>
        <v>0</v>
      </c>
      <c r="N28" s="50">
        <f t="shared" si="19"/>
        <v>0</v>
      </c>
      <c r="O28" s="50" t="e">
        <f t="shared" si="20"/>
        <v>#DIV/0!</v>
      </c>
      <c r="P28" s="17">
        <v>3.5</v>
      </c>
      <c r="Q28" s="17" t="s">
        <v>6</v>
      </c>
      <c r="R28" s="16">
        <f t="shared" si="21"/>
        <v>0</v>
      </c>
      <c r="S28" s="17">
        <v>3</v>
      </c>
      <c r="T28" s="17" t="s">
        <v>7</v>
      </c>
      <c r="U28" s="16">
        <f t="shared" si="22"/>
        <v>0</v>
      </c>
      <c r="V28" s="17">
        <v>2.5</v>
      </c>
      <c r="W28" s="17" t="s">
        <v>8</v>
      </c>
      <c r="X28" s="16">
        <f t="shared" si="23"/>
        <v>0</v>
      </c>
      <c r="Y28" s="17">
        <v>2</v>
      </c>
      <c r="Z28" s="17" t="s">
        <v>9</v>
      </c>
      <c r="AA28" s="16">
        <f t="shared" si="24"/>
        <v>0</v>
      </c>
      <c r="AB28" s="17">
        <v>1.5</v>
      </c>
      <c r="AC28" s="17" t="s">
        <v>10</v>
      </c>
      <c r="AD28" s="16">
        <f t="shared" si="25"/>
        <v>0</v>
      </c>
      <c r="AE28" s="17">
        <v>1</v>
      </c>
      <c r="AF28" s="17" t="s">
        <v>11</v>
      </c>
      <c r="AG28" s="16">
        <f t="shared" si="26"/>
        <v>0</v>
      </c>
      <c r="AH28" s="17">
        <v>0</v>
      </c>
      <c r="AI28" s="17" t="s">
        <v>15</v>
      </c>
      <c r="AJ28" s="16">
        <f t="shared" si="27"/>
        <v>0</v>
      </c>
      <c r="AK28" s="16">
        <f t="shared" si="28"/>
        <v>0</v>
      </c>
      <c r="AL28" s="18" t="str">
        <f t="shared" si="29"/>
        <v> </v>
      </c>
      <c r="AM28" s="16">
        <f t="shared" si="30"/>
        <v>2.5</v>
      </c>
      <c r="AN28" s="42"/>
      <c r="AO28" s="42"/>
      <c r="AP28" s="42" t="s">
        <v>170</v>
      </c>
      <c r="AQ28" s="42"/>
      <c r="AR28" s="10"/>
      <c r="AS28" s="10"/>
      <c r="AT28" s="10"/>
      <c r="AU28" s="10"/>
      <c r="AV28" s="10"/>
      <c r="AW28" s="10"/>
      <c r="AX28" s="10"/>
    </row>
    <row r="29" spans="1:50" ht="19.5" customHeight="1">
      <c r="A29" s="82"/>
      <c r="B29" s="83"/>
      <c r="C29" s="84"/>
      <c r="D29" s="37" t="str">
        <f t="shared" si="0"/>
        <v> </v>
      </c>
      <c r="E29" s="85"/>
      <c r="F29" s="86"/>
      <c r="G29" s="87"/>
      <c r="H29" s="85" t="s">
        <v>171</v>
      </c>
      <c r="I29" s="143" t="str">
        <f t="shared" si="16"/>
        <v> </v>
      </c>
      <c r="J29" s="38" t="str">
        <f t="shared" si="17"/>
        <v> </v>
      </c>
      <c r="K29" s="15"/>
      <c r="L29" s="15" t="s">
        <v>5</v>
      </c>
      <c r="M29" s="44">
        <f t="shared" si="18"/>
        <v>0</v>
      </c>
      <c r="N29" s="50">
        <f t="shared" si="19"/>
        <v>0</v>
      </c>
      <c r="O29" s="50" t="e">
        <f t="shared" si="20"/>
        <v>#DIV/0!</v>
      </c>
      <c r="P29" s="17">
        <v>3.5</v>
      </c>
      <c r="Q29" s="17" t="s">
        <v>6</v>
      </c>
      <c r="R29" s="16">
        <f t="shared" si="21"/>
        <v>0</v>
      </c>
      <c r="S29" s="17">
        <v>3</v>
      </c>
      <c r="T29" s="17" t="s">
        <v>7</v>
      </c>
      <c r="U29" s="16">
        <f t="shared" si="22"/>
        <v>0</v>
      </c>
      <c r="V29" s="17">
        <v>2.5</v>
      </c>
      <c r="W29" s="17" t="s">
        <v>8</v>
      </c>
      <c r="X29" s="16">
        <f t="shared" si="23"/>
        <v>0</v>
      </c>
      <c r="Y29" s="17">
        <v>2</v>
      </c>
      <c r="Z29" s="17" t="s">
        <v>9</v>
      </c>
      <c r="AA29" s="16">
        <f t="shared" si="24"/>
        <v>0</v>
      </c>
      <c r="AB29" s="17">
        <v>1.5</v>
      </c>
      <c r="AC29" s="17" t="s">
        <v>10</v>
      </c>
      <c r="AD29" s="16">
        <f t="shared" si="25"/>
        <v>0</v>
      </c>
      <c r="AE29" s="17">
        <v>1</v>
      </c>
      <c r="AF29" s="17" t="s">
        <v>11</v>
      </c>
      <c r="AG29" s="16">
        <f t="shared" si="26"/>
        <v>0</v>
      </c>
      <c r="AH29" s="17">
        <v>0</v>
      </c>
      <c r="AI29" s="17" t="s">
        <v>15</v>
      </c>
      <c r="AJ29" s="16">
        <f t="shared" si="27"/>
        <v>0</v>
      </c>
      <c r="AK29" s="16">
        <f t="shared" si="28"/>
        <v>0</v>
      </c>
      <c r="AL29" s="18" t="str">
        <f t="shared" si="29"/>
        <v> </v>
      </c>
      <c r="AM29" s="16">
        <f t="shared" si="30"/>
        <v>2.5</v>
      </c>
      <c r="AN29" s="42"/>
      <c r="AO29" s="42"/>
      <c r="AP29" s="42" t="s">
        <v>170</v>
      </c>
      <c r="AQ29" s="42"/>
      <c r="AR29" s="10"/>
      <c r="AS29" s="10"/>
      <c r="AT29" s="10"/>
      <c r="AU29" s="10"/>
      <c r="AV29" s="10"/>
      <c r="AW29" s="10"/>
      <c r="AX29" s="10"/>
    </row>
    <row r="30" spans="1:50" ht="19.5" customHeight="1">
      <c r="A30" s="82"/>
      <c r="B30" s="83"/>
      <c r="C30" s="84"/>
      <c r="D30" s="37" t="str">
        <f t="shared" si="0"/>
        <v> </v>
      </c>
      <c r="E30" s="85"/>
      <c r="F30" s="86"/>
      <c r="G30" s="87"/>
      <c r="H30" s="85" t="s">
        <v>171</v>
      </c>
      <c r="I30" s="143" t="str">
        <f t="shared" si="16"/>
        <v> </v>
      </c>
      <c r="J30" s="38" t="str">
        <f t="shared" si="17"/>
        <v> </v>
      </c>
      <c r="K30" s="15"/>
      <c r="L30" s="15" t="s">
        <v>5</v>
      </c>
      <c r="M30" s="44">
        <f t="shared" si="18"/>
        <v>0</v>
      </c>
      <c r="N30" s="50">
        <f t="shared" si="19"/>
        <v>0</v>
      </c>
      <c r="O30" s="50" t="e">
        <f t="shared" si="20"/>
        <v>#DIV/0!</v>
      </c>
      <c r="P30" s="17">
        <v>3.5</v>
      </c>
      <c r="Q30" s="17" t="s">
        <v>6</v>
      </c>
      <c r="R30" s="16">
        <f t="shared" si="21"/>
        <v>0</v>
      </c>
      <c r="S30" s="17">
        <v>3</v>
      </c>
      <c r="T30" s="17" t="s">
        <v>7</v>
      </c>
      <c r="U30" s="16">
        <f t="shared" si="22"/>
        <v>0</v>
      </c>
      <c r="V30" s="17">
        <v>2.5</v>
      </c>
      <c r="W30" s="17" t="s">
        <v>8</v>
      </c>
      <c r="X30" s="16">
        <f t="shared" si="23"/>
        <v>0</v>
      </c>
      <c r="Y30" s="17">
        <v>2</v>
      </c>
      <c r="Z30" s="17" t="s">
        <v>9</v>
      </c>
      <c r="AA30" s="16">
        <f t="shared" si="24"/>
        <v>0</v>
      </c>
      <c r="AB30" s="17">
        <v>1.5</v>
      </c>
      <c r="AC30" s="17" t="s">
        <v>10</v>
      </c>
      <c r="AD30" s="16">
        <f t="shared" si="25"/>
        <v>0</v>
      </c>
      <c r="AE30" s="17">
        <v>1</v>
      </c>
      <c r="AF30" s="17" t="s">
        <v>11</v>
      </c>
      <c r="AG30" s="16">
        <f t="shared" si="26"/>
        <v>0</v>
      </c>
      <c r="AH30" s="17">
        <v>0</v>
      </c>
      <c r="AI30" s="17" t="s">
        <v>15</v>
      </c>
      <c r="AJ30" s="16">
        <f t="shared" si="27"/>
        <v>0</v>
      </c>
      <c r="AK30" s="16">
        <f t="shared" si="28"/>
        <v>0</v>
      </c>
      <c r="AL30" s="18" t="str">
        <f t="shared" si="29"/>
        <v> </v>
      </c>
      <c r="AM30" s="16">
        <f t="shared" si="30"/>
        <v>2.5</v>
      </c>
      <c r="AN30" s="42"/>
      <c r="AO30" s="42"/>
      <c r="AP30" s="42" t="s">
        <v>170</v>
      </c>
      <c r="AQ30" s="42"/>
      <c r="AR30" s="10"/>
      <c r="AS30" s="10"/>
      <c r="AT30" s="10"/>
      <c r="AU30" s="10"/>
      <c r="AV30" s="10"/>
      <c r="AW30" s="10"/>
      <c r="AX30" s="10"/>
    </row>
    <row r="31" spans="1:50" ht="19.5" customHeight="1">
      <c r="A31" s="82"/>
      <c r="B31" s="83"/>
      <c r="C31" s="84"/>
      <c r="D31" s="37" t="str">
        <f t="shared" si="0"/>
        <v> </v>
      </c>
      <c r="E31" s="85"/>
      <c r="F31" s="86"/>
      <c r="G31" s="87"/>
      <c r="H31" s="85" t="s">
        <v>171</v>
      </c>
      <c r="I31" s="143" t="str">
        <f t="shared" si="16"/>
        <v> </v>
      </c>
      <c r="J31" s="38" t="str">
        <f t="shared" si="17"/>
        <v> </v>
      </c>
      <c r="K31" s="15"/>
      <c r="L31" s="15" t="s">
        <v>5</v>
      </c>
      <c r="M31" s="44">
        <f t="shared" si="18"/>
        <v>0</v>
      </c>
      <c r="N31" s="50">
        <f t="shared" si="19"/>
        <v>0</v>
      </c>
      <c r="O31" s="50" t="e">
        <f t="shared" si="20"/>
        <v>#DIV/0!</v>
      </c>
      <c r="P31" s="17">
        <v>3.5</v>
      </c>
      <c r="Q31" s="17" t="s">
        <v>6</v>
      </c>
      <c r="R31" s="16">
        <f t="shared" si="21"/>
        <v>0</v>
      </c>
      <c r="S31" s="17">
        <v>3</v>
      </c>
      <c r="T31" s="17" t="s">
        <v>7</v>
      </c>
      <c r="U31" s="16">
        <f t="shared" si="22"/>
        <v>0</v>
      </c>
      <c r="V31" s="17">
        <v>2.5</v>
      </c>
      <c r="W31" s="17" t="s">
        <v>8</v>
      </c>
      <c r="X31" s="16">
        <f t="shared" si="23"/>
        <v>0</v>
      </c>
      <c r="Y31" s="17">
        <v>2</v>
      </c>
      <c r="Z31" s="17" t="s">
        <v>9</v>
      </c>
      <c r="AA31" s="16">
        <f t="shared" si="24"/>
        <v>0</v>
      </c>
      <c r="AB31" s="17">
        <v>1.5</v>
      </c>
      <c r="AC31" s="17" t="s">
        <v>10</v>
      </c>
      <c r="AD31" s="16">
        <f t="shared" si="25"/>
        <v>0</v>
      </c>
      <c r="AE31" s="17">
        <v>1</v>
      </c>
      <c r="AF31" s="17" t="s">
        <v>11</v>
      </c>
      <c r="AG31" s="16">
        <f t="shared" si="26"/>
        <v>0</v>
      </c>
      <c r="AH31" s="17">
        <v>0</v>
      </c>
      <c r="AI31" s="17" t="s">
        <v>15</v>
      </c>
      <c r="AJ31" s="16">
        <f t="shared" si="27"/>
        <v>0</v>
      </c>
      <c r="AK31" s="16">
        <f t="shared" si="28"/>
        <v>0</v>
      </c>
      <c r="AL31" s="18" t="str">
        <f t="shared" si="29"/>
        <v> </v>
      </c>
      <c r="AM31" s="16">
        <f t="shared" si="30"/>
        <v>2.5</v>
      </c>
      <c r="AN31" s="42"/>
      <c r="AO31" s="42"/>
      <c r="AP31" s="42" t="s">
        <v>170</v>
      </c>
      <c r="AQ31" s="42"/>
      <c r="AR31" s="10"/>
      <c r="AS31" s="10"/>
      <c r="AT31" s="10"/>
      <c r="AU31" s="10"/>
      <c r="AV31" s="10"/>
      <c r="AW31" s="10"/>
      <c r="AX31" s="10"/>
    </row>
    <row r="32" spans="1:50" ht="19.5" customHeight="1">
      <c r="A32" s="82"/>
      <c r="B32" s="83"/>
      <c r="C32" s="84"/>
      <c r="D32" s="37" t="str">
        <f t="shared" si="0"/>
        <v> </v>
      </c>
      <c r="E32" s="85"/>
      <c r="F32" s="86"/>
      <c r="G32" s="87"/>
      <c r="H32" s="85" t="s">
        <v>171</v>
      </c>
      <c r="I32" s="143" t="str">
        <f t="shared" si="16"/>
        <v> </v>
      </c>
      <c r="J32" s="38" t="str">
        <f t="shared" si="17"/>
        <v> </v>
      </c>
      <c r="K32" s="15"/>
      <c r="L32" s="15" t="s">
        <v>5</v>
      </c>
      <c r="M32" s="44">
        <f t="shared" si="18"/>
        <v>0</v>
      </c>
      <c r="N32" s="50">
        <f t="shared" si="19"/>
        <v>0</v>
      </c>
      <c r="O32" s="50" t="e">
        <f t="shared" si="20"/>
        <v>#DIV/0!</v>
      </c>
      <c r="P32" s="17">
        <v>3.5</v>
      </c>
      <c r="Q32" s="17" t="s">
        <v>6</v>
      </c>
      <c r="R32" s="16">
        <f t="shared" si="21"/>
        <v>0</v>
      </c>
      <c r="S32" s="17">
        <v>3</v>
      </c>
      <c r="T32" s="17" t="s">
        <v>7</v>
      </c>
      <c r="U32" s="16">
        <f t="shared" si="22"/>
        <v>0</v>
      </c>
      <c r="V32" s="17">
        <v>2.5</v>
      </c>
      <c r="W32" s="17" t="s">
        <v>8</v>
      </c>
      <c r="X32" s="16">
        <f t="shared" si="23"/>
        <v>0</v>
      </c>
      <c r="Y32" s="17">
        <v>2</v>
      </c>
      <c r="Z32" s="17" t="s">
        <v>9</v>
      </c>
      <c r="AA32" s="16">
        <f t="shared" si="24"/>
        <v>0</v>
      </c>
      <c r="AB32" s="17">
        <v>1.5</v>
      </c>
      <c r="AC32" s="17" t="s">
        <v>10</v>
      </c>
      <c r="AD32" s="16">
        <f t="shared" si="25"/>
        <v>0</v>
      </c>
      <c r="AE32" s="17">
        <v>1</v>
      </c>
      <c r="AF32" s="17" t="s">
        <v>11</v>
      </c>
      <c r="AG32" s="16">
        <f t="shared" si="26"/>
        <v>0</v>
      </c>
      <c r="AH32" s="17">
        <v>0</v>
      </c>
      <c r="AI32" s="17" t="s">
        <v>15</v>
      </c>
      <c r="AJ32" s="16">
        <f t="shared" si="27"/>
        <v>0</v>
      </c>
      <c r="AK32" s="16">
        <f t="shared" si="28"/>
        <v>0</v>
      </c>
      <c r="AL32" s="18" t="str">
        <f t="shared" si="29"/>
        <v> </v>
      </c>
      <c r="AM32" s="16">
        <f t="shared" si="30"/>
        <v>2.5</v>
      </c>
      <c r="AN32" s="42"/>
      <c r="AO32" s="42"/>
      <c r="AP32" s="42" t="s">
        <v>170</v>
      </c>
      <c r="AQ32" s="42"/>
      <c r="AR32" s="10"/>
      <c r="AS32" s="10"/>
      <c r="AT32" s="10"/>
      <c r="AU32" s="10"/>
      <c r="AV32" s="10"/>
      <c r="AW32" s="10"/>
      <c r="AX32" s="10"/>
    </row>
    <row r="33" spans="1:50" ht="19.5" customHeight="1">
      <c r="A33" s="82"/>
      <c r="B33" s="83"/>
      <c r="C33" s="84"/>
      <c r="D33" s="37" t="str">
        <f t="shared" si="0"/>
        <v> </v>
      </c>
      <c r="E33" s="85"/>
      <c r="F33" s="86"/>
      <c r="G33" s="87"/>
      <c r="H33" s="85" t="s">
        <v>171</v>
      </c>
      <c r="I33" s="143" t="str">
        <f t="shared" si="16"/>
        <v> </v>
      </c>
      <c r="J33" s="38" t="str">
        <f t="shared" si="17"/>
        <v> </v>
      </c>
      <c r="K33" s="15"/>
      <c r="L33" s="15" t="s">
        <v>5</v>
      </c>
      <c r="M33" s="44">
        <f t="shared" si="18"/>
        <v>0</v>
      </c>
      <c r="N33" s="50">
        <f t="shared" si="19"/>
        <v>0</v>
      </c>
      <c r="O33" s="50" t="e">
        <f t="shared" si="20"/>
        <v>#DIV/0!</v>
      </c>
      <c r="P33" s="17">
        <v>3.5</v>
      </c>
      <c r="Q33" s="17" t="s">
        <v>6</v>
      </c>
      <c r="R33" s="16">
        <f t="shared" si="21"/>
        <v>0</v>
      </c>
      <c r="S33" s="17">
        <v>3</v>
      </c>
      <c r="T33" s="17" t="s">
        <v>7</v>
      </c>
      <c r="U33" s="16">
        <f t="shared" si="22"/>
        <v>0</v>
      </c>
      <c r="V33" s="17">
        <v>2.5</v>
      </c>
      <c r="W33" s="17" t="s">
        <v>8</v>
      </c>
      <c r="X33" s="16">
        <f t="shared" si="23"/>
        <v>0</v>
      </c>
      <c r="Y33" s="17">
        <v>2</v>
      </c>
      <c r="Z33" s="17" t="s">
        <v>9</v>
      </c>
      <c r="AA33" s="16">
        <f t="shared" si="24"/>
        <v>0</v>
      </c>
      <c r="AB33" s="17">
        <v>1.5</v>
      </c>
      <c r="AC33" s="17" t="s">
        <v>10</v>
      </c>
      <c r="AD33" s="16">
        <f t="shared" si="25"/>
        <v>0</v>
      </c>
      <c r="AE33" s="17">
        <v>1</v>
      </c>
      <c r="AF33" s="17" t="s">
        <v>11</v>
      </c>
      <c r="AG33" s="16">
        <f t="shared" si="26"/>
        <v>0</v>
      </c>
      <c r="AH33" s="17">
        <v>0</v>
      </c>
      <c r="AI33" s="17" t="s">
        <v>15</v>
      </c>
      <c r="AJ33" s="16">
        <f t="shared" si="27"/>
        <v>0</v>
      </c>
      <c r="AK33" s="16">
        <f t="shared" si="28"/>
        <v>0</v>
      </c>
      <c r="AL33" s="18" t="str">
        <f t="shared" si="29"/>
        <v> </v>
      </c>
      <c r="AM33" s="16">
        <f t="shared" si="30"/>
        <v>2.5</v>
      </c>
      <c r="AN33" s="42"/>
      <c r="AO33" s="42"/>
      <c r="AP33" s="42" t="s">
        <v>170</v>
      </c>
      <c r="AQ33" s="42"/>
      <c r="AR33" s="10"/>
      <c r="AS33" s="10"/>
      <c r="AT33" s="10"/>
      <c r="AU33" s="10"/>
      <c r="AV33" s="10"/>
      <c r="AW33" s="10"/>
      <c r="AX33" s="10"/>
    </row>
    <row r="34" spans="1:50" ht="19.5" customHeight="1" thickBot="1">
      <c r="A34" s="51"/>
      <c r="B34" s="52"/>
      <c r="C34" s="72"/>
      <c r="D34" s="37" t="str">
        <f t="shared" si="0"/>
        <v> </v>
      </c>
      <c r="E34" s="69"/>
      <c r="F34" s="58"/>
      <c r="G34" s="59"/>
      <c r="H34" s="69" t="s">
        <v>171</v>
      </c>
      <c r="I34" s="143" t="str">
        <f t="shared" si="16"/>
        <v> </v>
      </c>
      <c r="J34" s="38" t="str">
        <f t="shared" si="17"/>
        <v> </v>
      </c>
      <c r="K34" s="15"/>
      <c r="L34" s="15" t="s">
        <v>5</v>
      </c>
      <c r="M34" s="44">
        <f t="shared" si="18"/>
        <v>0</v>
      </c>
      <c r="N34" s="50">
        <f t="shared" si="19"/>
        <v>0</v>
      </c>
      <c r="O34" s="50" t="e">
        <f t="shared" si="20"/>
        <v>#DIV/0!</v>
      </c>
      <c r="P34" s="17">
        <v>3.5</v>
      </c>
      <c r="Q34" s="17" t="s">
        <v>6</v>
      </c>
      <c r="R34" s="16">
        <f t="shared" si="21"/>
        <v>0</v>
      </c>
      <c r="S34" s="17">
        <v>3</v>
      </c>
      <c r="T34" s="17" t="s">
        <v>7</v>
      </c>
      <c r="U34" s="16">
        <f t="shared" si="22"/>
        <v>0</v>
      </c>
      <c r="V34" s="17">
        <v>2.5</v>
      </c>
      <c r="W34" s="17" t="s">
        <v>8</v>
      </c>
      <c r="X34" s="16">
        <f t="shared" si="23"/>
        <v>0</v>
      </c>
      <c r="Y34" s="17">
        <v>2</v>
      </c>
      <c r="Z34" s="17" t="s">
        <v>9</v>
      </c>
      <c r="AA34" s="16">
        <f t="shared" si="24"/>
        <v>0</v>
      </c>
      <c r="AB34" s="17">
        <v>1.5</v>
      </c>
      <c r="AC34" s="17" t="s">
        <v>10</v>
      </c>
      <c r="AD34" s="16">
        <f t="shared" si="25"/>
        <v>0</v>
      </c>
      <c r="AE34" s="17">
        <v>1</v>
      </c>
      <c r="AF34" s="17" t="s">
        <v>11</v>
      </c>
      <c r="AG34" s="16">
        <f t="shared" si="26"/>
        <v>0</v>
      </c>
      <c r="AH34" s="17">
        <v>0</v>
      </c>
      <c r="AI34" s="17" t="s">
        <v>15</v>
      </c>
      <c r="AJ34" s="16">
        <f t="shared" si="27"/>
        <v>0</v>
      </c>
      <c r="AK34" s="16">
        <f t="shared" si="28"/>
        <v>0</v>
      </c>
      <c r="AL34" s="18" t="str">
        <f t="shared" si="29"/>
        <v> </v>
      </c>
      <c r="AM34" s="16">
        <f t="shared" si="30"/>
        <v>2.5</v>
      </c>
      <c r="AN34" s="42"/>
      <c r="AO34" s="42"/>
      <c r="AP34" s="42" t="s">
        <v>170</v>
      </c>
      <c r="AQ34" s="42"/>
      <c r="AR34" s="10"/>
      <c r="AS34" s="10"/>
      <c r="AT34" s="10"/>
      <c r="AU34" s="10"/>
      <c r="AV34" s="10"/>
      <c r="AW34" s="10"/>
      <c r="AX34" s="10"/>
    </row>
    <row r="35" spans="1:50" ht="16.5" thickBot="1">
      <c r="A35" s="39"/>
      <c r="B35" s="40"/>
      <c r="C35" s="39"/>
      <c r="D35" s="39"/>
      <c r="E35" s="39"/>
      <c r="F35" s="40"/>
      <c r="G35" s="40"/>
      <c r="H35" s="41"/>
      <c r="I35" s="40"/>
      <c r="J35" s="39"/>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185" t="s">
        <v>19</v>
      </c>
      <c r="B36" s="186"/>
      <c r="C36" s="24"/>
      <c r="D36" s="186" t="s">
        <v>19</v>
      </c>
      <c r="E36" s="186"/>
      <c r="F36" s="186"/>
      <c r="G36" s="107"/>
      <c r="H36" s="186" t="s">
        <v>19</v>
      </c>
      <c r="I36" s="186"/>
      <c r="J36" s="187"/>
      <c r="K36" s="46"/>
      <c r="L36" s="47" t="s">
        <v>19</v>
      </c>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08" t="s">
        <v>44</v>
      </c>
      <c r="B37" s="201"/>
      <c r="C37" s="21"/>
      <c r="D37" s="203" t="s">
        <v>75</v>
      </c>
      <c r="E37" s="203"/>
      <c r="F37" s="203"/>
      <c r="G37" s="22"/>
      <c r="H37" s="203" t="s">
        <v>37</v>
      </c>
      <c r="I37" s="203"/>
      <c r="J37" s="204"/>
      <c r="K37" s="46"/>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26"/>
      <c r="B38" s="21"/>
      <c r="C38" s="21"/>
      <c r="D38" s="20"/>
      <c r="E38" s="20"/>
      <c r="F38" s="20"/>
      <c r="G38" s="21"/>
      <c r="H38" s="21"/>
      <c r="I38" s="21"/>
      <c r="J38" s="25"/>
      <c r="K38" s="46"/>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50" ht="21.75" customHeight="1">
      <c r="A39" s="26"/>
      <c r="B39" s="21"/>
      <c r="C39" s="21"/>
      <c r="D39" s="173" t="s">
        <v>19</v>
      </c>
      <c r="E39" s="173"/>
      <c r="F39" s="173"/>
      <c r="G39" s="21"/>
      <c r="H39" s="173"/>
      <c r="I39" s="173"/>
      <c r="J39" s="192"/>
      <c r="K39" s="46"/>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10"/>
      <c r="AS39" s="10"/>
      <c r="AT39" s="10"/>
      <c r="AU39" s="10"/>
      <c r="AV39" s="10"/>
      <c r="AW39" s="10"/>
      <c r="AX39" s="10"/>
    </row>
    <row r="40" spans="1:50" ht="21.75" customHeight="1">
      <c r="A40" s="26"/>
      <c r="B40" s="21"/>
      <c r="C40" s="21"/>
      <c r="D40" s="20"/>
      <c r="E40" s="20"/>
      <c r="F40" s="20"/>
      <c r="G40" s="21"/>
      <c r="H40" s="21"/>
      <c r="I40" s="21"/>
      <c r="J40" s="25"/>
      <c r="K40" s="46"/>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10"/>
      <c r="AS40" s="10"/>
      <c r="AT40" s="10"/>
      <c r="AU40" s="10"/>
      <c r="AV40" s="10"/>
      <c r="AW40" s="10"/>
      <c r="AX40" s="10"/>
    </row>
    <row r="41" spans="1:43" ht="21.75" customHeight="1">
      <c r="A41" s="27"/>
      <c r="B41" s="23"/>
      <c r="C41" s="21"/>
      <c r="D41" s="201" t="s">
        <v>43</v>
      </c>
      <c r="E41" s="201"/>
      <c r="F41" s="201"/>
      <c r="G41" s="21"/>
      <c r="H41" s="21"/>
      <c r="I41" s="21"/>
      <c r="J41" s="25"/>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ht="24" customHeight="1">
      <c r="A42" s="174" t="s">
        <v>21</v>
      </c>
      <c r="B42" s="175"/>
      <c r="C42" s="175"/>
      <c r="D42" s="175"/>
      <c r="E42" s="175"/>
      <c r="F42" s="175"/>
      <c r="G42" s="175"/>
      <c r="H42" s="175"/>
      <c r="I42" s="175"/>
      <c r="J42" s="176"/>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81" customHeight="1" thickBot="1">
      <c r="A43" s="167" t="s">
        <v>20</v>
      </c>
      <c r="B43" s="168"/>
      <c r="C43" s="168"/>
      <c r="D43" s="168"/>
      <c r="E43" s="168"/>
      <c r="F43" s="168"/>
      <c r="G43" s="168"/>
      <c r="H43" s="168"/>
      <c r="I43" s="168"/>
      <c r="J43" s="169"/>
      <c r="K43" s="46"/>
      <c r="L43" s="46"/>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43" s="5" customFormat="1" ht="15.75">
      <c r="A51" s="4"/>
      <c r="C51" s="4"/>
      <c r="D51" s="4"/>
      <c r="E51" s="4"/>
      <c r="H51" s="6"/>
      <c r="J51" s="4"/>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row r="369" spans="1:10" s="5" customFormat="1" ht="15.75">
      <c r="A369" s="4"/>
      <c r="C369" s="4"/>
      <c r="D369" s="4"/>
      <c r="E369" s="4"/>
      <c r="H369" s="6"/>
      <c r="J369" s="4"/>
    </row>
  </sheetData>
  <sheetProtection/>
  <mergeCells count="27">
    <mergeCell ref="A1:J1"/>
    <mergeCell ref="A2:J2"/>
    <mergeCell ref="A3:J3"/>
    <mergeCell ref="A4:J4"/>
    <mergeCell ref="A5:J5"/>
    <mergeCell ref="A6:J6"/>
    <mergeCell ref="A7:J7"/>
    <mergeCell ref="A8:J8"/>
    <mergeCell ref="F10:G10"/>
    <mergeCell ref="F11:G11"/>
    <mergeCell ref="F12:G12"/>
    <mergeCell ref="F13:G13"/>
    <mergeCell ref="F14:G14"/>
    <mergeCell ref="F15:G15"/>
    <mergeCell ref="F16:G16"/>
    <mergeCell ref="A36:B36"/>
    <mergeCell ref="D36:F36"/>
    <mergeCell ref="H36:J36"/>
    <mergeCell ref="F17:G17"/>
    <mergeCell ref="A42:J42"/>
    <mergeCell ref="A43:J43"/>
    <mergeCell ref="A37:B37"/>
    <mergeCell ref="D37:F37"/>
    <mergeCell ref="H37:J37"/>
    <mergeCell ref="D39:F39"/>
    <mergeCell ref="H39:J39"/>
    <mergeCell ref="D41:F41"/>
  </mergeCells>
  <printOptions horizontalCentered="1" verticalCentered="1"/>
  <pageMargins left="0.28" right="0.23" top="0.17" bottom="0" header="0" footer="0"/>
  <pageSetup fitToHeight="1" fitToWidth="1" horizontalDpi="600" verticalDpi="600" orientation="landscape" paperSize="9" scale="62"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X368"/>
  <sheetViews>
    <sheetView showGridLines="0" zoomScale="70" zoomScaleNormal="70" zoomScaleSheetLayoutView="80" zoomScalePageLayoutView="0" workbookViewId="0" topLeftCell="A1">
      <selection activeCell="A15" sqref="A15"/>
    </sheetView>
  </sheetViews>
  <sheetFormatPr defaultColWidth="9.140625" defaultRowHeight="15"/>
  <cols>
    <col min="1" max="1" width="25.57421875" style="1" customWidth="1"/>
    <col min="2" max="2" width="29.28125" style="2" customWidth="1"/>
    <col min="3" max="5" width="16.28125" style="1" customWidth="1"/>
    <col min="6" max="6" width="14.28125" style="2" customWidth="1"/>
    <col min="7" max="7" width="25.140625" style="2" customWidth="1"/>
    <col min="8" max="8" width="14.421875" style="3" customWidth="1"/>
    <col min="9" max="9" width="42.28125" style="2" customWidth="1"/>
    <col min="10" max="10" width="15.00390625" style="1" customWidth="1"/>
    <col min="11" max="11" width="10.140625" style="5" hidden="1" customWidth="1"/>
    <col min="12" max="12" width="8.8515625" style="5" hidden="1" customWidth="1"/>
    <col min="13" max="13" width="2.28125" style="5" hidden="1" customWidth="1"/>
    <col min="14" max="14" width="4.421875" style="5" hidden="1" customWidth="1"/>
    <col min="15" max="15" width="13.7109375" style="5" hidden="1" customWidth="1"/>
    <col min="16" max="16" width="5.00390625" style="5" hidden="1" customWidth="1"/>
    <col min="17" max="17" width="7.7109375" style="5" hidden="1" customWidth="1"/>
    <col min="18" max="18" width="2.28125" style="5" hidden="1" customWidth="1"/>
    <col min="19" max="19" width="3.140625" style="5" hidden="1" customWidth="1"/>
    <col min="20" max="20" width="7.7109375" style="5" hidden="1" customWidth="1"/>
    <col min="21" max="21" width="2.28125" style="5" hidden="1" customWidth="1"/>
    <col min="22" max="22" width="5.00390625" style="5" hidden="1" customWidth="1"/>
    <col min="23" max="23" width="7.7109375" style="5" hidden="1" customWidth="1"/>
    <col min="24" max="24" width="2.28125" style="5" hidden="1" customWidth="1"/>
    <col min="25" max="25" width="3.140625" style="5" hidden="1" customWidth="1"/>
    <col min="26" max="26" width="7.7109375" style="5" hidden="1" customWidth="1"/>
    <col min="27" max="27" width="2.28125" style="5" hidden="1" customWidth="1"/>
    <col min="28" max="28" width="5.00390625" style="5" hidden="1" customWidth="1"/>
    <col min="29" max="29" width="7.7109375" style="5" hidden="1" customWidth="1"/>
    <col min="30" max="30" width="2.28125" style="5" hidden="1" customWidth="1"/>
    <col min="31" max="31" width="3.140625" style="5" hidden="1" customWidth="1"/>
    <col min="32" max="32" width="7.7109375" style="5" hidden="1" customWidth="1"/>
    <col min="33" max="33" width="2.28125" style="5" hidden="1" customWidth="1"/>
    <col min="34" max="34" width="3.140625" style="5" hidden="1" customWidth="1"/>
    <col min="35" max="35" width="5.00390625" style="5" hidden="1" customWidth="1"/>
    <col min="36" max="36" width="2.28125" style="5" hidden="1" customWidth="1"/>
    <col min="37" max="37" width="7.7109375" style="5" hidden="1" customWidth="1"/>
    <col min="38" max="38" width="26.00390625" style="5" hidden="1" customWidth="1"/>
    <col min="39" max="39" width="10.140625" style="5" hidden="1" customWidth="1"/>
    <col min="40" max="40" width="3.57421875" style="5" customWidth="1"/>
    <col min="41" max="41" width="9.140625" style="5" customWidth="1"/>
    <col min="42" max="42" width="9.140625" style="5" hidden="1" customWidth="1"/>
    <col min="43" max="51" width="9.140625" style="5" customWidth="1"/>
    <col min="52" max="67" width="9.140625" style="2" customWidth="1"/>
    <col min="68" max="16384" width="9.140625" style="2" customWidth="1"/>
  </cols>
  <sheetData>
    <row r="1" spans="1:10" ht="15.75">
      <c r="A1" s="188" t="s">
        <v>17</v>
      </c>
      <c r="B1" s="189"/>
      <c r="C1" s="189"/>
      <c r="D1" s="189"/>
      <c r="E1" s="189"/>
      <c r="F1" s="189"/>
      <c r="G1" s="189"/>
      <c r="H1" s="189"/>
      <c r="I1" s="189"/>
      <c r="J1" s="190"/>
    </row>
    <row r="2" spans="1:10" ht="15.75">
      <c r="A2" s="191" t="s">
        <v>18</v>
      </c>
      <c r="B2" s="173"/>
      <c r="C2" s="173"/>
      <c r="D2" s="173"/>
      <c r="E2" s="173"/>
      <c r="F2" s="173"/>
      <c r="G2" s="173"/>
      <c r="H2" s="173"/>
      <c r="I2" s="173"/>
      <c r="J2" s="192"/>
    </row>
    <row r="3" spans="1:43" ht="15.75">
      <c r="A3" s="191" t="s">
        <v>30</v>
      </c>
      <c r="B3" s="173"/>
      <c r="C3" s="173"/>
      <c r="D3" s="173"/>
      <c r="E3" s="173"/>
      <c r="F3" s="173"/>
      <c r="G3" s="173"/>
      <c r="H3" s="173"/>
      <c r="I3" s="173"/>
      <c r="J3" s="19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5.75">
      <c r="A4" s="191" t="s">
        <v>141</v>
      </c>
      <c r="B4" s="173"/>
      <c r="C4" s="173"/>
      <c r="D4" s="173"/>
      <c r="E4" s="173"/>
      <c r="F4" s="173"/>
      <c r="G4" s="173"/>
      <c r="H4" s="173"/>
      <c r="I4" s="173"/>
      <c r="J4" s="19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5.75">
      <c r="A5" s="180" t="s">
        <v>41</v>
      </c>
      <c r="B5" s="181"/>
      <c r="C5" s="181"/>
      <c r="D5" s="181"/>
      <c r="E5" s="181"/>
      <c r="F5" s="181"/>
      <c r="G5" s="181"/>
      <c r="H5" s="181"/>
      <c r="I5" s="181"/>
      <c r="J5" s="18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5.75">
      <c r="A6" s="180" t="s">
        <v>22</v>
      </c>
      <c r="B6" s="181"/>
      <c r="C6" s="181"/>
      <c r="D6" s="181"/>
      <c r="E6" s="181"/>
      <c r="F6" s="181"/>
      <c r="G6" s="181"/>
      <c r="H6" s="181"/>
      <c r="I6" s="181"/>
      <c r="J6" s="18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5.75">
      <c r="A7" s="177">
        <v>41832</v>
      </c>
      <c r="B7" s="178"/>
      <c r="C7" s="178"/>
      <c r="D7" s="178"/>
      <c r="E7" s="178"/>
      <c r="F7" s="178"/>
      <c r="G7" s="178"/>
      <c r="H7" s="178"/>
      <c r="I7" s="178"/>
      <c r="J7" s="179"/>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15.75">
      <c r="A8" s="180" t="s">
        <v>40</v>
      </c>
      <c r="B8" s="181"/>
      <c r="C8" s="181"/>
      <c r="D8" s="181"/>
      <c r="E8" s="181"/>
      <c r="F8" s="181"/>
      <c r="G8" s="181"/>
      <c r="H8" s="181"/>
      <c r="I8" s="181"/>
      <c r="J8" s="18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16.5" thickBot="1">
      <c r="A9" s="31"/>
      <c r="B9" s="9"/>
      <c r="C9" s="29"/>
      <c r="D9" s="29"/>
      <c r="E9" s="29"/>
      <c r="F9" s="9"/>
      <c r="G9" s="9"/>
      <c r="H9" s="30"/>
      <c r="I9" s="9"/>
      <c r="J9" s="3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26.25" thickBot="1">
      <c r="A10" s="13" t="s">
        <v>0</v>
      </c>
      <c r="B10" s="12" t="s">
        <v>1</v>
      </c>
      <c r="C10" s="12" t="s">
        <v>13</v>
      </c>
      <c r="D10" s="12" t="s">
        <v>14</v>
      </c>
      <c r="E10" s="12" t="s">
        <v>12</v>
      </c>
      <c r="F10" s="183" t="s">
        <v>2</v>
      </c>
      <c r="G10" s="184"/>
      <c r="H10" s="106" t="s">
        <v>3</v>
      </c>
      <c r="I10" s="76" t="s">
        <v>4</v>
      </c>
      <c r="J10" s="75" t="s">
        <v>23</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t="s">
        <v>16</v>
      </c>
      <c r="AL10" s="43"/>
      <c r="AM10" s="43"/>
      <c r="AN10" s="43"/>
      <c r="AO10" s="42"/>
      <c r="AP10" s="42"/>
      <c r="AQ10" s="42"/>
    </row>
    <row r="11" spans="1:50" ht="19.5" customHeight="1">
      <c r="A11" s="60" t="s">
        <v>66</v>
      </c>
      <c r="B11" s="92" t="s">
        <v>60</v>
      </c>
      <c r="C11" s="36">
        <v>84</v>
      </c>
      <c r="D11" s="37" t="str">
        <f aca="true" t="shared" si="0" ref="D11:D33">IF(H11=" "," ",IF(H11="BAŞARILI",C11,N11))</f>
        <v> </v>
      </c>
      <c r="E11" s="37">
        <v>283.5</v>
      </c>
      <c r="F11" s="62" t="s">
        <v>77</v>
      </c>
      <c r="G11" s="63"/>
      <c r="H11" s="37" t="s">
        <v>171</v>
      </c>
      <c r="I11" s="143" t="str">
        <f>IF(C11=0," ",IF(H11=0," ",IF(H11="GR",AP11,AL11)))</f>
        <v> </v>
      </c>
      <c r="J11" s="38">
        <f>IF(C11=0," ",IF(H11=0," ",O11))</f>
        <v>3.375</v>
      </c>
      <c r="K11" s="49"/>
      <c r="L11" s="49" t="s">
        <v>5</v>
      </c>
      <c r="M11" s="50">
        <f aca="true" t="shared" si="1" ref="M11:M33">IF(H11&lt;90,0,IF(H11&lt;=100,4,0))</f>
        <v>0</v>
      </c>
      <c r="N11" s="50">
        <f aca="true" t="shared" si="2" ref="N11:N33">IF(H11=" ",C11,(C11+15))</f>
        <v>84</v>
      </c>
      <c r="O11" s="50">
        <f aca="true" t="shared" si="3" ref="O11:O33">IF(H11="BAŞARILI",(E11/N11),IF(H11&gt;0,(((AK11*15)+E11)/N11),E11))</f>
        <v>3.375</v>
      </c>
      <c r="P11" s="49">
        <v>3.5</v>
      </c>
      <c r="Q11" s="49" t="s">
        <v>6</v>
      </c>
      <c r="R11" s="50">
        <f aca="true" t="shared" si="4" ref="R11:R33">IF(H11&lt;85,0,IF(H11&lt;=89,3.5,0))</f>
        <v>0</v>
      </c>
      <c r="S11" s="49">
        <v>3</v>
      </c>
      <c r="T11" s="49" t="s">
        <v>7</v>
      </c>
      <c r="U11" s="50">
        <f aca="true" t="shared" si="5" ref="U11:U33">IF(H11&lt;80,0,IF(H11&lt;=84,3,0))</f>
        <v>0</v>
      </c>
      <c r="V11" s="49">
        <v>2.5</v>
      </c>
      <c r="W11" s="49" t="s">
        <v>8</v>
      </c>
      <c r="X11" s="50">
        <f aca="true" t="shared" si="6" ref="X11:X33">IF(H11&lt;75,0,IF(H11&lt;=79,2.5,0))</f>
        <v>0</v>
      </c>
      <c r="Y11" s="49">
        <v>2</v>
      </c>
      <c r="Z11" s="49" t="s">
        <v>9</v>
      </c>
      <c r="AA11" s="50">
        <f aca="true" t="shared" si="7" ref="AA11:AA33">IF(H11&lt;65,0,IF(H11&lt;=74,2,0))</f>
        <v>0</v>
      </c>
      <c r="AB11" s="49">
        <v>1.5</v>
      </c>
      <c r="AC11" s="49" t="s">
        <v>10</v>
      </c>
      <c r="AD11" s="50">
        <f aca="true" t="shared" si="8" ref="AD11:AD33">IF(H11&lt;58,0,IF(H11&lt;=64,1.5,0))</f>
        <v>0</v>
      </c>
      <c r="AE11" s="49">
        <v>1</v>
      </c>
      <c r="AF11" s="49" t="s">
        <v>11</v>
      </c>
      <c r="AG11" s="50">
        <f aca="true" t="shared" si="9" ref="AG11:AG33">IF(H11&lt;50,0,IF(H11&lt;=57,1,0))</f>
        <v>0</v>
      </c>
      <c r="AH11" s="49">
        <v>0</v>
      </c>
      <c r="AI11" s="49" t="s">
        <v>15</v>
      </c>
      <c r="AJ11" s="50">
        <f aca="true" t="shared" si="10" ref="AJ11:AJ33">IF(H11&lt;0,0,IF(H11&lt;=49,0,0))</f>
        <v>0</v>
      </c>
      <c r="AK11" s="48">
        <f aca="true" t="shared" si="11" ref="AK11:AK33">SUM(R11,U11,X11,AA11,AD11,AG11,AJ11,M11)</f>
        <v>0</v>
      </c>
      <c r="AL11" s="18" t="str">
        <f>IF(H11=" "," ",IF(AK11&lt;2,"GİREMEZ(AKTS)",IF(O11&gt;=AM11,"YETERLİ","GİREMEZ(ORTALAMA)")))</f>
        <v> </v>
      </c>
      <c r="AM11" s="16">
        <f>IF(LEFT(A11,1)="0",2,2.5)</f>
        <v>2.5</v>
      </c>
      <c r="AN11" s="43"/>
      <c r="AO11" s="42"/>
      <c r="AP11" s="42" t="s">
        <v>170</v>
      </c>
      <c r="AQ11" s="42"/>
      <c r="AR11" s="10"/>
      <c r="AS11" s="10"/>
      <c r="AT11" s="10"/>
      <c r="AU11" s="10"/>
      <c r="AV11" s="10"/>
      <c r="AW11" s="10"/>
      <c r="AX11" s="10"/>
    </row>
    <row r="12" spans="1:50" ht="19.5" customHeight="1">
      <c r="A12" s="35" t="s">
        <v>67</v>
      </c>
      <c r="B12" s="93" t="s">
        <v>61</v>
      </c>
      <c r="C12" s="36">
        <v>77</v>
      </c>
      <c r="D12" s="37" t="str">
        <f t="shared" si="0"/>
        <v> </v>
      </c>
      <c r="E12" s="37">
        <v>243.5</v>
      </c>
      <c r="F12" s="54" t="s">
        <v>77</v>
      </c>
      <c r="G12" s="55"/>
      <c r="H12" s="37" t="s">
        <v>171</v>
      </c>
      <c r="I12" s="143" t="str">
        <f aca="true" t="shared" si="12" ref="I12:I33">IF(C12=0," ",IF(H12=0," ",IF(H12="GR",AP12,AL12)))</f>
        <v> </v>
      </c>
      <c r="J12" s="38">
        <f aca="true" t="shared" si="13" ref="J12:J33">IF(C12=0," ",IF(H12=0," ",O12))</f>
        <v>3.1623376623376624</v>
      </c>
      <c r="K12" s="15"/>
      <c r="L12" s="15" t="s">
        <v>5</v>
      </c>
      <c r="M12" s="44">
        <f t="shared" si="1"/>
        <v>0</v>
      </c>
      <c r="N12" s="50">
        <f t="shared" si="2"/>
        <v>77</v>
      </c>
      <c r="O12" s="50">
        <f t="shared" si="3"/>
        <v>3.1623376623376624</v>
      </c>
      <c r="P12" s="17">
        <v>3.5</v>
      </c>
      <c r="Q12" s="17" t="s">
        <v>6</v>
      </c>
      <c r="R12" s="16">
        <f t="shared" si="4"/>
        <v>0</v>
      </c>
      <c r="S12" s="17">
        <v>3</v>
      </c>
      <c r="T12" s="17" t="s">
        <v>7</v>
      </c>
      <c r="U12" s="16">
        <f t="shared" si="5"/>
        <v>0</v>
      </c>
      <c r="V12" s="17">
        <v>2.5</v>
      </c>
      <c r="W12" s="17" t="s">
        <v>8</v>
      </c>
      <c r="X12" s="16">
        <f t="shared" si="6"/>
        <v>0</v>
      </c>
      <c r="Y12" s="17">
        <v>2</v>
      </c>
      <c r="Z12" s="17" t="s">
        <v>9</v>
      </c>
      <c r="AA12" s="16">
        <f t="shared" si="7"/>
        <v>0</v>
      </c>
      <c r="AB12" s="17">
        <v>1.5</v>
      </c>
      <c r="AC12" s="17" t="s">
        <v>10</v>
      </c>
      <c r="AD12" s="16">
        <f t="shared" si="8"/>
        <v>0</v>
      </c>
      <c r="AE12" s="17">
        <v>1</v>
      </c>
      <c r="AF12" s="17" t="s">
        <v>11</v>
      </c>
      <c r="AG12" s="16">
        <f t="shared" si="9"/>
        <v>0</v>
      </c>
      <c r="AH12" s="17">
        <v>0</v>
      </c>
      <c r="AI12" s="17" t="s">
        <v>15</v>
      </c>
      <c r="AJ12" s="16">
        <f t="shared" si="10"/>
        <v>0</v>
      </c>
      <c r="AK12" s="16">
        <f t="shared" si="11"/>
        <v>0</v>
      </c>
      <c r="AL12" s="18" t="str">
        <f aca="true" t="shared" si="14" ref="AL12:AL33">IF(H12=" "," ",IF(AK12&lt;2,"GİREMEZ(AKTS)",IF(O12&gt;=AM12,"YETERLİ","GİREMEZ(ORTALAMA)")))</f>
        <v> </v>
      </c>
      <c r="AM12" s="16">
        <f aca="true" t="shared" si="15" ref="AM12:AM33">IF(LEFT(A12,1)="0",2,2.5)</f>
        <v>2.5</v>
      </c>
      <c r="AN12" s="43"/>
      <c r="AO12" s="42"/>
      <c r="AP12" s="42" t="s">
        <v>170</v>
      </c>
      <c r="AQ12" s="42"/>
      <c r="AR12" s="10"/>
      <c r="AS12" s="10"/>
      <c r="AT12" s="10"/>
      <c r="AU12" s="10"/>
      <c r="AV12" s="10"/>
      <c r="AW12" s="10"/>
      <c r="AX12" s="10"/>
    </row>
    <row r="13" spans="1:50" ht="19.5" customHeight="1">
      <c r="A13" s="35" t="s">
        <v>68</v>
      </c>
      <c r="B13" s="93" t="s">
        <v>62</v>
      </c>
      <c r="C13" s="36">
        <v>77</v>
      </c>
      <c r="D13" s="37" t="str">
        <f t="shared" si="0"/>
        <v> </v>
      </c>
      <c r="E13" s="37">
        <v>197</v>
      </c>
      <c r="F13" s="155" t="s">
        <v>77</v>
      </c>
      <c r="G13" s="156"/>
      <c r="H13" s="37" t="s">
        <v>171</v>
      </c>
      <c r="I13" s="143" t="str">
        <f t="shared" si="12"/>
        <v> </v>
      </c>
      <c r="J13" s="38">
        <f t="shared" si="13"/>
        <v>2.5584415584415585</v>
      </c>
      <c r="K13" s="15"/>
      <c r="L13" s="15" t="s">
        <v>5</v>
      </c>
      <c r="M13" s="44">
        <f t="shared" si="1"/>
        <v>0</v>
      </c>
      <c r="N13" s="50">
        <f t="shared" si="2"/>
        <v>77</v>
      </c>
      <c r="O13" s="50">
        <f t="shared" si="3"/>
        <v>2.5584415584415585</v>
      </c>
      <c r="P13" s="17">
        <v>3.5</v>
      </c>
      <c r="Q13" s="17" t="s">
        <v>6</v>
      </c>
      <c r="R13" s="16">
        <f t="shared" si="4"/>
        <v>0</v>
      </c>
      <c r="S13" s="17">
        <v>3</v>
      </c>
      <c r="T13" s="17" t="s">
        <v>7</v>
      </c>
      <c r="U13" s="16">
        <f t="shared" si="5"/>
        <v>0</v>
      </c>
      <c r="V13" s="17">
        <v>2.5</v>
      </c>
      <c r="W13" s="17" t="s">
        <v>8</v>
      </c>
      <c r="X13" s="16">
        <f t="shared" si="6"/>
        <v>0</v>
      </c>
      <c r="Y13" s="17">
        <v>2</v>
      </c>
      <c r="Z13" s="17" t="s">
        <v>9</v>
      </c>
      <c r="AA13" s="16">
        <f t="shared" si="7"/>
        <v>0</v>
      </c>
      <c r="AB13" s="17">
        <v>1.5</v>
      </c>
      <c r="AC13" s="17" t="s">
        <v>10</v>
      </c>
      <c r="AD13" s="16">
        <f t="shared" si="8"/>
        <v>0</v>
      </c>
      <c r="AE13" s="17">
        <v>1</v>
      </c>
      <c r="AF13" s="17" t="s">
        <v>11</v>
      </c>
      <c r="AG13" s="16">
        <f t="shared" si="9"/>
        <v>0</v>
      </c>
      <c r="AH13" s="17">
        <v>0</v>
      </c>
      <c r="AI13" s="17" t="s">
        <v>15</v>
      </c>
      <c r="AJ13" s="16">
        <f t="shared" si="10"/>
        <v>0</v>
      </c>
      <c r="AK13" s="16">
        <f t="shared" si="11"/>
        <v>0</v>
      </c>
      <c r="AL13" s="18" t="str">
        <f t="shared" si="14"/>
        <v> </v>
      </c>
      <c r="AM13" s="16">
        <f t="shared" si="15"/>
        <v>2.5</v>
      </c>
      <c r="AN13" s="43"/>
      <c r="AO13" s="42"/>
      <c r="AP13" s="42" t="s">
        <v>170</v>
      </c>
      <c r="AQ13" s="42"/>
      <c r="AR13" s="10"/>
      <c r="AS13" s="10"/>
      <c r="AT13" s="10"/>
      <c r="AU13" s="10"/>
      <c r="AV13" s="10"/>
      <c r="AW13" s="10"/>
      <c r="AX13" s="10"/>
    </row>
    <row r="14" spans="1:50" ht="19.5" customHeight="1">
      <c r="A14" s="35" t="s">
        <v>69</v>
      </c>
      <c r="B14" s="93" t="s">
        <v>63</v>
      </c>
      <c r="C14" s="36">
        <v>76</v>
      </c>
      <c r="D14" s="37" t="str">
        <f>IF(H14=" "," ",IF(H14="BAŞARILI",C14,N14))</f>
        <v> </v>
      </c>
      <c r="E14" s="37">
        <v>185</v>
      </c>
      <c r="F14" s="56" t="s">
        <v>25</v>
      </c>
      <c r="G14" s="57"/>
      <c r="H14" s="37" t="s">
        <v>171</v>
      </c>
      <c r="I14" s="143" t="str">
        <f t="shared" si="12"/>
        <v> </v>
      </c>
      <c r="J14" s="38">
        <f t="shared" si="13"/>
        <v>2.4342105263157894</v>
      </c>
      <c r="K14" s="15"/>
      <c r="L14" s="15" t="s">
        <v>5</v>
      </c>
      <c r="M14" s="44">
        <f t="shared" si="1"/>
        <v>0</v>
      </c>
      <c r="N14" s="50">
        <f t="shared" si="2"/>
        <v>76</v>
      </c>
      <c r="O14" s="50">
        <f t="shared" si="3"/>
        <v>2.4342105263157894</v>
      </c>
      <c r="P14" s="17">
        <v>3.5</v>
      </c>
      <c r="Q14" s="17" t="s">
        <v>6</v>
      </c>
      <c r="R14" s="16">
        <f t="shared" si="4"/>
        <v>0</v>
      </c>
      <c r="S14" s="17">
        <v>3</v>
      </c>
      <c r="T14" s="17" t="s">
        <v>7</v>
      </c>
      <c r="U14" s="16">
        <f t="shared" si="5"/>
        <v>0</v>
      </c>
      <c r="V14" s="17">
        <v>2.5</v>
      </c>
      <c r="W14" s="17" t="s">
        <v>8</v>
      </c>
      <c r="X14" s="16">
        <f t="shared" si="6"/>
        <v>0</v>
      </c>
      <c r="Y14" s="17">
        <v>2</v>
      </c>
      <c r="Z14" s="17" t="s">
        <v>9</v>
      </c>
      <c r="AA14" s="16">
        <f t="shared" si="7"/>
        <v>0</v>
      </c>
      <c r="AB14" s="17">
        <v>1.5</v>
      </c>
      <c r="AC14" s="17" t="s">
        <v>10</v>
      </c>
      <c r="AD14" s="16">
        <f t="shared" si="8"/>
        <v>0</v>
      </c>
      <c r="AE14" s="17">
        <v>1</v>
      </c>
      <c r="AF14" s="17" t="s">
        <v>11</v>
      </c>
      <c r="AG14" s="16">
        <f t="shared" si="9"/>
        <v>0</v>
      </c>
      <c r="AH14" s="17">
        <v>0</v>
      </c>
      <c r="AI14" s="17" t="s">
        <v>15</v>
      </c>
      <c r="AJ14" s="16">
        <f t="shared" si="10"/>
        <v>0</v>
      </c>
      <c r="AK14" s="16">
        <f t="shared" si="11"/>
        <v>0</v>
      </c>
      <c r="AL14" s="18" t="str">
        <f t="shared" si="14"/>
        <v> </v>
      </c>
      <c r="AM14" s="16">
        <f t="shared" si="15"/>
        <v>2.5</v>
      </c>
      <c r="AN14" s="43"/>
      <c r="AO14" s="42"/>
      <c r="AP14" s="42" t="s">
        <v>170</v>
      </c>
      <c r="AQ14" s="42"/>
      <c r="AR14" s="10"/>
      <c r="AS14" s="10"/>
      <c r="AT14" s="10"/>
      <c r="AU14" s="10"/>
      <c r="AV14" s="10"/>
      <c r="AW14" s="10"/>
      <c r="AX14" s="10"/>
    </row>
    <row r="15" spans="1:50" ht="19.5" customHeight="1">
      <c r="A15" s="157" t="s">
        <v>70</v>
      </c>
      <c r="B15" s="159" t="s">
        <v>64</v>
      </c>
      <c r="C15" s="160">
        <v>81</v>
      </c>
      <c r="D15" s="138" t="str">
        <f>IF(H15=" "," ",IF(H15="BAŞARILI",C15,N15))</f>
        <v> </v>
      </c>
      <c r="E15" s="138">
        <v>181</v>
      </c>
      <c r="F15" s="135" t="s">
        <v>78</v>
      </c>
      <c r="G15" s="136"/>
      <c r="H15" s="138" t="s">
        <v>171</v>
      </c>
      <c r="I15" s="144" t="s">
        <v>193</v>
      </c>
      <c r="J15" s="139">
        <f t="shared" si="13"/>
        <v>2.234567901234568</v>
      </c>
      <c r="K15" s="15"/>
      <c r="L15" s="15" t="s">
        <v>5</v>
      </c>
      <c r="M15" s="44">
        <f t="shared" si="1"/>
        <v>0</v>
      </c>
      <c r="N15" s="50">
        <f t="shared" si="2"/>
        <v>81</v>
      </c>
      <c r="O15" s="50">
        <f t="shared" si="3"/>
        <v>2.234567901234568</v>
      </c>
      <c r="P15" s="17">
        <v>3.5</v>
      </c>
      <c r="Q15" s="17" t="s">
        <v>6</v>
      </c>
      <c r="R15" s="16">
        <f t="shared" si="4"/>
        <v>0</v>
      </c>
      <c r="S15" s="17">
        <v>3</v>
      </c>
      <c r="T15" s="17" t="s">
        <v>7</v>
      </c>
      <c r="U15" s="16">
        <f t="shared" si="5"/>
        <v>0</v>
      </c>
      <c r="V15" s="17">
        <v>2.5</v>
      </c>
      <c r="W15" s="17" t="s">
        <v>8</v>
      </c>
      <c r="X15" s="16">
        <f t="shared" si="6"/>
        <v>0</v>
      </c>
      <c r="Y15" s="17">
        <v>2</v>
      </c>
      <c r="Z15" s="17" t="s">
        <v>9</v>
      </c>
      <c r="AA15" s="16">
        <f t="shared" si="7"/>
        <v>0</v>
      </c>
      <c r="AB15" s="17">
        <v>1.5</v>
      </c>
      <c r="AC15" s="17" t="s">
        <v>10</v>
      </c>
      <c r="AD15" s="16">
        <f t="shared" si="8"/>
        <v>0</v>
      </c>
      <c r="AE15" s="17">
        <v>1</v>
      </c>
      <c r="AF15" s="17" t="s">
        <v>11</v>
      </c>
      <c r="AG15" s="16">
        <f t="shared" si="9"/>
        <v>0</v>
      </c>
      <c r="AH15" s="17">
        <v>0</v>
      </c>
      <c r="AI15" s="17" t="s">
        <v>15</v>
      </c>
      <c r="AJ15" s="16">
        <f t="shared" si="10"/>
        <v>0</v>
      </c>
      <c r="AK15" s="16">
        <f t="shared" si="11"/>
        <v>0</v>
      </c>
      <c r="AL15" s="18" t="str">
        <f t="shared" si="14"/>
        <v> </v>
      </c>
      <c r="AM15" s="16">
        <f t="shared" si="15"/>
        <v>2</v>
      </c>
      <c r="AN15" s="43"/>
      <c r="AO15" s="42"/>
      <c r="AP15" s="42" t="s">
        <v>170</v>
      </c>
      <c r="AQ15" s="42"/>
      <c r="AR15" s="10"/>
      <c r="AS15" s="10"/>
      <c r="AT15" s="10"/>
      <c r="AU15" s="10"/>
      <c r="AV15" s="10"/>
      <c r="AW15" s="10"/>
      <c r="AX15" s="10"/>
    </row>
    <row r="16" spans="1:50" ht="19.5" customHeight="1">
      <c r="A16" s="35" t="s">
        <v>71</v>
      </c>
      <c r="B16" s="93" t="s">
        <v>65</v>
      </c>
      <c r="C16" s="36">
        <v>77</v>
      </c>
      <c r="D16" s="37" t="str">
        <f>IF(H16=" "," ",IF(H16="BAŞARILI",C16,N16))</f>
        <v> </v>
      </c>
      <c r="E16" s="37">
        <v>216.5</v>
      </c>
      <c r="F16" s="56" t="s">
        <v>25</v>
      </c>
      <c r="G16" s="57"/>
      <c r="H16" s="37" t="s">
        <v>171</v>
      </c>
      <c r="I16" s="143" t="str">
        <f t="shared" si="12"/>
        <v> </v>
      </c>
      <c r="J16" s="38">
        <f t="shared" si="13"/>
        <v>2.811688311688312</v>
      </c>
      <c r="K16" s="15"/>
      <c r="L16" s="15" t="s">
        <v>5</v>
      </c>
      <c r="M16" s="44">
        <f t="shared" si="1"/>
        <v>0</v>
      </c>
      <c r="N16" s="50">
        <f t="shared" si="2"/>
        <v>77</v>
      </c>
      <c r="O16" s="50">
        <f t="shared" si="3"/>
        <v>2.811688311688312</v>
      </c>
      <c r="P16" s="17">
        <v>3.5</v>
      </c>
      <c r="Q16" s="17" t="s">
        <v>6</v>
      </c>
      <c r="R16" s="16">
        <f t="shared" si="4"/>
        <v>0</v>
      </c>
      <c r="S16" s="17">
        <v>3</v>
      </c>
      <c r="T16" s="17" t="s">
        <v>7</v>
      </c>
      <c r="U16" s="16">
        <f t="shared" si="5"/>
        <v>0</v>
      </c>
      <c r="V16" s="17">
        <v>2.5</v>
      </c>
      <c r="W16" s="17" t="s">
        <v>8</v>
      </c>
      <c r="X16" s="16">
        <f t="shared" si="6"/>
        <v>0</v>
      </c>
      <c r="Y16" s="17">
        <v>2</v>
      </c>
      <c r="Z16" s="17" t="s">
        <v>9</v>
      </c>
      <c r="AA16" s="16">
        <f t="shared" si="7"/>
        <v>0</v>
      </c>
      <c r="AB16" s="17">
        <v>1.5</v>
      </c>
      <c r="AC16" s="17" t="s">
        <v>10</v>
      </c>
      <c r="AD16" s="16">
        <f t="shared" si="8"/>
        <v>0</v>
      </c>
      <c r="AE16" s="17">
        <v>1</v>
      </c>
      <c r="AF16" s="17" t="s">
        <v>11</v>
      </c>
      <c r="AG16" s="16">
        <f t="shared" si="9"/>
        <v>0</v>
      </c>
      <c r="AH16" s="17">
        <v>0</v>
      </c>
      <c r="AI16" s="17" t="s">
        <v>15</v>
      </c>
      <c r="AJ16" s="16">
        <f t="shared" si="10"/>
        <v>0</v>
      </c>
      <c r="AK16" s="16">
        <f t="shared" si="11"/>
        <v>0</v>
      </c>
      <c r="AL16" s="18" t="str">
        <f t="shared" si="14"/>
        <v> </v>
      </c>
      <c r="AM16" s="16">
        <f t="shared" si="15"/>
        <v>2.5</v>
      </c>
      <c r="AN16" s="42"/>
      <c r="AO16" s="42"/>
      <c r="AP16" s="42" t="s">
        <v>170</v>
      </c>
      <c r="AQ16" s="42"/>
      <c r="AR16" s="10"/>
      <c r="AS16" s="10"/>
      <c r="AT16" s="10"/>
      <c r="AU16" s="10"/>
      <c r="AV16" s="10"/>
      <c r="AW16" s="10"/>
      <c r="AX16" s="10"/>
    </row>
    <row r="17" spans="1:50" ht="19.5" customHeight="1">
      <c r="A17" s="157" t="s">
        <v>180</v>
      </c>
      <c r="B17" s="130" t="s">
        <v>181</v>
      </c>
      <c r="C17" s="160">
        <v>62</v>
      </c>
      <c r="D17" s="138">
        <f t="shared" si="0"/>
        <v>77</v>
      </c>
      <c r="E17" s="138">
        <v>135.5</v>
      </c>
      <c r="F17" s="135" t="s">
        <v>182</v>
      </c>
      <c r="G17" s="136"/>
      <c r="H17" s="138">
        <v>90</v>
      </c>
      <c r="I17" s="144" t="s">
        <v>192</v>
      </c>
      <c r="J17" s="139">
        <f t="shared" si="13"/>
        <v>2.538961038961039</v>
      </c>
      <c r="K17" s="15"/>
      <c r="L17" s="15" t="s">
        <v>5</v>
      </c>
      <c r="M17" s="44">
        <f t="shared" si="1"/>
        <v>4</v>
      </c>
      <c r="N17" s="50">
        <f t="shared" si="2"/>
        <v>77</v>
      </c>
      <c r="O17" s="50">
        <f t="shared" si="3"/>
        <v>2.538961038961039</v>
      </c>
      <c r="P17" s="17">
        <v>3.5</v>
      </c>
      <c r="Q17" s="17" t="s">
        <v>6</v>
      </c>
      <c r="R17" s="16">
        <f t="shared" si="4"/>
        <v>0</v>
      </c>
      <c r="S17" s="17">
        <v>3</v>
      </c>
      <c r="T17" s="17" t="s">
        <v>7</v>
      </c>
      <c r="U17" s="16">
        <f t="shared" si="5"/>
        <v>0</v>
      </c>
      <c r="V17" s="17">
        <v>2.5</v>
      </c>
      <c r="W17" s="17" t="s">
        <v>8</v>
      </c>
      <c r="X17" s="16">
        <f t="shared" si="6"/>
        <v>0</v>
      </c>
      <c r="Y17" s="17">
        <v>2</v>
      </c>
      <c r="Z17" s="17" t="s">
        <v>9</v>
      </c>
      <c r="AA17" s="16">
        <f t="shared" si="7"/>
        <v>0</v>
      </c>
      <c r="AB17" s="17">
        <v>1.5</v>
      </c>
      <c r="AC17" s="17" t="s">
        <v>10</v>
      </c>
      <c r="AD17" s="16">
        <f t="shared" si="8"/>
        <v>0</v>
      </c>
      <c r="AE17" s="17">
        <v>1</v>
      </c>
      <c r="AF17" s="17" t="s">
        <v>11</v>
      </c>
      <c r="AG17" s="16">
        <f t="shared" si="9"/>
        <v>0</v>
      </c>
      <c r="AH17" s="17">
        <v>0</v>
      </c>
      <c r="AI17" s="17" t="s">
        <v>15</v>
      </c>
      <c r="AJ17" s="16">
        <f t="shared" si="10"/>
        <v>0</v>
      </c>
      <c r="AK17" s="16">
        <f t="shared" si="11"/>
        <v>4</v>
      </c>
      <c r="AL17" s="18" t="str">
        <f t="shared" si="14"/>
        <v>YETERLİ</v>
      </c>
      <c r="AM17" s="16">
        <f t="shared" si="15"/>
        <v>2.5</v>
      </c>
      <c r="AN17" s="42"/>
      <c r="AO17" s="42"/>
      <c r="AP17" s="42" t="s">
        <v>170</v>
      </c>
      <c r="AQ17" s="42"/>
      <c r="AR17" s="10"/>
      <c r="AS17" s="10"/>
      <c r="AT17" s="10"/>
      <c r="AU17" s="10"/>
      <c r="AV17" s="10"/>
      <c r="AW17" s="10"/>
      <c r="AX17" s="10"/>
    </row>
    <row r="18" spans="1:50" ht="19.5" customHeight="1">
      <c r="A18" s="35"/>
      <c r="B18" s="34"/>
      <c r="C18" s="36"/>
      <c r="D18" s="37" t="str">
        <f t="shared" si="0"/>
        <v> </v>
      </c>
      <c r="E18" s="37"/>
      <c r="F18" s="56" t="s">
        <v>171</v>
      </c>
      <c r="G18" s="57"/>
      <c r="H18" s="37" t="s">
        <v>171</v>
      </c>
      <c r="I18" s="143" t="str">
        <f t="shared" si="12"/>
        <v> </v>
      </c>
      <c r="J18" s="38" t="str">
        <f t="shared" si="13"/>
        <v> </v>
      </c>
      <c r="K18" s="15"/>
      <c r="L18" s="15" t="s">
        <v>5</v>
      </c>
      <c r="M18" s="44">
        <f t="shared" si="1"/>
        <v>0</v>
      </c>
      <c r="N18" s="50">
        <f t="shared" si="2"/>
        <v>0</v>
      </c>
      <c r="O18" s="50" t="e">
        <f t="shared" si="3"/>
        <v>#DIV/0!</v>
      </c>
      <c r="P18" s="17">
        <v>3.5</v>
      </c>
      <c r="Q18" s="17" t="s">
        <v>6</v>
      </c>
      <c r="R18" s="16">
        <f t="shared" si="4"/>
        <v>0</v>
      </c>
      <c r="S18" s="17">
        <v>3</v>
      </c>
      <c r="T18" s="17" t="s">
        <v>7</v>
      </c>
      <c r="U18" s="16">
        <f t="shared" si="5"/>
        <v>0</v>
      </c>
      <c r="V18" s="17">
        <v>2.5</v>
      </c>
      <c r="W18" s="17" t="s">
        <v>8</v>
      </c>
      <c r="X18" s="16">
        <f t="shared" si="6"/>
        <v>0</v>
      </c>
      <c r="Y18" s="17">
        <v>2</v>
      </c>
      <c r="Z18" s="17" t="s">
        <v>9</v>
      </c>
      <c r="AA18" s="16">
        <f t="shared" si="7"/>
        <v>0</v>
      </c>
      <c r="AB18" s="17">
        <v>1.5</v>
      </c>
      <c r="AC18" s="17" t="s">
        <v>10</v>
      </c>
      <c r="AD18" s="16">
        <f t="shared" si="8"/>
        <v>0</v>
      </c>
      <c r="AE18" s="17">
        <v>1</v>
      </c>
      <c r="AF18" s="17" t="s">
        <v>11</v>
      </c>
      <c r="AG18" s="16">
        <f t="shared" si="9"/>
        <v>0</v>
      </c>
      <c r="AH18" s="17">
        <v>0</v>
      </c>
      <c r="AI18" s="17" t="s">
        <v>15</v>
      </c>
      <c r="AJ18" s="16">
        <f t="shared" si="10"/>
        <v>0</v>
      </c>
      <c r="AK18" s="16">
        <f t="shared" si="11"/>
        <v>0</v>
      </c>
      <c r="AL18" s="18" t="str">
        <f t="shared" si="14"/>
        <v> </v>
      </c>
      <c r="AM18" s="16">
        <f t="shared" si="15"/>
        <v>2.5</v>
      </c>
      <c r="AN18" s="42"/>
      <c r="AO18" s="42"/>
      <c r="AP18" s="42" t="s">
        <v>170</v>
      </c>
      <c r="AQ18" s="42"/>
      <c r="AR18" s="10"/>
      <c r="AS18" s="10"/>
      <c r="AT18" s="10"/>
      <c r="AU18" s="10"/>
      <c r="AV18" s="10"/>
      <c r="AW18" s="10"/>
      <c r="AX18" s="10"/>
    </row>
    <row r="19" spans="1:50" ht="19.5" customHeight="1">
      <c r="A19" s="35"/>
      <c r="B19" s="34"/>
      <c r="C19" s="36"/>
      <c r="D19" s="37" t="str">
        <f t="shared" si="0"/>
        <v> </v>
      </c>
      <c r="E19" s="37"/>
      <c r="F19" s="56"/>
      <c r="G19" s="57"/>
      <c r="H19" s="37" t="s">
        <v>171</v>
      </c>
      <c r="I19" s="143" t="str">
        <f t="shared" si="12"/>
        <v> </v>
      </c>
      <c r="J19" s="38" t="str">
        <f t="shared" si="13"/>
        <v> </v>
      </c>
      <c r="K19" s="15"/>
      <c r="L19" s="15" t="s">
        <v>5</v>
      </c>
      <c r="M19" s="44">
        <f t="shared" si="1"/>
        <v>0</v>
      </c>
      <c r="N19" s="50">
        <f t="shared" si="2"/>
        <v>0</v>
      </c>
      <c r="O19" s="50" t="e">
        <f t="shared" si="3"/>
        <v>#DIV/0!</v>
      </c>
      <c r="P19" s="17">
        <v>3.5</v>
      </c>
      <c r="Q19" s="17" t="s">
        <v>6</v>
      </c>
      <c r="R19" s="16">
        <f t="shared" si="4"/>
        <v>0</v>
      </c>
      <c r="S19" s="17">
        <v>3</v>
      </c>
      <c r="T19" s="17" t="s">
        <v>7</v>
      </c>
      <c r="U19" s="16">
        <f t="shared" si="5"/>
        <v>0</v>
      </c>
      <c r="V19" s="17">
        <v>2.5</v>
      </c>
      <c r="W19" s="17" t="s">
        <v>8</v>
      </c>
      <c r="X19" s="16">
        <f t="shared" si="6"/>
        <v>0</v>
      </c>
      <c r="Y19" s="17">
        <v>2</v>
      </c>
      <c r="Z19" s="17" t="s">
        <v>9</v>
      </c>
      <c r="AA19" s="16">
        <f t="shared" si="7"/>
        <v>0</v>
      </c>
      <c r="AB19" s="17">
        <v>1.5</v>
      </c>
      <c r="AC19" s="17" t="s">
        <v>10</v>
      </c>
      <c r="AD19" s="16">
        <f t="shared" si="8"/>
        <v>0</v>
      </c>
      <c r="AE19" s="17">
        <v>1</v>
      </c>
      <c r="AF19" s="17" t="s">
        <v>11</v>
      </c>
      <c r="AG19" s="16">
        <f t="shared" si="9"/>
        <v>0</v>
      </c>
      <c r="AH19" s="17">
        <v>0</v>
      </c>
      <c r="AI19" s="17" t="s">
        <v>15</v>
      </c>
      <c r="AJ19" s="16">
        <f t="shared" si="10"/>
        <v>0</v>
      </c>
      <c r="AK19" s="16">
        <f t="shared" si="11"/>
        <v>0</v>
      </c>
      <c r="AL19" s="18" t="str">
        <f t="shared" si="14"/>
        <v> </v>
      </c>
      <c r="AM19" s="16">
        <f t="shared" si="15"/>
        <v>2.5</v>
      </c>
      <c r="AN19" s="42"/>
      <c r="AO19" s="42"/>
      <c r="AP19" s="42" t="s">
        <v>170</v>
      </c>
      <c r="AQ19" s="42"/>
      <c r="AR19" s="10"/>
      <c r="AS19" s="10"/>
      <c r="AT19" s="10"/>
      <c r="AU19" s="10"/>
      <c r="AV19" s="10"/>
      <c r="AW19" s="10"/>
      <c r="AX19" s="10"/>
    </row>
    <row r="20" spans="1:50" ht="19.5" customHeight="1">
      <c r="A20" s="35"/>
      <c r="B20" s="34"/>
      <c r="C20" s="36"/>
      <c r="D20" s="37" t="str">
        <f t="shared" si="0"/>
        <v> </v>
      </c>
      <c r="E20" s="37"/>
      <c r="F20" s="56"/>
      <c r="G20" s="57"/>
      <c r="H20" s="37" t="s">
        <v>171</v>
      </c>
      <c r="I20" s="143" t="str">
        <f t="shared" si="12"/>
        <v> </v>
      </c>
      <c r="J20" s="38" t="str">
        <f t="shared" si="13"/>
        <v> </v>
      </c>
      <c r="K20" s="15"/>
      <c r="L20" s="15" t="s">
        <v>5</v>
      </c>
      <c r="M20" s="44">
        <f t="shared" si="1"/>
        <v>0</v>
      </c>
      <c r="N20" s="50">
        <f t="shared" si="2"/>
        <v>0</v>
      </c>
      <c r="O20" s="50" t="e">
        <f t="shared" si="3"/>
        <v>#DIV/0!</v>
      </c>
      <c r="P20" s="17">
        <v>3.5</v>
      </c>
      <c r="Q20" s="17" t="s">
        <v>6</v>
      </c>
      <c r="R20" s="16">
        <f t="shared" si="4"/>
        <v>0</v>
      </c>
      <c r="S20" s="17">
        <v>3</v>
      </c>
      <c r="T20" s="17" t="s">
        <v>7</v>
      </c>
      <c r="U20" s="16">
        <f t="shared" si="5"/>
        <v>0</v>
      </c>
      <c r="V20" s="17">
        <v>2.5</v>
      </c>
      <c r="W20" s="17" t="s">
        <v>8</v>
      </c>
      <c r="X20" s="16">
        <f t="shared" si="6"/>
        <v>0</v>
      </c>
      <c r="Y20" s="17">
        <v>2</v>
      </c>
      <c r="Z20" s="17" t="s">
        <v>9</v>
      </c>
      <c r="AA20" s="16">
        <f t="shared" si="7"/>
        <v>0</v>
      </c>
      <c r="AB20" s="17">
        <v>1.5</v>
      </c>
      <c r="AC20" s="17" t="s">
        <v>10</v>
      </c>
      <c r="AD20" s="16">
        <f t="shared" si="8"/>
        <v>0</v>
      </c>
      <c r="AE20" s="17">
        <v>1</v>
      </c>
      <c r="AF20" s="17" t="s">
        <v>11</v>
      </c>
      <c r="AG20" s="16">
        <f t="shared" si="9"/>
        <v>0</v>
      </c>
      <c r="AH20" s="17">
        <v>0</v>
      </c>
      <c r="AI20" s="17" t="s">
        <v>15</v>
      </c>
      <c r="AJ20" s="16">
        <f t="shared" si="10"/>
        <v>0</v>
      </c>
      <c r="AK20" s="16">
        <f t="shared" si="11"/>
        <v>0</v>
      </c>
      <c r="AL20" s="18" t="str">
        <f t="shared" si="14"/>
        <v> </v>
      </c>
      <c r="AM20" s="16">
        <f t="shared" si="15"/>
        <v>2.5</v>
      </c>
      <c r="AN20" s="42"/>
      <c r="AO20" s="42"/>
      <c r="AP20" s="42" t="s">
        <v>170</v>
      </c>
      <c r="AQ20" s="42"/>
      <c r="AR20" s="10"/>
      <c r="AS20" s="10"/>
      <c r="AT20" s="10"/>
      <c r="AU20" s="10"/>
      <c r="AV20" s="10"/>
      <c r="AW20" s="10"/>
      <c r="AX20" s="10"/>
    </row>
    <row r="21" spans="1:50" ht="19.5" customHeight="1">
      <c r="A21" s="35"/>
      <c r="B21" s="34"/>
      <c r="C21" s="36"/>
      <c r="D21" s="37" t="str">
        <f t="shared" si="0"/>
        <v> </v>
      </c>
      <c r="E21" s="37"/>
      <c r="F21" s="56"/>
      <c r="G21" s="57"/>
      <c r="H21" s="37" t="s">
        <v>171</v>
      </c>
      <c r="I21" s="143" t="str">
        <f t="shared" si="12"/>
        <v> </v>
      </c>
      <c r="J21" s="38" t="str">
        <f t="shared" si="13"/>
        <v> </v>
      </c>
      <c r="K21" s="15"/>
      <c r="L21" s="15" t="s">
        <v>5</v>
      </c>
      <c r="M21" s="44">
        <f t="shared" si="1"/>
        <v>0</v>
      </c>
      <c r="N21" s="50">
        <f t="shared" si="2"/>
        <v>0</v>
      </c>
      <c r="O21" s="50" t="e">
        <f t="shared" si="3"/>
        <v>#DIV/0!</v>
      </c>
      <c r="P21" s="17">
        <v>3.5</v>
      </c>
      <c r="Q21" s="17" t="s">
        <v>6</v>
      </c>
      <c r="R21" s="16">
        <f t="shared" si="4"/>
        <v>0</v>
      </c>
      <c r="S21" s="17">
        <v>3</v>
      </c>
      <c r="T21" s="17" t="s">
        <v>7</v>
      </c>
      <c r="U21" s="16">
        <f t="shared" si="5"/>
        <v>0</v>
      </c>
      <c r="V21" s="17">
        <v>2.5</v>
      </c>
      <c r="W21" s="17" t="s">
        <v>8</v>
      </c>
      <c r="X21" s="16">
        <f t="shared" si="6"/>
        <v>0</v>
      </c>
      <c r="Y21" s="17">
        <v>2</v>
      </c>
      <c r="Z21" s="17" t="s">
        <v>9</v>
      </c>
      <c r="AA21" s="16">
        <f t="shared" si="7"/>
        <v>0</v>
      </c>
      <c r="AB21" s="17">
        <v>1.5</v>
      </c>
      <c r="AC21" s="17" t="s">
        <v>10</v>
      </c>
      <c r="AD21" s="16">
        <f t="shared" si="8"/>
        <v>0</v>
      </c>
      <c r="AE21" s="17">
        <v>1</v>
      </c>
      <c r="AF21" s="17" t="s">
        <v>11</v>
      </c>
      <c r="AG21" s="16">
        <f t="shared" si="9"/>
        <v>0</v>
      </c>
      <c r="AH21" s="17">
        <v>0</v>
      </c>
      <c r="AI21" s="17" t="s">
        <v>15</v>
      </c>
      <c r="AJ21" s="16">
        <f t="shared" si="10"/>
        <v>0</v>
      </c>
      <c r="AK21" s="16">
        <f t="shared" si="11"/>
        <v>0</v>
      </c>
      <c r="AL21" s="18" t="str">
        <f t="shared" si="14"/>
        <v> </v>
      </c>
      <c r="AM21" s="16">
        <f t="shared" si="15"/>
        <v>2.5</v>
      </c>
      <c r="AN21" s="42"/>
      <c r="AO21" s="42"/>
      <c r="AP21" s="42" t="s">
        <v>170</v>
      </c>
      <c r="AQ21" s="42"/>
      <c r="AR21" s="10"/>
      <c r="AS21" s="10"/>
      <c r="AT21" s="10"/>
      <c r="AU21" s="10"/>
      <c r="AV21" s="10"/>
      <c r="AW21" s="10"/>
      <c r="AX21" s="10"/>
    </row>
    <row r="22" spans="1:50" ht="19.5" customHeight="1">
      <c r="A22" s="35"/>
      <c r="B22" s="34"/>
      <c r="C22" s="36"/>
      <c r="D22" s="37" t="str">
        <f t="shared" si="0"/>
        <v> </v>
      </c>
      <c r="E22" s="37"/>
      <c r="F22" s="56"/>
      <c r="G22" s="57"/>
      <c r="H22" s="37" t="s">
        <v>171</v>
      </c>
      <c r="I22" s="143" t="str">
        <f t="shared" si="12"/>
        <v> </v>
      </c>
      <c r="J22" s="38" t="str">
        <f t="shared" si="13"/>
        <v> </v>
      </c>
      <c r="K22" s="15"/>
      <c r="L22" s="15" t="s">
        <v>5</v>
      </c>
      <c r="M22" s="44">
        <f t="shared" si="1"/>
        <v>0</v>
      </c>
      <c r="N22" s="50">
        <f t="shared" si="2"/>
        <v>0</v>
      </c>
      <c r="O22" s="50" t="e">
        <f t="shared" si="3"/>
        <v>#DIV/0!</v>
      </c>
      <c r="P22" s="17">
        <v>3.5</v>
      </c>
      <c r="Q22" s="17" t="s">
        <v>6</v>
      </c>
      <c r="R22" s="16">
        <f t="shared" si="4"/>
        <v>0</v>
      </c>
      <c r="S22" s="17">
        <v>3</v>
      </c>
      <c r="T22" s="17" t="s">
        <v>7</v>
      </c>
      <c r="U22" s="16">
        <f t="shared" si="5"/>
        <v>0</v>
      </c>
      <c r="V22" s="17">
        <v>2.5</v>
      </c>
      <c r="W22" s="17" t="s">
        <v>8</v>
      </c>
      <c r="X22" s="16">
        <f t="shared" si="6"/>
        <v>0</v>
      </c>
      <c r="Y22" s="17">
        <v>2</v>
      </c>
      <c r="Z22" s="17" t="s">
        <v>9</v>
      </c>
      <c r="AA22" s="16">
        <f t="shared" si="7"/>
        <v>0</v>
      </c>
      <c r="AB22" s="17">
        <v>1.5</v>
      </c>
      <c r="AC22" s="17" t="s">
        <v>10</v>
      </c>
      <c r="AD22" s="16">
        <f t="shared" si="8"/>
        <v>0</v>
      </c>
      <c r="AE22" s="17">
        <v>1</v>
      </c>
      <c r="AF22" s="17" t="s">
        <v>11</v>
      </c>
      <c r="AG22" s="16">
        <f t="shared" si="9"/>
        <v>0</v>
      </c>
      <c r="AH22" s="17">
        <v>0</v>
      </c>
      <c r="AI22" s="17" t="s">
        <v>15</v>
      </c>
      <c r="AJ22" s="16">
        <f t="shared" si="10"/>
        <v>0</v>
      </c>
      <c r="AK22" s="16">
        <f t="shared" si="11"/>
        <v>0</v>
      </c>
      <c r="AL22" s="18" t="str">
        <f t="shared" si="14"/>
        <v> </v>
      </c>
      <c r="AM22" s="16">
        <f t="shared" si="15"/>
        <v>2.5</v>
      </c>
      <c r="AN22" s="42"/>
      <c r="AO22" s="42"/>
      <c r="AP22" s="42" t="s">
        <v>170</v>
      </c>
      <c r="AQ22" s="42"/>
      <c r="AR22" s="10"/>
      <c r="AS22" s="10"/>
      <c r="AT22" s="10"/>
      <c r="AU22" s="10"/>
      <c r="AV22" s="10"/>
      <c r="AW22" s="10"/>
      <c r="AX22" s="10"/>
    </row>
    <row r="23" spans="1:50" ht="19.5" customHeight="1">
      <c r="A23" s="35"/>
      <c r="B23" s="34"/>
      <c r="C23" s="36"/>
      <c r="D23" s="37" t="str">
        <f t="shared" si="0"/>
        <v> </v>
      </c>
      <c r="E23" s="37"/>
      <c r="F23" s="56"/>
      <c r="G23" s="57"/>
      <c r="H23" s="37" t="s">
        <v>171</v>
      </c>
      <c r="I23" s="143" t="str">
        <f t="shared" si="12"/>
        <v> </v>
      </c>
      <c r="J23" s="38" t="str">
        <f t="shared" si="13"/>
        <v> </v>
      </c>
      <c r="K23" s="15"/>
      <c r="L23" s="15" t="s">
        <v>5</v>
      </c>
      <c r="M23" s="44">
        <f t="shared" si="1"/>
        <v>0</v>
      </c>
      <c r="N23" s="50">
        <f t="shared" si="2"/>
        <v>0</v>
      </c>
      <c r="O23" s="50" t="e">
        <f t="shared" si="3"/>
        <v>#DIV/0!</v>
      </c>
      <c r="P23" s="17">
        <v>3.5</v>
      </c>
      <c r="Q23" s="17" t="s">
        <v>6</v>
      </c>
      <c r="R23" s="16">
        <f t="shared" si="4"/>
        <v>0</v>
      </c>
      <c r="S23" s="17">
        <v>3</v>
      </c>
      <c r="T23" s="17" t="s">
        <v>7</v>
      </c>
      <c r="U23" s="16">
        <f t="shared" si="5"/>
        <v>0</v>
      </c>
      <c r="V23" s="17">
        <v>2.5</v>
      </c>
      <c r="W23" s="17" t="s">
        <v>8</v>
      </c>
      <c r="X23" s="16">
        <f t="shared" si="6"/>
        <v>0</v>
      </c>
      <c r="Y23" s="17">
        <v>2</v>
      </c>
      <c r="Z23" s="17" t="s">
        <v>9</v>
      </c>
      <c r="AA23" s="16">
        <f t="shared" si="7"/>
        <v>0</v>
      </c>
      <c r="AB23" s="17">
        <v>1.5</v>
      </c>
      <c r="AC23" s="17" t="s">
        <v>10</v>
      </c>
      <c r="AD23" s="16">
        <f t="shared" si="8"/>
        <v>0</v>
      </c>
      <c r="AE23" s="17">
        <v>1</v>
      </c>
      <c r="AF23" s="17" t="s">
        <v>11</v>
      </c>
      <c r="AG23" s="16">
        <f t="shared" si="9"/>
        <v>0</v>
      </c>
      <c r="AH23" s="17">
        <v>0</v>
      </c>
      <c r="AI23" s="17" t="s">
        <v>15</v>
      </c>
      <c r="AJ23" s="16">
        <f t="shared" si="10"/>
        <v>0</v>
      </c>
      <c r="AK23" s="16">
        <f t="shared" si="11"/>
        <v>0</v>
      </c>
      <c r="AL23" s="18" t="str">
        <f t="shared" si="14"/>
        <v> </v>
      </c>
      <c r="AM23" s="16">
        <f t="shared" si="15"/>
        <v>2.5</v>
      </c>
      <c r="AN23" s="42"/>
      <c r="AO23" s="42"/>
      <c r="AP23" s="42" t="s">
        <v>170</v>
      </c>
      <c r="AQ23" s="42"/>
      <c r="AR23" s="10"/>
      <c r="AS23" s="10"/>
      <c r="AT23" s="10"/>
      <c r="AU23" s="10"/>
      <c r="AV23" s="10"/>
      <c r="AW23" s="10"/>
      <c r="AX23" s="10"/>
    </row>
    <row r="24" spans="1:50" ht="19.5" customHeight="1">
      <c r="A24" s="35"/>
      <c r="B24" s="34"/>
      <c r="C24" s="36"/>
      <c r="D24" s="37" t="str">
        <f t="shared" si="0"/>
        <v> </v>
      </c>
      <c r="E24" s="37"/>
      <c r="F24" s="56"/>
      <c r="G24" s="57"/>
      <c r="H24" s="37" t="s">
        <v>171</v>
      </c>
      <c r="I24" s="143" t="str">
        <f t="shared" si="12"/>
        <v> </v>
      </c>
      <c r="J24" s="38" t="str">
        <f t="shared" si="13"/>
        <v> </v>
      </c>
      <c r="K24" s="15"/>
      <c r="L24" s="15" t="s">
        <v>5</v>
      </c>
      <c r="M24" s="44">
        <f t="shared" si="1"/>
        <v>0</v>
      </c>
      <c r="N24" s="50">
        <f t="shared" si="2"/>
        <v>0</v>
      </c>
      <c r="O24" s="50" t="e">
        <f t="shared" si="3"/>
        <v>#DIV/0!</v>
      </c>
      <c r="P24" s="17">
        <v>3.5</v>
      </c>
      <c r="Q24" s="17" t="s">
        <v>6</v>
      </c>
      <c r="R24" s="16">
        <f t="shared" si="4"/>
        <v>0</v>
      </c>
      <c r="S24" s="17">
        <v>3</v>
      </c>
      <c r="T24" s="17" t="s">
        <v>7</v>
      </c>
      <c r="U24" s="16">
        <f t="shared" si="5"/>
        <v>0</v>
      </c>
      <c r="V24" s="17">
        <v>2.5</v>
      </c>
      <c r="W24" s="17" t="s">
        <v>8</v>
      </c>
      <c r="X24" s="16">
        <f t="shared" si="6"/>
        <v>0</v>
      </c>
      <c r="Y24" s="17">
        <v>2</v>
      </c>
      <c r="Z24" s="17" t="s">
        <v>9</v>
      </c>
      <c r="AA24" s="16">
        <f t="shared" si="7"/>
        <v>0</v>
      </c>
      <c r="AB24" s="17">
        <v>1.5</v>
      </c>
      <c r="AC24" s="17" t="s">
        <v>10</v>
      </c>
      <c r="AD24" s="16">
        <f t="shared" si="8"/>
        <v>0</v>
      </c>
      <c r="AE24" s="17">
        <v>1</v>
      </c>
      <c r="AF24" s="17" t="s">
        <v>11</v>
      </c>
      <c r="AG24" s="16">
        <f t="shared" si="9"/>
        <v>0</v>
      </c>
      <c r="AH24" s="17">
        <v>0</v>
      </c>
      <c r="AI24" s="17" t="s">
        <v>15</v>
      </c>
      <c r="AJ24" s="16">
        <f t="shared" si="10"/>
        <v>0</v>
      </c>
      <c r="AK24" s="16">
        <f t="shared" si="11"/>
        <v>0</v>
      </c>
      <c r="AL24" s="18" t="str">
        <f t="shared" si="14"/>
        <v> </v>
      </c>
      <c r="AM24" s="16">
        <f t="shared" si="15"/>
        <v>2.5</v>
      </c>
      <c r="AN24" s="42"/>
      <c r="AO24" s="42"/>
      <c r="AP24" s="42" t="s">
        <v>170</v>
      </c>
      <c r="AQ24" s="42"/>
      <c r="AR24" s="10"/>
      <c r="AS24" s="10"/>
      <c r="AT24" s="10"/>
      <c r="AU24" s="10"/>
      <c r="AV24" s="10"/>
      <c r="AW24" s="10"/>
      <c r="AX24" s="10"/>
    </row>
    <row r="25" spans="1:50" ht="19.5" customHeight="1">
      <c r="A25" s="35"/>
      <c r="B25" s="34"/>
      <c r="C25" s="36"/>
      <c r="D25" s="37" t="str">
        <f t="shared" si="0"/>
        <v> </v>
      </c>
      <c r="E25" s="37"/>
      <c r="F25" s="56"/>
      <c r="G25" s="57"/>
      <c r="H25" s="37" t="s">
        <v>171</v>
      </c>
      <c r="I25" s="143" t="str">
        <f t="shared" si="12"/>
        <v> </v>
      </c>
      <c r="J25" s="38" t="str">
        <f t="shared" si="13"/>
        <v> </v>
      </c>
      <c r="K25" s="15"/>
      <c r="L25" s="15" t="s">
        <v>5</v>
      </c>
      <c r="M25" s="44">
        <f t="shared" si="1"/>
        <v>0</v>
      </c>
      <c r="N25" s="50">
        <f t="shared" si="2"/>
        <v>0</v>
      </c>
      <c r="O25" s="50" t="e">
        <f t="shared" si="3"/>
        <v>#DIV/0!</v>
      </c>
      <c r="P25" s="17">
        <v>3.5</v>
      </c>
      <c r="Q25" s="17" t="s">
        <v>6</v>
      </c>
      <c r="R25" s="16">
        <f t="shared" si="4"/>
        <v>0</v>
      </c>
      <c r="S25" s="17">
        <v>3</v>
      </c>
      <c r="T25" s="17" t="s">
        <v>7</v>
      </c>
      <c r="U25" s="16">
        <f t="shared" si="5"/>
        <v>0</v>
      </c>
      <c r="V25" s="17">
        <v>2.5</v>
      </c>
      <c r="W25" s="17" t="s">
        <v>8</v>
      </c>
      <c r="X25" s="16">
        <f t="shared" si="6"/>
        <v>0</v>
      </c>
      <c r="Y25" s="17">
        <v>2</v>
      </c>
      <c r="Z25" s="17" t="s">
        <v>9</v>
      </c>
      <c r="AA25" s="16">
        <f t="shared" si="7"/>
        <v>0</v>
      </c>
      <c r="AB25" s="17">
        <v>1.5</v>
      </c>
      <c r="AC25" s="17" t="s">
        <v>10</v>
      </c>
      <c r="AD25" s="16">
        <f t="shared" si="8"/>
        <v>0</v>
      </c>
      <c r="AE25" s="17">
        <v>1</v>
      </c>
      <c r="AF25" s="17" t="s">
        <v>11</v>
      </c>
      <c r="AG25" s="16">
        <f t="shared" si="9"/>
        <v>0</v>
      </c>
      <c r="AH25" s="17">
        <v>0</v>
      </c>
      <c r="AI25" s="17" t="s">
        <v>15</v>
      </c>
      <c r="AJ25" s="16">
        <f t="shared" si="10"/>
        <v>0</v>
      </c>
      <c r="AK25" s="16">
        <f t="shared" si="11"/>
        <v>0</v>
      </c>
      <c r="AL25" s="18" t="str">
        <f t="shared" si="14"/>
        <v> </v>
      </c>
      <c r="AM25" s="16">
        <f t="shared" si="15"/>
        <v>2.5</v>
      </c>
      <c r="AN25" s="42"/>
      <c r="AO25" s="42"/>
      <c r="AP25" s="42" t="s">
        <v>170</v>
      </c>
      <c r="AQ25" s="42"/>
      <c r="AR25" s="10"/>
      <c r="AS25" s="10"/>
      <c r="AT25" s="10"/>
      <c r="AU25" s="10"/>
      <c r="AV25" s="10"/>
      <c r="AW25" s="10"/>
      <c r="AX25" s="10"/>
    </row>
    <row r="26" spans="1:50" ht="19.5" customHeight="1">
      <c r="A26" s="35"/>
      <c r="B26" s="34"/>
      <c r="C26" s="36"/>
      <c r="D26" s="37" t="str">
        <f t="shared" si="0"/>
        <v> </v>
      </c>
      <c r="E26" s="37"/>
      <c r="F26" s="56"/>
      <c r="G26" s="57"/>
      <c r="H26" s="37" t="s">
        <v>171</v>
      </c>
      <c r="I26" s="143" t="str">
        <f t="shared" si="12"/>
        <v> </v>
      </c>
      <c r="J26" s="38" t="str">
        <f t="shared" si="13"/>
        <v> </v>
      </c>
      <c r="K26" s="15"/>
      <c r="L26" s="15" t="s">
        <v>5</v>
      </c>
      <c r="M26" s="44">
        <f t="shared" si="1"/>
        <v>0</v>
      </c>
      <c r="N26" s="50">
        <f t="shared" si="2"/>
        <v>0</v>
      </c>
      <c r="O26" s="50" t="e">
        <f t="shared" si="3"/>
        <v>#DIV/0!</v>
      </c>
      <c r="P26" s="17">
        <v>3.5</v>
      </c>
      <c r="Q26" s="17" t="s">
        <v>6</v>
      </c>
      <c r="R26" s="16">
        <f t="shared" si="4"/>
        <v>0</v>
      </c>
      <c r="S26" s="17">
        <v>3</v>
      </c>
      <c r="T26" s="17" t="s">
        <v>7</v>
      </c>
      <c r="U26" s="16">
        <f t="shared" si="5"/>
        <v>0</v>
      </c>
      <c r="V26" s="17">
        <v>2.5</v>
      </c>
      <c r="W26" s="17" t="s">
        <v>8</v>
      </c>
      <c r="X26" s="16">
        <f t="shared" si="6"/>
        <v>0</v>
      </c>
      <c r="Y26" s="17">
        <v>2</v>
      </c>
      <c r="Z26" s="17" t="s">
        <v>9</v>
      </c>
      <c r="AA26" s="16">
        <f t="shared" si="7"/>
        <v>0</v>
      </c>
      <c r="AB26" s="17">
        <v>1.5</v>
      </c>
      <c r="AC26" s="17" t="s">
        <v>10</v>
      </c>
      <c r="AD26" s="16">
        <f t="shared" si="8"/>
        <v>0</v>
      </c>
      <c r="AE26" s="17">
        <v>1</v>
      </c>
      <c r="AF26" s="17" t="s">
        <v>11</v>
      </c>
      <c r="AG26" s="16">
        <f t="shared" si="9"/>
        <v>0</v>
      </c>
      <c r="AH26" s="17">
        <v>0</v>
      </c>
      <c r="AI26" s="17" t="s">
        <v>15</v>
      </c>
      <c r="AJ26" s="16">
        <f t="shared" si="10"/>
        <v>0</v>
      </c>
      <c r="AK26" s="16">
        <f t="shared" si="11"/>
        <v>0</v>
      </c>
      <c r="AL26" s="18" t="str">
        <f t="shared" si="14"/>
        <v> </v>
      </c>
      <c r="AM26" s="16">
        <f t="shared" si="15"/>
        <v>2.5</v>
      </c>
      <c r="AN26" s="42"/>
      <c r="AO26" s="42"/>
      <c r="AP26" s="42" t="s">
        <v>170</v>
      </c>
      <c r="AQ26" s="42"/>
      <c r="AR26" s="10"/>
      <c r="AS26" s="10"/>
      <c r="AT26" s="10"/>
      <c r="AU26" s="10"/>
      <c r="AV26" s="10"/>
      <c r="AW26" s="10"/>
      <c r="AX26" s="10"/>
    </row>
    <row r="27" spans="1:50" ht="19.5" customHeight="1">
      <c r="A27" s="82"/>
      <c r="B27" s="83"/>
      <c r="C27" s="88"/>
      <c r="D27" s="37" t="str">
        <f t="shared" si="0"/>
        <v> </v>
      </c>
      <c r="E27" s="85"/>
      <c r="F27" s="86"/>
      <c r="G27" s="87"/>
      <c r="H27" s="85" t="s">
        <v>171</v>
      </c>
      <c r="I27" s="143" t="str">
        <f t="shared" si="12"/>
        <v> </v>
      </c>
      <c r="J27" s="38" t="str">
        <f t="shared" si="13"/>
        <v> </v>
      </c>
      <c r="K27" s="15"/>
      <c r="L27" s="15" t="s">
        <v>5</v>
      </c>
      <c r="M27" s="44">
        <f aca="true" t="shared" si="16" ref="M27:M32">IF(H27&lt;90,0,IF(H27&lt;=100,4,0))</f>
        <v>0</v>
      </c>
      <c r="N27" s="50">
        <f aca="true" t="shared" si="17" ref="N27:N32">IF(H27=" ",C27,(C27+15))</f>
        <v>0</v>
      </c>
      <c r="O27" s="50" t="e">
        <f aca="true" t="shared" si="18" ref="O27:O32">IF(H27="BAŞARILI",(E27/N27),IF(H27&gt;0,(((AK27*15)+E27)/N27),E27))</f>
        <v>#DIV/0!</v>
      </c>
      <c r="P27" s="17">
        <v>3.5</v>
      </c>
      <c r="Q27" s="17" t="s">
        <v>6</v>
      </c>
      <c r="R27" s="16">
        <f aca="true" t="shared" si="19" ref="R27:R32">IF(H27&lt;85,0,IF(H27&lt;=89,3.5,0))</f>
        <v>0</v>
      </c>
      <c r="S27" s="17">
        <v>3</v>
      </c>
      <c r="T27" s="17" t="s">
        <v>7</v>
      </c>
      <c r="U27" s="16">
        <f aca="true" t="shared" si="20" ref="U27:U32">IF(H27&lt;80,0,IF(H27&lt;=84,3,0))</f>
        <v>0</v>
      </c>
      <c r="V27" s="17">
        <v>2.5</v>
      </c>
      <c r="W27" s="17" t="s">
        <v>8</v>
      </c>
      <c r="X27" s="16">
        <f aca="true" t="shared" si="21" ref="X27:X32">IF(H27&lt;75,0,IF(H27&lt;=79,2.5,0))</f>
        <v>0</v>
      </c>
      <c r="Y27" s="17">
        <v>2</v>
      </c>
      <c r="Z27" s="17" t="s">
        <v>9</v>
      </c>
      <c r="AA27" s="16">
        <f aca="true" t="shared" si="22" ref="AA27:AA32">IF(H27&lt;65,0,IF(H27&lt;=74,2,0))</f>
        <v>0</v>
      </c>
      <c r="AB27" s="17">
        <v>1.5</v>
      </c>
      <c r="AC27" s="17" t="s">
        <v>10</v>
      </c>
      <c r="AD27" s="16">
        <f aca="true" t="shared" si="23" ref="AD27:AD32">IF(H27&lt;58,0,IF(H27&lt;=64,1.5,0))</f>
        <v>0</v>
      </c>
      <c r="AE27" s="17">
        <v>1</v>
      </c>
      <c r="AF27" s="17" t="s">
        <v>11</v>
      </c>
      <c r="AG27" s="16">
        <f aca="true" t="shared" si="24" ref="AG27:AG32">IF(H27&lt;50,0,IF(H27&lt;=57,1,0))</f>
        <v>0</v>
      </c>
      <c r="AH27" s="17">
        <v>0</v>
      </c>
      <c r="AI27" s="17" t="s">
        <v>15</v>
      </c>
      <c r="AJ27" s="16">
        <f aca="true" t="shared" si="25" ref="AJ27:AJ32">IF(H27&lt;0,0,IF(H27&lt;=49,0,0))</f>
        <v>0</v>
      </c>
      <c r="AK27" s="16">
        <f aca="true" t="shared" si="26" ref="AK27:AK32">SUM(R27,U27,X27,AA27,AD27,AG27,AJ27,M27)</f>
        <v>0</v>
      </c>
      <c r="AL27" s="18" t="str">
        <f aca="true" t="shared" si="27" ref="AL27:AL32">IF(H27=" "," ",IF(AK27&lt;2,"GİREMEZ(AKTS)",IF(O27&gt;=AM27,"YETERLİ","GİREMEZ(ORTALAMA)")))</f>
        <v> </v>
      </c>
      <c r="AM27" s="16">
        <f aca="true" t="shared" si="28" ref="AM27:AM32">IF(LEFT(A27,1)="0",2,2.5)</f>
        <v>2.5</v>
      </c>
      <c r="AN27" s="42"/>
      <c r="AO27" s="42"/>
      <c r="AP27" s="42" t="s">
        <v>170</v>
      </c>
      <c r="AQ27" s="42"/>
      <c r="AR27" s="10"/>
      <c r="AS27" s="10"/>
      <c r="AT27" s="10"/>
      <c r="AU27" s="10"/>
      <c r="AV27" s="10"/>
      <c r="AW27" s="10"/>
      <c r="AX27" s="10"/>
    </row>
    <row r="28" spans="1:50" ht="19.5" customHeight="1">
      <c r="A28" s="82"/>
      <c r="B28" s="83"/>
      <c r="C28" s="88"/>
      <c r="D28" s="37" t="str">
        <f t="shared" si="0"/>
        <v> </v>
      </c>
      <c r="E28" s="85"/>
      <c r="F28" s="86"/>
      <c r="G28" s="87"/>
      <c r="H28" s="85" t="s">
        <v>171</v>
      </c>
      <c r="I28" s="143" t="str">
        <f t="shared" si="12"/>
        <v> </v>
      </c>
      <c r="J28" s="38" t="str">
        <f t="shared" si="13"/>
        <v> </v>
      </c>
      <c r="K28" s="15"/>
      <c r="L28" s="15" t="s">
        <v>5</v>
      </c>
      <c r="M28" s="44">
        <f t="shared" si="16"/>
        <v>0</v>
      </c>
      <c r="N28" s="50">
        <f t="shared" si="17"/>
        <v>0</v>
      </c>
      <c r="O28" s="50" t="e">
        <f t="shared" si="18"/>
        <v>#DIV/0!</v>
      </c>
      <c r="P28" s="17">
        <v>3.5</v>
      </c>
      <c r="Q28" s="17" t="s">
        <v>6</v>
      </c>
      <c r="R28" s="16">
        <f t="shared" si="19"/>
        <v>0</v>
      </c>
      <c r="S28" s="17">
        <v>3</v>
      </c>
      <c r="T28" s="17" t="s">
        <v>7</v>
      </c>
      <c r="U28" s="16">
        <f t="shared" si="20"/>
        <v>0</v>
      </c>
      <c r="V28" s="17">
        <v>2.5</v>
      </c>
      <c r="W28" s="17" t="s">
        <v>8</v>
      </c>
      <c r="X28" s="16">
        <f t="shared" si="21"/>
        <v>0</v>
      </c>
      <c r="Y28" s="17">
        <v>2</v>
      </c>
      <c r="Z28" s="17" t="s">
        <v>9</v>
      </c>
      <c r="AA28" s="16">
        <f t="shared" si="22"/>
        <v>0</v>
      </c>
      <c r="AB28" s="17">
        <v>1.5</v>
      </c>
      <c r="AC28" s="17" t="s">
        <v>10</v>
      </c>
      <c r="AD28" s="16">
        <f t="shared" si="23"/>
        <v>0</v>
      </c>
      <c r="AE28" s="17">
        <v>1</v>
      </c>
      <c r="AF28" s="17" t="s">
        <v>11</v>
      </c>
      <c r="AG28" s="16">
        <f t="shared" si="24"/>
        <v>0</v>
      </c>
      <c r="AH28" s="17">
        <v>0</v>
      </c>
      <c r="AI28" s="17" t="s">
        <v>15</v>
      </c>
      <c r="AJ28" s="16">
        <f t="shared" si="25"/>
        <v>0</v>
      </c>
      <c r="AK28" s="16">
        <f t="shared" si="26"/>
        <v>0</v>
      </c>
      <c r="AL28" s="18" t="str">
        <f t="shared" si="27"/>
        <v> </v>
      </c>
      <c r="AM28" s="16">
        <f t="shared" si="28"/>
        <v>2.5</v>
      </c>
      <c r="AN28" s="42"/>
      <c r="AO28" s="42"/>
      <c r="AP28" s="42" t="s">
        <v>170</v>
      </c>
      <c r="AQ28" s="42"/>
      <c r="AR28" s="10"/>
      <c r="AS28" s="10"/>
      <c r="AT28" s="10"/>
      <c r="AU28" s="10"/>
      <c r="AV28" s="10"/>
      <c r="AW28" s="10"/>
      <c r="AX28" s="10"/>
    </row>
    <row r="29" spans="1:50" ht="19.5" customHeight="1">
      <c r="A29" s="82"/>
      <c r="B29" s="83"/>
      <c r="C29" s="88"/>
      <c r="D29" s="37" t="str">
        <f t="shared" si="0"/>
        <v> </v>
      </c>
      <c r="E29" s="85"/>
      <c r="F29" s="86"/>
      <c r="G29" s="87"/>
      <c r="H29" s="85" t="s">
        <v>171</v>
      </c>
      <c r="I29" s="143" t="str">
        <f t="shared" si="12"/>
        <v> </v>
      </c>
      <c r="J29" s="38" t="str">
        <f t="shared" si="13"/>
        <v> </v>
      </c>
      <c r="K29" s="15"/>
      <c r="L29" s="15" t="s">
        <v>5</v>
      </c>
      <c r="M29" s="44">
        <f t="shared" si="16"/>
        <v>0</v>
      </c>
      <c r="N29" s="50">
        <f t="shared" si="17"/>
        <v>0</v>
      </c>
      <c r="O29" s="50" t="e">
        <f t="shared" si="18"/>
        <v>#DIV/0!</v>
      </c>
      <c r="P29" s="17">
        <v>3.5</v>
      </c>
      <c r="Q29" s="17" t="s">
        <v>6</v>
      </c>
      <c r="R29" s="16">
        <f t="shared" si="19"/>
        <v>0</v>
      </c>
      <c r="S29" s="17">
        <v>3</v>
      </c>
      <c r="T29" s="17" t="s">
        <v>7</v>
      </c>
      <c r="U29" s="16">
        <f t="shared" si="20"/>
        <v>0</v>
      </c>
      <c r="V29" s="17">
        <v>2.5</v>
      </c>
      <c r="W29" s="17" t="s">
        <v>8</v>
      </c>
      <c r="X29" s="16">
        <f t="shared" si="21"/>
        <v>0</v>
      </c>
      <c r="Y29" s="17">
        <v>2</v>
      </c>
      <c r="Z29" s="17" t="s">
        <v>9</v>
      </c>
      <c r="AA29" s="16">
        <f t="shared" si="22"/>
        <v>0</v>
      </c>
      <c r="AB29" s="17">
        <v>1.5</v>
      </c>
      <c r="AC29" s="17" t="s">
        <v>10</v>
      </c>
      <c r="AD29" s="16">
        <f t="shared" si="23"/>
        <v>0</v>
      </c>
      <c r="AE29" s="17">
        <v>1</v>
      </c>
      <c r="AF29" s="17" t="s">
        <v>11</v>
      </c>
      <c r="AG29" s="16">
        <f t="shared" si="24"/>
        <v>0</v>
      </c>
      <c r="AH29" s="17">
        <v>0</v>
      </c>
      <c r="AI29" s="17" t="s">
        <v>15</v>
      </c>
      <c r="AJ29" s="16">
        <f t="shared" si="25"/>
        <v>0</v>
      </c>
      <c r="AK29" s="16">
        <f t="shared" si="26"/>
        <v>0</v>
      </c>
      <c r="AL29" s="18" t="str">
        <f t="shared" si="27"/>
        <v> </v>
      </c>
      <c r="AM29" s="16">
        <f t="shared" si="28"/>
        <v>2.5</v>
      </c>
      <c r="AN29" s="42"/>
      <c r="AO29" s="42"/>
      <c r="AP29" s="42" t="s">
        <v>170</v>
      </c>
      <c r="AQ29" s="42"/>
      <c r="AR29" s="10"/>
      <c r="AS29" s="10"/>
      <c r="AT29" s="10"/>
      <c r="AU29" s="10"/>
      <c r="AV29" s="10"/>
      <c r="AW29" s="10"/>
      <c r="AX29" s="10"/>
    </row>
    <row r="30" spans="1:50" ht="19.5" customHeight="1">
      <c r="A30" s="82"/>
      <c r="B30" s="83"/>
      <c r="C30" s="88"/>
      <c r="D30" s="37" t="str">
        <f t="shared" si="0"/>
        <v> </v>
      </c>
      <c r="E30" s="85"/>
      <c r="F30" s="86"/>
      <c r="G30" s="87"/>
      <c r="H30" s="85" t="s">
        <v>171</v>
      </c>
      <c r="I30" s="143" t="str">
        <f t="shared" si="12"/>
        <v> </v>
      </c>
      <c r="J30" s="38" t="str">
        <f t="shared" si="13"/>
        <v> </v>
      </c>
      <c r="K30" s="15"/>
      <c r="L30" s="15" t="s">
        <v>5</v>
      </c>
      <c r="M30" s="44">
        <f t="shared" si="16"/>
        <v>0</v>
      </c>
      <c r="N30" s="50">
        <f t="shared" si="17"/>
        <v>0</v>
      </c>
      <c r="O30" s="50" t="e">
        <f t="shared" si="18"/>
        <v>#DIV/0!</v>
      </c>
      <c r="P30" s="17">
        <v>3.5</v>
      </c>
      <c r="Q30" s="17" t="s">
        <v>6</v>
      </c>
      <c r="R30" s="16">
        <f t="shared" si="19"/>
        <v>0</v>
      </c>
      <c r="S30" s="17">
        <v>3</v>
      </c>
      <c r="T30" s="17" t="s">
        <v>7</v>
      </c>
      <c r="U30" s="16">
        <f t="shared" si="20"/>
        <v>0</v>
      </c>
      <c r="V30" s="17">
        <v>2.5</v>
      </c>
      <c r="W30" s="17" t="s">
        <v>8</v>
      </c>
      <c r="X30" s="16">
        <f t="shared" si="21"/>
        <v>0</v>
      </c>
      <c r="Y30" s="17">
        <v>2</v>
      </c>
      <c r="Z30" s="17" t="s">
        <v>9</v>
      </c>
      <c r="AA30" s="16">
        <f t="shared" si="22"/>
        <v>0</v>
      </c>
      <c r="AB30" s="17">
        <v>1.5</v>
      </c>
      <c r="AC30" s="17" t="s">
        <v>10</v>
      </c>
      <c r="AD30" s="16">
        <f t="shared" si="23"/>
        <v>0</v>
      </c>
      <c r="AE30" s="17">
        <v>1</v>
      </c>
      <c r="AF30" s="17" t="s">
        <v>11</v>
      </c>
      <c r="AG30" s="16">
        <f t="shared" si="24"/>
        <v>0</v>
      </c>
      <c r="AH30" s="17">
        <v>0</v>
      </c>
      <c r="AI30" s="17" t="s">
        <v>15</v>
      </c>
      <c r="AJ30" s="16">
        <f t="shared" si="25"/>
        <v>0</v>
      </c>
      <c r="AK30" s="16">
        <f t="shared" si="26"/>
        <v>0</v>
      </c>
      <c r="AL30" s="18" t="str">
        <f t="shared" si="27"/>
        <v> </v>
      </c>
      <c r="AM30" s="16">
        <f t="shared" si="28"/>
        <v>2.5</v>
      </c>
      <c r="AN30" s="42"/>
      <c r="AO30" s="42"/>
      <c r="AP30" s="42" t="s">
        <v>170</v>
      </c>
      <c r="AQ30" s="42"/>
      <c r="AR30" s="10"/>
      <c r="AS30" s="10"/>
      <c r="AT30" s="10"/>
      <c r="AU30" s="10"/>
      <c r="AV30" s="10"/>
      <c r="AW30" s="10"/>
      <c r="AX30" s="10"/>
    </row>
    <row r="31" spans="1:50" ht="19.5" customHeight="1">
      <c r="A31" s="82"/>
      <c r="B31" s="83"/>
      <c r="C31" s="88"/>
      <c r="D31" s="37" t="str">
        <f t="shared" si="0"/>
        <v> </v>
      </c>
      <c r="E31" s="85"/>
      <c r="F31" s="86"/>
      <c r="G31" s="87"/>
      <c r="H31" s="85" t="s">
        <v>171</v>
      </c>
      <c r="I31" s="143" t="str">
        <f t="shared" si="12"/>
        <v> </v>
      </c>
      <c r="J31" s="38" t="str">
        <f t="shared" si="13"/>
        <v> </v>
      </c>
      <c r="K31" s="15"/>
      <c r="L31" s="15" t="s">
        <v>5</v>
      </c>
      <c r="M31" s="44">
        <f t="shared" si="16"/>
        <v>0</v>
      </c>
      <c r="N31" s="50">
        <f t="shared" si="17"/>
        <v>0</v>
      </c>
      <c r="O31" s="50" t="e">
        <f t="shared" si="18"/>
        <v>#DIV/0!</v>
      </c>
      <c r="P31" s="17">
        <v>3.5</v>
      </c>
      <c r="Q31" s="17" t="s">
        <v>6</v>
      </c>
      <c r="R31" s="16">
        <f t="shared" si="19"/>
        <v>0</v>
      </c>
      <c r="S31" s="17">
        <v>3</v>
      </c>
      <c r="T31" s="17" t="s">
        <v>7</v>
      </c>
      <c r="U31" s="16">
        <f t="shared" si="20"/>
        <v>0</v>
      </c>
      <c r="V31" s="17">
        <v>2.5</v>
      </c>
      <c r="W31" s="17" t="s">
        <v>8</v>
      </c>
      <c r="X31" s="16">
        <f t="shared" si="21"/>
        <v>0</v>
      </c>
      <c r="Y31" s="17">
        <v>2</v>
      </c>
      <c r="Z31" s="17" t="s">
        <v>9</v>
      </c>
      <c r="AA31" s="16">
        <f t="shared" si="22"/>
        <v>0</v>
      </c>
      <c r="AB31" s="17">
        <v>1.5</v>
      </c>
      <c r="AC31" s="17" t="s">
        <v>10</v>
      </c>
      <c r="AD31" s="16">
        <f t="shared" si="23"/>
        <v>0</v>
      </c>
      <c r="AE31" s="17">
        <v>1</v>
      </c>
      <c r="AF31" s="17" t="s">
        <v>11</v>
      </c>
      <c r="AG31" s="16">
        <f t="shared" si="24"/>
        <v>0</v>
      </c>
      <c r="AH31" s="17">
        <v>0</v>
      </c>
      <c r="AI31" s="17" t="s">
        <v>15</v>
      </c>
      <c r="AJ31" s="16">
        <f t="shared" si="25"/>
        <v>0</v>
      </c>
      <c r="AK31" s="16">
        <f t="shared" si="26"/>
        <v>0</v>
      </c>
      <c r="AL31" s="18" t="str">
        <f t="shared" si="27"/>
        <v> </v>
      </c>
      <c r="AM31" s="16">
        <f t="shared" si="28"/>
        <v>2.5</v>
      </c>
      <c r="AN31" s="42"/>
      <c r="AO31" s="42"/>
      <c r="AP31" s="42" t="s">
        <v>170</v>
      </c>
      <c r="AQ31" s="42"/>
      <c r="AR31" s="10"/>
      <c r="AS31" s="10"/>
      <c r="AT31" s="10"/>
      <c r="AU31" s="10"/>
      <c r="AV31" s="10"/>
      <c r="AW31" s="10"/>
      <c r="AX31" s="10"/>
    </row>
    <row r="32" spans="1:50" ht="19.5" customHeight="1">
      <c r="A32" s="82"/>
      <c r="B32" s="83"/>
      <c r="C32" s="88"/>
      <c r="D32" s="37" t="str">
        <f t="shared" si="0"/>
        <v> </v>
      </c>
      <c r="E32" s="85"/>
      <c r="F32" s="86"/>
      <c r="G32" s="87"/>
      <c r="H32" s="85" t="s">
        <v>171</v>
      </c>
      <c r="I32" s="143" t="str">
        <f t="shared" si="12"/>
        <v> </v>
      </c>
      <c r="J32" s="38" t="str">
        <f t="shared" si="13"/>
        <v> </v>
      </c>
      <c r="K32" s="15"/>
      <c r="L32" s="15" t="s">
        <v>5</v>
      </c>
      <c r="M32" s="44">
        <f t="shared" si="16"/>
        <v>0</v>
      </c>
      <c r="N32" s="50">
        <f t="shared" si="17"/>
        <v>0</v>
      </c>
      <c r="O32" s="50" t="e">
        <f t="shared" si="18"/>
        <v>#DIV/0!</v>
      </c>
      <c r="P32" s="17">
        <v>3.5</v>
      </c>
      <c r="Q32" s="17" t="s">
        <v>6</v>
      </c>
      <c r="R32" s="16">
        <f t="shared" si="19"/>
        <v>0</v>
      </c>
      <c r="S32" s="17">
        <v>3</v>
      </c>
      <c r="T32" s="17" t="s">
        <v>7</v>
      </c>
      <c r="U32" s="16">
        <f t="shared" si="20"/>
        <v>0</v>
      </c>
      <c r="V32" s="17">
        <v>2.5</v>
      </c>
      <c r="W32" s="17" t="s">
        <v>8</v>
      </c>
      <c r="X32" s="16">
        <f t="shared" si="21"/>
        <v>0</v>
      </c>
      <c r="Y32" s="17">
        <v>2</v>
      </c>
      <c r="Z32" s="17" t="s">
        <v>9</v>
      </c>
      <c r="AA32" s="16">
        <f t="shared" si="22"/>
        <v>0</v>
      </c>
      <c r="AB32" s="17">
        <v>1.5</v>
      </c>
      <c r="AC32" s="17" t="s">
        <v>10</v>
      </c>
      <c r="AD32" s="16">
        <f t="shared" si="23"/>
        <v>0</v>
      </c>
      <c r="AE32" s="17">
        <v>1</v>
      </c>
      <c r="AF32" s="17" t="s">
        <v>11</v>
      </c>
      <c r="AG32" s="16">
        <f t="shared" si="24"/>
        <v>0</v>
      </c>
      <c r="AH32" s="17">
        <v>0</v>
      </c>
      <c r="AI32" s="17" t="s">
        <v>15</v>
      </c>
      <c r="AJ32" s="16">
        <f t="shared" si="25"/>
        <v>0</v>
      </c>
      <c r="AK32" s="16">
        <f t="shared" si="26"/>
        <v>0</v>
      </c>
      <c r="AL32" s="18" t="str">
        <f t="shared" si="27"/>
        <v> </v>
      </c>
      <c r="AM32" s="16">
        <f t="shared" si="28"/>
        <v>2.5</v>
      </c>
      <c r="AN32" s="42"/>
      <c r="AO32" s="42"/>
      <c r="AP32" s="42" t="s">
        <v>170</v>
      </c>
      <c r="AQ32" s="42"/>
      <c r="AR32" s="10"/>
      <c r="AS32" s="10"/>
      <c r="AT32" s="10"/>
      <c r="AU32" s="10"/>
      <c r="AV32" s="10"/>
      <c r="AW32" s="10"/>
      <c r="AX32" s="10"/>
    </row>
    <row r="33" spans="1:50" ht="19.5" customHeight="1" thickBot="1">
      <c r="A33" s="51"/>
      <c r="B33" s="52"/>
      <c r="C33" s="53"/>
      <c r="D33" s="37" t="str">
        <f t="shared" si="0"/>
        <v> </v>
      </c>
      <c r="E33" s="69"/>
      <c r="F33" s="58"/>
      <c r="G33" s="59"/>
      <c r="H33" s="69" t="s">
        <v>171</v>
      </c>
      <c r="I33" s="143" t="str">
        <f t="shared" si="12"/>
        <v> </v>
      </c>
      <c r="J33" s="38" t="str">
        <f t="shared" si="13"/>
        <v> </v>
      </c>
      <c r="K33" s="15"/>
      <c r="L33" s="15" t="s">
        <v>5</v>
      </c>
      <c r="M33" s="44">
        <f t="shared" si="1"/>
        <v>0</v>
      </c>
      <c r="N33" s="50">
        <f t="shared" si="2"/>
        <v>0</v>
      </c>
      <c r="O33" s="50" t="e">
        <f t="shared" si="3"/>
        <v>#DIV/0!</v>
      </c>
      <c r="P33" s="17">
        <v>3.5</v>
      </c>
      <c r="Q33" s="17" t="s">
        <v>6</v>
      </c>
      <c r="R33" s="16">
        <f t="shared" si="4"/>
        <v>0</v>
      </c>
      <c r="S33" s="17">
        <v>3</v>
      </c>
      <c r="T33" s="17" t="s">
        <v>7</v>
      </c>
      <c r="U33" s="16">
        <f t="shared" si="5"/>
        <v>0</v>
      </c>
      <c r="V33" s="17">
        <v>2.5</v>
      </c>
      <c r="W33" s="17" t="s">
        <v>8</v>
      </c>
      <c r="X33" s="16">
        <f t="shared" si="6"/>
        <v>0</v>
      </c>
      <c r="Y33" s="17">
        <v>2</v>
      </c>
      <c r="Z33" s="17" t="s">
        <v>9</v>
      </c>
      <c r="AA33" s="16">
        <f t="shared" si="7"/>
        <v>0</v>
      </c>
      <c r="AB33" s="17">
        <v>1.5</v>
      </c>
      <c r="AC33" s="17" t="s">
        <v>10</v>
      </c>
      <c r="AD33" s="16">
        <f t="shared" si="8"/>
        <v>0</v>
      </c>
      <c r="AE33" s="17">
        <v>1</v>
      </c>
      <c r="AF33" s="17" t="s">
        <v>11</v>
      </c>
      <c r="AG33" s="16">
        <f t="shared" si="9"/>
        <v>0</v>
      </c>
      <c r="AH33" s="17">
        <v>0</v>
      </c>
      <c r="AI33" s="17" t="s">
        <v>15</v>
      </c>
      <c r="AJ33" s="16">
        <f t="shared" si="10"/>
        <v>0</v>
      </c>
      <c r="AK33" s="16">
        <f t="shared" si="11"/>
        <v>0</v>
      </c>
      <c r="AL33" s="18" t="str">
        <f t="shared" si="14"/>
        <v> </v>
      </c>
      <c r="AM33" s="16">
        <f t="shared" si="15"/>
        <v>2.5</v>
      </c>
      <c r="AN33" s="42"/>
      <c r="AO33" s="42"/>
      <c r="AP33" s="42" t="s">
        <v>170</v>
      </c>
      <c r="AQ33" s="42"/>
      <c r="AR33" s="10"/>
      <c r="AS33" s="10"/>
      <c r="AT33" s="10"/>
      <c r="AU33" s="10"/>
      <c r="AV33" s="10"/>
      <c r="AW33" s="10"/>
      <c r="AX33" s="10"/>
    </row>
    <row r="34" spans="1:50" ht="16.5" thickBot="1">
      <c r="A34" s="39"/>
      <c r="B34" s="40"/>
      <c r="C34" s="39"/>
      <c r="D34" s="39"/>
      <c r="E34" s="39"/>
      <c r="F34" s="40"/>
      <c r="G34" s="40"/>
      <c r="H34" s="41"/>
      <c r="I34" s="40"/>
      <c r="J34" s="39"/>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10"/>
      <c r="AS34" s="10"/>
      <c r="AT34" s="10"/>
      <c r="AU34" s="10"/>
      <c r="AV34" s="10"/>
      <c r="AW34" s="10"/>
      <c r="AX34" s="10"/>
    </row>
    <row r="35" spans="1:50" ht="21.75" customHeight="1">
      <c r="A35" s="185" t="s">
        <v>19</v>
      </c>
      <c r="B35" s="186"/>
      <c r="C35" s="24"/>
      <c r="D35" s="186" t="s">
        <v>19</v>
      </c>
      <c r="E35" s="186"/>
      <c r="F35" s="186"/>
      <c r="G35" s="107"/>
      <c r="H35" s="186" t="s">
        <v>19</v>
      </c>
      <c r="I35" s="186"/>
      <c r="J35" s="187"/>
      <c r="K35" s="46"/>
      <c r="L35" s="47" t="s">
        <v>19</v>
      </c>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10"/>
      <c r="AS35" s="10"/>
      <c r="AT35" s="10"/>
      <c r="AU35" s="10"/>
      <c r="AV35" s="10"/>
      <c r="AW35" s="10"/>
      <c r="AX35" s="10"/>
    </row>
    <row r="36" spans="1:50" ht="21.75" customHeight="1">
      <c r="A36" s="193" t="s">
        <v>78</v>
      </c>
      <c r="B36" s="194"/>
      <c r="C36" s="21"/>
      <c r="D36" s="203" t="s">
        <v>110</v>
      </c>
      <c r="E36" s="203"/>
      <c r="F36" s="203"/>
      <c r="G36" s="22"/>
      <c r="H36" s="203" t="s">
        <v>36</v>
      </c>
      <c r="I36" s="203"/>
      <c r="J36" s="204"/>
      <c r="K36" s="46"/>
      <c r="L36" s="46"/>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10"/>
      <c r="AS36" s="10"/>
      <c r="AT36" s="10"/>
      <c r="AU36" s="10"/>
      <c r="AV36" s="10"/>
      <c r="AW36" s="10"/>
      <c r="AX36" s="10"/>
    </row>
    <row r="37" spans="1:50" ht="21.75" customHeight="1">
      <c r="A37" s="26"/>
      <c r="B37" s="21"/>
      <c r="C37" s="21"/>
      <c r="D37" s="20"/>
      <c r="E37" s="20"/>
      <c r="F37" s="20"/>
      <c r="G37" s="21"/>
      <c r="H37" s="21"/>
      <c r="I37" s="21"/>
      <c r="J37" s="25"/>
      <c r="K37" s="46"/>
      <c r="L37" s="46"/>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10"/>
      <c r="AS37" s="10"/>
      <c r="AT37" s="10"/>
      <c r="AU37" s="10"/>
      <c r="AV37" s="10"/>
      <c r="AW37" s="10"/>
      <c r="AX37" s="10"/>
    </row>
    <row r="38" spans="1:50" ht="21.75" customHeight="1">
      <c r="A38" s="26"/>
      <c r="B38" s="21"/>
      <c r="C38" s="21"/>
      <c r="D38" s="173"/>
      <c r="E38" s="173"/>
      <c r="F38" s="173"/>
      <c r="G38" s="21"/>
      <c r="H38" s="21"/>
      <c r="I38" s="21"/>
      <c r="J38" s="25"/>
      <c r="K38" s="46"/>
      <c r="L38" s="46"/>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10"/>
      <c r="AS38" s="10"/>
      <c r="AT38" s="10"/>
      <c r="AU38" s="10"/>
      <c r="AV38" s="10"/>
      <c r="AW38" s="10"/>
      <c r="AX38" s="10"/>
    </row>
    <row r="39" spans="1:50" ht="21.75" customHeight="1">
      <c r="A39" s="26"/>
      <c r="B39" s="21"/>
      <c r="C39" s="21"/>
      <c r="D39" s="173" t="s">
        <v>19</v>
      </c>
      <c r="E39" s="173"/>
      <c r="F39" s="173"/>
      <c r="G39" s="21"/>
      <c r="H39" s="173"/>
      <c r="I39" s="173"/>
      <c r="J39" s="192"/>
      <c r="K39" s="46"/>
      <c r="L39" s="46"/>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10"/>
      <c r="AS39" s="10"/>
      <c r="AT39" s="10"/>
      <c r="AU39" s="10"/>
      <c r="AV39" s="10"/>
      <c r="AW39" s="10"/>
      <c r="AX39" s="10"/>
    </row>
    <row r="40" spans="1:43" ht="21.75" customHeight="1">
      <c r="A40" s="27"/>
      <c r="B40" s="23"/>
      <c r="C40" s="21"/>
      <c r="D40" s="201" t="s">
        <v>46</v>
      </c>
      <c r="E40" s="201"/>
      <c r="F40" s="201"/>
      <c r="G40" s="21"/>
      <c r="H40" s="21"/>
      <c r="I40" s="21"/>
      <c r="J40" s="25"/>
      <c r="K40" s="46"/>
      <c r="L40" s="46"/>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34.5" customHeight="1">
      <c r="A41" s="174" t="s">
        <v>21</v>
      </c>
      <c r="B41" s="175"/>
      <c r="C41" s="175"/>
      <c r="D41" s="175"/>
      <c r="E41" s="175"/>
      <c r="F41" s="175"/>
      <c r="G41" s="175"/>
      <c r="H41" s="175"/>
      <c r="I41" s="175"/>
      <c r="J41" s="176"/>
      <c r="K41" s="46"/>
      <c r="L41" s="46"/>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s="5" customFormat="1" ht="81" customHeight="1" thickBot="1">
      <c r="A42" s="167" t="s">
        <v>20</v>
      </c>
      <c r="B42" s="168"/>
      <c r="C42" s="168"/>
      <c r="D42" s="168"/>
      <c r="E42" s="168"/>
      <c r="F42" s="168"/>
      <c r="G42" s="168"/>
      <c r="H42" s="168"/>
      <c r="I42" s="168"/>
      <c r="J42" s="169"/>
      <c r="K42" s="46"/>
      <c r="L42" s="46"/>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s="5" customFormat="1" ht="15.75">
      <c r="A43" s="4"/>
      <c r="C43" s="4"/>
      <c r="D43" s="4"/>
      <c r="E43" s="4"/>
      <c r="H43" s="6"/>
      <c r="J43" s="4"/>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s="5" customFormat="1" ht="15.75">
      <c r="A44" s="4"/>
      <c r="C44" s="4"/>
      <c r="D44" s="4"/>
      <c r="E44" s="4"/>
      <c r="H44" s="6"/>
      <c r="J44" s="4"/>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row>
    <row r="45" spans="1:43" s="5" customFormat="1" ht="15.75">
      <c r="A45" s="4"/>
      <c r="C45" s="4"/>
      <c r="D45" s="4"/>
      <c r="E45" s="4"/>
      <c r="H45" s="6"/>
      <c r="J45" s="4"/>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row>
    <row r="46" spans="1:43" s="5" customFormat="1" ht="15.75">
      <c r="A46" s="4"/>
      <c r="C46" s="4"/>
      <c r="D46" s="4"/>
      <c r="E46" s="4"/>
      <c r="H46" s="6"/>
      <c r="J46" s="4"/>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row>
    <row r="47" spans="1:43" s="5" customFormat="1" ht="15.75">
      <c r="A47" s="4"/>
      <c r="C47" s="4"/>
      <c r="D47" s="4"/>
      <c r="E47" s="4"/>
      <c r="H47" s="6"/>
      <c r="J47" s="4"/>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row>
    <row r="48" spans="1:43" s="5" customFormat="1" ht="15.75">
      <c r="A48" s="4"/>
      <c r="C48" s="4"/>
      <c r="D48" s="4"/>
      <c r="E48" s="4"/>
      <c r="H48" s="6"/>
      <c r="J48" s="4"/>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row>
    <row r="49" spans="1:43" s="5" customFormat="1" ht="15.75">
      <c r="A49" s="4"/>
      <c r="C49" s="4"/>
      <c r="D49" s="4"/>
      <c r="E49" s="4"/>
      <c r="H49" s="6"/>
      <c r="J49" s="4"/>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row>
    <row r="50" spans="1:43" s="5" customFormat="1" ht="15.75">
      <c r="A50" s="4"/>
      <c r="C50" s="4"/>
      <c r="D50" s="4"/>
      <c r="E50" s="4"/>
      <c r="H50" s="6"/>
      <c r="J50" s="4"/>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row>
    <row r="51" spans="1:10" s="5" customFormat="1" ht="15.75">
      <c r="A51" s="4"/>
      <c r="C51" s="4"/>
      <c r="D51" s="4"/>
      <c r="E51" s="4"/>
      <c r="H51" s="6"/>
      <c r="J51" s="4"/>
    </row>
    <row r="52" spans="1:10" s="5" customFormat="1" ht="15.75">
      <c r="A52" s="4"/>
      <c r="C52" s="4"/>
      <c r="D52" s="4"/>
      <c r="E52" s="4"/>
      <c r="H52" s="6"/>
      <c r="J52" s="4"/>
    </row>
    <row r="53" spans="1:10" s="5" customFormat="1" ht="15.75">
      <c r="A53" s="4"/>
      <c r="C53" s="4"/>
      <c r="D53" s="4"/>
      <c r="E53" s="4"/>
      <c r="H53" s="6"/>
      <c r="J53" s="4"/>
    </row>
    <row r="54" spans="1:10" s="5" customFormat="1" ht="15.75">
      <c r="A54" s="4"/>
      <c r="C54" s="4"/>
      <c r="D54" s="4"/>
      <c r="E54" s="4"/>
      <c r="H54" s="6"/>
      <c r="J54" s="4"/>
    </row>
    <row r="55" spans="1:10" s="5" customFormat="1" ht="15.75">
      <c r="A55" s="4"/>
      <c r="C55" s="4"/>
      <c r="D55" s="4"/>
      <c r="E55" s="4"/>
      <c r="H55" s="6"/>
      <c r="J55" s="4"/>
    </row>
    <row r="56" spans="1:10" s="5" customFormat="1" ht="15.75">
      <c r="A56" s="4"/>
      <c r="C56" s="4"/>
      <c r="D56" s="4"/>
      <c r="E56" s="4"/>
      <c r="H56" s="6"/>
      <c r="J56" s="4"/>
    </row>
    <row r="57" spans="1:10" s="5" customFormat="1" ht="15.75">
      <c r="A57" s="4"/>
      <c r="C57" s="4"/>
      <c r="D57" s="4"/>
      <c r="E57" s="4"/>
      <c r="H57" s="6"/>
      <c r="J57" s="4"/>
    </row>
    <row r="58" spans="1:10" s="5" customFormat="1" ht="15.75">
      <c r="A58" s="4"/>
      <c r="C58" s="4"/>
      <c r="D58" s="4"/>
      <c r="E58" s="4"/>
      <c r="H58" s="6"/>
      <c r="J58" s="4"/>
    </row>
    <row r="59" spans="1:10" s="5" customFormat="1" ht="15.75">
      <c r="A59" s="4"/>
      <c r="C59" s="4"/>
      <c r="D59" s="4"/>
      <c r="E59" s="4"/>
      <c r="H59" s="6"/>
      <c r="J59" s="4"/>
    </row>
    <row r="60" spans="1:10" s="5" customFormat="1" ht="15.75">
      <c r="A60" s="4"/>
      <c r="C60" s="4"/>
      <c r="D60" s="4"/>
      <c r="E60" s="4"/>
      <c r="H60" s="6"/>
      <c r="J60" s="4"/>
    </row>
    <row r="61" spans="1:10" s="5" customFormat="1" ht="15.75">
      <c r="A61" s="4"/>
      <c r="C61" s="4"/>
      <c r="D61" s="4"/>
      <c r="E61" s="4"/>
      <c r="H61" s="6"/>
      <c r="J61" s="4"/>
    </row>
    <row r="62" spans="1:10" s="5" customFormat="1" ht="15.75">
      <c r="A62" s="4"/>
      <c r="C62" s="4"/>
      <c r="D62" s="4"/>
      <c r="E62" s="4"/>
      <c r="H62" s="6"/>
      <c r="J62" s="4"/>
    </row>
    <row r="63" spans="1:10" s="5" customFormat="1" ht="15.75">
      <c r="A63" s="4"/>
      <c r="C63" s="4"/>
      <c r="D63" s="4"/>
      <c r="E63" s="4"/>
      <c r="H63" s="6"/>
      <c r="J63" s="4"/>
    </row>
    <row r="64" spans="1:10" s="5" customFormat="1" ht="15.75">
      <c r="A64" s="4"/>
      <c r="C64" s="4"/>
      <c r="D64" s="4"/>
      <c r="E64" s="4"/>
      <c r="H64" s="6"/>
      <c r="J64" s="4"/>
    </row>
    <row r="65" spans="1:10" s="5" customFormat="1" ht="15.75">
      <c r="A65" s="4"/>
      <c r="C65" s="4"/>
      <c r="D65" s="4"/>
      <c r="E65" s="4"/>
      <c r="H65" s="6"/>
      <c r="J65" s="4"/>
    </row>
    <row r="66" spans="1:10" s="5" customFormat="1" ht="15.75">
      <c r="A66" s="4"/>
      <c r="C66" s="4"/>
      <c r="D66" s="4"/>
      <c r="E66" s="4"/>
      <c r="H66" s="6"/>
      <c r="J66" s="4"/>
    </row>
    <row r="67" spans="1:10" s="5" customFormat="1" ht="15.75">
      <c r="A67" s="4"/>
      <c r="C67" s="4"/>
      <c r="D67" s="4"/>
      <c r="E67" s="4"/>
      <c r="H67" s="6"/>
      <c r="J67" s="4"/>
    </row>
    <row r="68" spans="1:10" s="5" customFormat="1" ht="15.75">
      <c r="A68" s="4"/>
      <c r="C68" s="4"/>
      <c r="D68" s="4"/>
      <c r="E68" s="4"/>
      <c r="H68" s="6"/>
      <c r="J68" s="4"/>
    </row>
    <row r="69" spans="1:10" s="5" customFormat="1" ht="15.75">
      <c r="A69" s="4"/>
      <c r="C69" s="4"/>
      <c r="D69" s="4"/>
      <c r="E69" s="4"/>
      <c r="H69" s="6"/>
      <c r="J69" s="4"/>
    </row>
    <row r="70" spans="1:10" s="5" customFormat="1" ht="15.75">
      <c r="A70" s="4"/>
      <c r="C70" s="4"/>
      <c r="D70" s="4"/>
      <c r="E70" s="4"/>
      <c r="H70" s="6"/>
      <c r="J70" s="4"/>
    </row>
    <row r="71" spans="1:10" s="5" customFormat="1" ht="15.75">
      <c r="A71" s="4"/>
      <c r="C71" s="4"/>
      <c r="D71" s="4"/>
      <c r="E71" s="4"/>
      <c r="H71" s="6"/>
      <c r="J71" s="4"/>
    </row>
    <row r="72" spans="1:10" s="5" customFormat="1" ht="15.75">
      <c r="A72" s="4"/>
      <c r="C72" s="4"/>
      <c r="D72" s="4"/>
      <c r="E72" s="4"/>
      <c r="H72" s="6"/>
      <c r="J72" s="4"/>
    </row>
    <row r="73" spans="1:10" s="5" customFormat="1" ht="15.75">
      <c r="A73" s="4"/>
      <c r="C73" s="4"/>
      <c r="D73" s="4"/>
      <c r="E73" s="4"/>
      <c r="H73" s="6"/>
      <c r="J73" s="4"/>
    </row>
    <row r="74" spans="1:10" s="5" customFormat="1" ht="15.75">
      <c r="A74" s="4"/>
      <c r="C74" s="4"/>
      <c r="D74" s="4"/>
      <c r="E74" s="4"/>
      <c r="H74" s="6"/>
      <c r="J74" s="4"/>
    </row>
    <row r="75" spans="1:10" s="5" customFormat="1" ht="15.75">
      <c r="A75" s="4"/>
      <c r="C75" s="4"/>
      <c r="D75" s="4"/>
      <c r="E75" s="4"/>
      <c r="H75" s="6"/>
      <c r="J75" s="4"/>
    </row>
    <row r="76" spans="1:10" s="5" customFormat="1" ht="15.75">
      <c r="A76" s="4"/>
      <c r="C76" s="4"/>
      <c r="D76" s="4"/>
      <c r="E76" s="4"/>
      <c r="H76" s="6"/>
      <c r="J76" s="4"/>
    </row>
    <row r="77" spans="1:10" s="5" customFormat="1" ht="15.75">
      <c r="A77" s="4"/>
      <c r="C77" s="4"/>
      <c r="D77" s="4"/>
      <c r="E77" s="4"/>
      <c r="H77" s="6"/>
      <c r="J77" s="4"/>
    </row>
    <row r="78" spans="1:10" s="5" customFormat="1" ht="15.75">
      <c r="A78" s="4"/>
      <c r="C78" s="4"/>
      <c r="D78" s="4"/>
      <c r="E78" s="4"/>
      <c r="H78" s="6"/>
      <c r="J78" s="4"/>
    </row>
    <row r="79" spans="1:10" s="5" customFormat="1" ht="15.75">
      <c r="A79" s="4"/>
      <c r="C79" s="4"/>
      <c r="D79" s="4"/>
      <c r="E79" s="4"/>
      <c r="H79" s="6"/>
      <c r="J79" s="4"/>
    </row>
    <row r="80" spans="1:10" s="5" customFormat="1" ht="15.75">
      <c r="A80" s="4"/>
      <c r="C80" s="4"/>
      <c r="D80" s="4"/>
      <c r="E80" s="4"/>
      <c r="H80" s="6"/>
      <c r="J80" s="4"/>
    </row>
    <row r="81" spans="1:10" s="5" customFormat="1" ht="15.75">
      <c r="A81" s="4"/>
      <c r="C81" s="4"/>
      <c r="D81" s="4"/>
      <c r="E81" s="4"/>
      <c r="H81" s="6"/>
      <c r="J81" s="4"/>
    </row>
    <row r="82" spans="1:10" s="5" customFormat="1" ht="15.75">
      <c r="A82" s="4"/>
      <c r="C82" s="4"/>
      <c r="D82" s="4"/>
      <c r="E82" s="4"/>
      <c r="H82" s="6"/>
      <c r="J82" s="4"/>
    </row>
    <row r="83" spans="1:10" s="5" customFormat="1" ht="15.75">
      <c r="A83" s="4"/>
      <c r="C83" s="4"/>
      <c r="D83" s="4"/>
      <c r="E83" s="4"/>
      <c r="H83" s="6"/>
      <c r="J83" s="4"/>
    </row>
    <row r="84" spans="1:10" s="5" customFormat="1" ht="15.75">
      <c r="A84" s="4"/>
      <c r="C84" s="4"/>
      <c r="D84" s="4"/>
      <c r="E84" s="4"/>
      <c r="H84" s="6"/>
      <c r="J84" s="4"/>
    </row>
    <row r="85" spans="1:10" s="5" customFormat="1" ht="15.75">
      <c r="A85" s="4"/>
      <c r="C85" s="4"/>
      <c r="D85" s="4"/>
      <c r="E85" s="4"/>
      <c r="H85" s="6"/>
      <c r="J85" s="4"/>
    </row>
    <row r="86" spans="1:10" s="5" customFormat="1" ht="15.75">
      <c r="A86" s="4"/>
      <c r="C86" s="4"/>
      <c r="D86" s="4"/>
      <c r="E86" s="4"/>
      <c r="H86" s="6"/>
      <c r="J86" s="4"/>
    </row>
    <row r="87" spans="1:10" s="5" customFormat="1" ht="15.75">
      <c r="A87" s="4"/>
      <c r="C87" s="4"/>
      <c r="D87" s="4"/>
      <c r="E87" s="4"/>
      <c r="H87" s="6"/>
      <c r="J87" s="4"/>
    </row>
    <row r="88" spans="1:10" s="5" customFormat="1" ht="15.75">
      <c r="A88" s="4"/>
      <c r="C88" s="4"/>
      <c r="D88" s="4"/>
      <c r="E88" s="4"/>
      <c r="H88" s="6"/>
      <c r="J88" s="4"/>
    </row>
    <row r="89" spans="1:10" s="5" customFormat="1" ht="15.75">
      <c r="A89" s="4"/>
      <c r="C89" s="4"/>
      <c r="D89" s="4"/>
      <c r="E89" s="4"/>
      <c r="H89" s="6"/>
      <c r="J89" s="4"/>
    </row>
    <row r="90" spans="1:10" s="5" customFormat="1" ht="15.75">
      <c r="A90" s="4"/>
      <c r="C90" s="4"/>
      <c r="D90" s="4"/>
      <c r="E90" s="4"/>
      <c r="H90" s="6"/>
      <c r="J90" s="4"/>
    </row>
    <row r="91" spans="1:10" s="5" customFormat="1" ht="15.75">
      <c r="A91" s="4"/>
      <c r="C91" s="4"/>
      <c r="D91" s="4"/>
      <c r="E91" s="4"/>
      <c r="H91" s="6"/>
      <c r="J91" s="4"/>
    </row>
    <row r="92" spans="1:10" s="5" customFormat="1" ht="15.75">
      <c r="A92" s="4"/>
      <c r="C92" s="4"/>
      <c r="D92" s="4"/>
      <c r="E92" s="4"/>
      <c r="H92" s="6"/>
      <c r="J92" s="4"/>
    </row>
    <row r="93" spans="1:10" s="5" customFormat="1" ht="15.75">
      <c r="A93" s="4"/>
      <c r="C93" s="4"/>
      <c r="D93" s="4"/>
      <c r="E93" s="4"/>
      <c r="H93" s="6"/>
      <c r="J93" s="4"/>
    </row>
    <row r="94" spans="1:10" s="5" customFormat="1" ht="15.75">
      <c r="A94" s="4"/>
      <c r="C94" s="4"/>
      <c r="D94" s="4"/>
      <c r="E94" s="4"/>
      <c r="H94" s="6"/>
      <c r="J94" s="4"/>
    </row>
    <row r="95" spans="1:10" s="5" customFormat="1" ht="15.75">
      <c r="A95" s="4"/>
      <c r="C95" s="4"/>
      <c r="D95" s="4"/>
      <c r="E95" s="4"/>
      <c r="H95" s="6"/>
      <c r="J95" s="4"/>
    </row>
    <row r="96" spans="1:10" s="5" customFormat="1" ht="15.75">
      <c r="A96" s="4"/>
      <c r="C96" s="4"/>
      <c r="D96" s="4"/>
      <c r="E96" s="4"/>
      <c r="H96" s="6"/>
      <c r="J96" s="4"/>
    </row>
    <row r="97" spans="1:10" s="5" customFormat="1" ht="15.75">
      <c r="A97" s="4"/>
      <c r="C97" s="4"/>
      <c r="D97" s="4"/>
      <c r="E97" s="4"/>
      <c r="H97" s="6"/>
      <c r="J97" s="4"/>
    </row>
    <row r="98" spans="1:10" s="5" customFormat="1" ht="15.75">
      <c r="A98" s="4"/>
      <c r="C98" s="4"/>
      <c r="D98" s="4"/>
      <c r="E98" s="4"/>
      <c r="H98" s="6"/>
      <c r="J98" s="4"/>
    </row>
    <row r="99" spans="1:10" s="5" customFormat="1" ht="15.75">
      <c r="A99" s="4"/>
      <c r="C99" s="4"/>
      <c r="D99" s="4"/>
      <c r="E99" s="4"/>
      <c r="H99" s="6"/>
      <c r="J99" s="4"/>
    </row>
    <row r="100" spans="1:10" s="5" customFormat="1" ht="15.75">
      <c r="A100" s="4"/>
      <c r="C100" s="4"/>
      <c r="D100" s="4"/>
      <c r="E100" s="4"/>
      <c r="H100" s="6"/>
      <c r="J100" s="4"/>
    </row>
    <row r="101" spans="1:10" s="5" customFormat="1" ht="15.75">
      <c r="A101" s="4"/>
      <c r="C101" s="4"/>
      <c r="D101" s="4"/>
      <c r="E101" s="4"/>
      <c r="H101" s="6"/>
      <c r="J101" s="4"/>
    </row>
    <row r="102" spans="1:10" s="5" customFormat="1" ht="15.75">
      <c r="A102" s="4"/>
      <c r="C102" s="4"/>
      <c r="D102" s="4"/>
      <c r="E102" s="4"/>
      <c r="H102" s="6"/>
      <c r="J102" s="4"/>
    </row>
    <row r="103" spans="1:10" s="5" customFormat="1" ht="15.75">
      <c r="A103" s="4"/>
      <c r="C103" s="4"/>
      <c r="D103" s="4"/>
      <c r="E103" s="4"/>
      <c r="H103" s="6"/>
      <c r="J103" s="4"/>
    </row>
    <row r="104" spans="1:10" s="5" customFormat="1" ht="15.75">
      <c r="A104" s="4"/>
      <c r="C104" s="4"/>
      <c r="D104" s="4"/>
      <c r="E104" s="4"/>
      <c r="H104" s="6"/>
      <c r="J104" s="4"/>
    </row>
    <row r="105" spans="1:10" s="5" customFormat="1" ht="15.75">
      <c r="A105" s="4"/>
      <c r="C105" s="4"/>
      <c r="D105" s="4"/>
      <c r="E105" s="4"/>
      <c r="H105" s="6"/>
      <c r="J105" s="4"/>
    </row>
    <row r="106" spans="1:10" s="5" customFormat="1" ht="15.75">
      <c r="A106" s="4"/>
      <c r="C106" s="4"/>
      <c r="D106" s="4"/>
      <c r="E106" s="4"/>
      <c r="H106" s="6"/>
      <c r="J106" s="4"/>
    </row>
    <row r="107" spans="1:10" s="5" customFormat="1" ht="15.75">
      <c r="A107" s="4"/>
      <c r="C107" s="4"/>
      <c r="D107" s="4"/>
      <c r="E107" s="4"/>
      <c r="H107" s="6"/>
      <c r="J107" s="4"/>
    </row>
    <row r="108" spans="1:10" s="5" customFormat="1" ht="15.75">
      <c r="A108" s="4"/>
      <c r="C108" s="4"/>
      <c r="D108" s="4"/>
      <c r="E108" s="4"/>
      <c r="H108" s="6"/>
      <c r="J108" s="4"/>
    </row>
    <row r="109" spans="1:10" s="5" customFormat="1" ht="15.75">
      <c r="A109" s="4"/>
      <c r="C109" s="4"/>
      <c r="D109" s="4"/>
      <c r="E109" s="4"/>
      <c r="H109" s="6"/>
      <c r="J109" s="4"/>
    </row>
    <row r="110" spans="1:10" s="5" customFormat="1" ht="15.75">
      <c r="A110" s="4"/>
      <c r="C110" s="4"/>
      <c r="D110" s="4"/>
      <c r="E110" s="4"/>
      <c r="H110" s="6"/>
      <c r="J110" s="4"/>
    </row>
    <row r="111" spans="1:10" s="5" customFormat="1" ht="15.75">
      <c r="A111" s="4"/>
      <c r="C111" s="4"/>
      <c r="D111" s="4"/>
      <c r="E111" s="4"/>
      <c r="H111" s="6"/>
      <c r="J111" s="4"/>
    </row>
    <row r="112" spans="1:10" s="5" customFormat="1" ht="15.75">
      <c r="A112" s="4"/>
      <c r="C112" s="4"/>
      <c r="D112" s="4"/>
      <c r="E112" s="4"/>
      <c r="H112" s="6"/>
      <c r="J112" s="4"/>
    </row>
    <row r="113" spans="1:10" s="5" customFormat="1" ht="15.75">
      <c r="A113" s="4"/>
      <c r="C113" s="4"/>
      <c r="D113" s="4"/>
      <c r="E113" s="4"/>
      <c r="H113" s="6"/>
      <c r="J113" s="4"/>
    </row>
    <row r="114" spans="1:10" s="5" customFormat="1" ht="15.75">
      <c r="A114" s="4"/>
      <c r="C114" s="4"/>
      <c r="D114" s="4"/>
      <c r="E114" s="4"/>
      <c r="H114" s="6"/>
      <c r="J114" s="4"/>
    </row>
    <row r="115" spans="1:10" s="5" customFormat="1" ht="15.75">
      <c r="A115" s="4"/>
      <c r="C115" s="4"/>
      <c r="D115" s="4"/>
      <c r="E115" s="4"/>
      <c r="H115" s="6"/>
      <c r="J115" s="4"/>
    </row>
    <row r="116" spans="1:10" s="5" customFormat="1" ht="15.75">
      <c r="A116" s="4"/>
      <c r="C116" s="4"/>
      <c r="D116" s="4"/>
      <c r="E116" s="4"/>
      <c r="H116" s="6"/>
      <c r="J116" s="4"/>
    </row>
    <row r="117" spans="1:10" s="5" customFormat="1" ht="15.75">
      <c r="A117" s="4"/>
      <c r="C117" s="4"/>
      <c r="D117" s="4"/>
      <c r="E117" s="4"/>
      <c r="H117" s="6"/>
      <c r="J117" s="4"/>
    </row>
    <row r="118" spans="1:10" s="5" customFormat="1" ht="15.75">
      <c r="A118" s="4"/>
      <c r="C118" s="4"/>
      <c r="D118" s="4"/>
      <c r="E118" s="4"/>
      <c r="H118" s="6"/>
      <c r="J118" s="4"/>
    </row>
    <row r="119" spans="1:10" s="5" customFormat="1" ht="15.75">
      <c r="A119" s="4"/>
      <c r="C119" s="4"/>
      <c r="D119" s="4"/>
      <c r="E119" s="4"/>
      <c r="H119" s="6"/>
      <c r="J119" s="4"/>
    </row>
    <row r="120" spans="1:10" s="5" customFormat="1" ht="15.75">
      <c r="A120" s="4"/>
      <c r="C120" s="4"/>
      <c r="D120" s="4"/>
      <c r="E120" s="4"/>
      <c r="H120" s="6"/>
      <c r="J120" s="4"/>
    </row>
    <row r="121" spans="1:10" s="5" customFormat="1" ht="15.75">
      <c r="A121" s="4"/>
      <c r="C121" s="4"/>
      <c r="D121" s="4"/>
      <c r="E121" s="4"/>
      <c r="H121" s="6"/>
      <c r="J121" s="4"/>
    </row>
    <row r="122" spans="1:10" s="5" customFormat="1" ht="15.75">
      <c r="A122" s="4"/>
      <c r="C122" s="4"/>
      <c r="D122" s="4"/>
      <c r="E122" s="4"/>
      <c r="H122" s="6"/>
      <c r="J122" s="4"/>
    </row>
    <row r="123" spans="1:10" s="5" customFormat="1" ht="15.75">
      <c r="A123" s="4"/>
      <c r="C123" s="4"/>
      <c r="D123" s="4"/>
      <c r="E123" s="4"/>
      <c r="H123" s="6"/>
      <c r="J123" s="4"/>
    </row>
    <row r="124" spans="1:10" s="5" customFormat="1" ht="15.75">
      <c r="A124" s="4"/>
      <c r="C124" s="4"/>
      <c r="D124" s="4"/>
      <c r="E124" s="4"/>
      <c r="H124" s="6"/>
      <c r="J124" s="4"/>
    </row>
    <row r="125" spans="1:10" s="5" customFormat="1" ht="15.75">
      <c r="A125" s="4"/>
      <c r="C125" s="4"/>
      <c r="D125" s="4"/>
      <c r="E125" s="4"/>
      <c r="H125" s="6"/>
      <c r="J125" s="4"/>
    </row>
    <row r="126" spans="1:10" s="5" customFormat="1" ht="15.75">
      <c r="A126" s="4"/>
      <c r="C126" s="4"/>
      <c r="D126" s="4"/>
      <c r="E126" s="4"/>
      <c r="H126" s="6"/>
      <c r="J126" s="4"/>
    </row>
    <row r="127" spans="1:10" s="5" customFormat="1" ht="15.75">
      <c r="A127" s="4"/>
      <c r="C127" s="4"/>
      <c r="D127" s="4"/>
      <c r="E127" s="4"/>
      <c r="H127" s="6"/>
      <c r="J127" s="4"/>
    </row>
    <row r="128" spans="1:10" s="5" customFormat="1" ht="15.75">
      <c r="A128" s="4"/>
      <c r="C128" s="4"/>
      <c r="D128" s="4"/>
      <c r="E128" s="4"/>
      <c r="H128" s="6"/>
      <c r="J128" s="4"/>
    </row>
    <row r="129" spans="1:10" s="5" customFormat="1" ht="15.75">
      <c r="A129" s="4"/>
      <c r="C129" s="4"/>
      <c r="D129" s="4"/>
      <c r="E129" s="4"/>
      <c r="H129" s="6"/>
      <c r="J129" s="4"/>
    </row>
    <row r="130" spans="1:10" s="5" customFormat="1" ht="15.75">
      <c r="A130" s="4"/>
      <c r="C130" s="4"/>
      <c r="D130" s="4"/>
      <c r="E130" s="4"/>
      <c r="H130" s="6"/>
      <c r="J130" s="4"/>
    </row>
    <row r="131" spans="1:10" s="5" customFormat="1" ht="15.75">
      <c r="A131" s="4"/>
      <c r="C131" s="4"/>
      <c r="D131" s="4"/>
      <c r="E131" s="4"/>
      <c r="H131" s="6"/>
      <c r="J131" s="4"/>
    </row>
    <row r="132" spans="1:10" s="5" customFormat="1" ht="15.75">
      <c r="A132" s="4"/>
      <c r="C132" s="4"/>
      <c r="D132" s="4"/>
      <c r="E132" s="4"/>
      <c r="H132" s="6"/>
      <c r="J132" s="4"/>
    </row>
    <row r="133" spans="1:10" s="5" customFormat="1" ht="15.75">
      <c r="A133" s="4"/>
      <c r="C133" s="4"/>
      <c r="D133" s="4"/>
      <c r="E133" s="4"/>
      <c r="H133" s="6"/>
      <c r="J133" s="4"/>
    </row>
    <row r="134" spans="1:10" s="5" customFormat="1" ht="15.75">
      <c r="A134" s="4"/>
      <c r="C134" s="4"/>
      <c r="D134" s="4"/>
      <c r="E134" s="4"/>
      <c r="H134" s="6"/>
      <c r="J134" s="4"/>
    </row>
    <row r="135" spans="1:10" s="5" customFormat="1" ht="15.75">
      <c r="A135" s="4"/>
      <c r="C135" s="4"/>
      <c r="D135" s="4"/>
      <c r="E135" s="4"/>
      <c r="H135" s="6"/>
      <c r="J135" s="4"/>
    </row>
    <row r="136" spans="1:10" s="5" customFormat="1" ht="15.75">
      <c r="A136" s="4"/>
      <c r="C136" s="4"/>
      <c r="D136" s="4"/>
      <c r="E136" s="4"/>
      <c r="H136" s="6"/>
      <c r="J136" s="4"/>
    </row>
    <row r="137" spans="1:10" s="5" customFormat="1" ht="15.75">
      <c r="A137" s="4"/>
      <c r="C137" s="4"/>
      <c r="D137" s="4"/>
      <c r="E137" s="4"/>
      <c r="H137" s="6"/>
      <c r="J137" s="4"/>
    </row>
    <row r="138" spans="1:10" s="5" customFormat="1" ht="15.75">
      <c r="A138" s="4"/>
      <c r="C138" s="4"/>
      <c r="D138" s="4"/>
      <c r="E138" s="4"/>
      <c r="H138" s="6"/>
      <c r="J138" s="4"/>
    </row>
    <row r="139" spans="1:10" s="5" customFormat="1" ht="15.75">
      <c r="A139" s="4"/>
      <c r="C139" s="4"/>
      <c r="D139" s="4"/>
      <c r="E139" s="4"/>
      <c r="H139" s="6"/>
      <c r="J139" s="4"/>
    </row>
    <row r="140" spans="1:10" s="5" customFormat="1" ht="15.75">
      <c r="A140" s="4"/>
      <c r="C140" s="4"/>
      <c r="D140" s="4"/>
      <c r="E140" s="4"/>
      <c r="H140" s="6"/>
      <c r="J140" s="4"/>
    </row>
    <row r="141" spans="1:10" s="5" customFormat="1" ht="15.75">
      <c r="A141" s="4"/>
      <c r="C141" s="4"/>
      <c r="D141" s="4"/>
      <c r="E141" s="4"/>
      <c r="H141" s="6"/>
      <c r="J141" s="4"/>
    </row>
    <row r="142" spans="1:10" s="5" customFormat="1" ht="15.75">
      <c r="A142" s="4"/>
      <c r="C142" s="4"/>
      <c r="D142" s="4"/>
      <c r="E142" s="4"/>
      <c r="H142" s="6"/>
      <c r="J142" s="4"/>
    </row>
    <row r="143" spans="1:10" s="5" customFormat="1" ht="15.75">
      <c r="A143" s="4"/>
      <c r="C143" s="4"/>
      <c r="D143" s="4"/>
      <c r="E143" s="4"/>
      <c r="H143" s="6"/>
      <c r="J143" s="4"/>
    </row>
    <row r="144" spans="1:10" s="5" customFormat="1" ht="15.75">
      <c r="A144" s="4"/>
      <c r="C144" s="4"/>
      <c r="D144" s="4"/>
      <c r="E144" s="4"/>
      <c r="H144" s="6"/>
      <c r="J144" s="4"/>
    </row>
    <row r="145" spans="1:10" s="5" customFormat="1" ht="15.75">
      <c r="A145" s="4"/>
      <c r="C145" s="4"/>
      <c r="D145" s="4"/>
      <c r="E145" s="4"/>
      <c r="H145" s="6"/>
      <c r="J145" s="4"/>
    </row>
    <row r="146" spans="1:10" s="5" customFormat="1" ht="15.75">
      <c r="A146" s="4"/>
      <c r="C146" s="4"/>
      <c r="D146" s="4"/>
      <c r="E146" s="4"/>
      <c r="H146" s="6"/>
      <c r="J146" s="4"/>
    </row>
    <row r="147" spans="1:10" s="5" customFormat="1" ht="15.75">
      <c r="A147" s="4"/>
      <c r="C147" s="4"/>
      <c r="D147" s="4"/>
      <c r="E147" s="4"/>
      <c r="H147" s="6"/>
      <c r="J147" s="4"/>
    </row>
    <row r="148" spans="1:10" s="5" customFormat="1" ht="15.75">
      <c r="A148" s="4"/>
      <c r="C148" s="4"/>
      <c r="D148" s="4"/>
      <c r="E148" s="4"/>
      <c r="H148" s="6"/>
      <c r="J148" s="4"/>
    </row>
    <row r="149" spans="1:10" s="5" customFormat="1" ht="15.75">
      <c r="A149" s="4"/>
      <c r="C149" s="4"/>
      <c r="D149" s="4"/>
      <c r="E149" s="4"/>
      <c r="H149" s="6"/>
      <c r="J149" s="4"/>
    </row>
    <row r="150" spans="1:10" s="5" customFormat="1" ht="15.75">
      <c r="A150" s="4"/>
      <c r="C150" s="4"/>
      <c r="D150" s="4"/>
      <c r="E150" s="4"/>
      <c r="H150" s="6"/>
      <c r="J150" s="4"/>
    </row>
    <row r="151" spans="1:10" s="5" customFormat="1" ht="15.75">
      <c r="A151" s="4"/>
      <c r="C151" s="4"/>
      <c r="D151" s="4"/>
      <c r="E151" s="4"/>
      <c r="H151" s="6"/>
      <c r="J151" s="4"/>
    </row>
    <row r="152" spans="1:10" s="5" customFormat="1" ht="15.75">
      <c r="A152" s="4"/>
      <c r="C152" s="4"/>
      <c r="D152" s="4"/>
      <c r="E152" s="4"/>
      <c r="H152" s="6"/>
      <c r="J152" s="4"/>
    </row>
    <row r="153" spans="1:10" s="5" customFormat="1" ht="15.75">
      <c r="A153" s="4"/>
      <c r="C153" s="4"/>
      <c r="D153" s="4"/>
      <c r="E153" s="4"/>
      <c r="H153" s="6"/>
      <c r="J153" s="4"/>
    </row>
    <row r="154" spans="1:10" s="5" customFormat="1" ht="15.75">
      <c r="A154" s="4"/>
      <c r="C154" s="4"/>
      <c r="D154" s="4"/>
      <c r="E154" s="4"/>
      <c r="H154" s="6"/>
      <c r="J154" s="4"/>
    </row>
    <row r="155" spans="1:10" s="5" customFormat="1" ht="15.75">
      <c r="A155" s="4"/>
      <c r="C155" s="4"/>
      <c r="D155" s="4"/>
      <c r="E155" s="4"/>
      <c r="H155" s="6"/>
      <c r="J155" s="4"/>
    </row>
    <row r="156" spans="1:10" s="5" customFormat="1" ht="15.75">
      <c r="A156" s="4"/>
      <c r="C156" s="4"/>
      <c r="D156" s="4"/>
      <c r="E156" s="4"/>
      <c r="H156" s="6"/>
      <c r="J156" s="4"/>
    </row>
    <row r="157" spans="1:10" s="5" customFormat="1" ht="15.75">
      <c r="A157" s="4"/>
      <c r="C157" s="4"/>
      <c r="D157" s="4"/>
      <c r="E157" s="4"/>
      <c r="H157" s="6"/>
      <c r="J157" s="4"/>
    </row>
    <row r="158" spans="1:10" s="5" customFormat="1" ht="15.75">
      <c r="A158" s="4"/>
      <c r="C158" s="4"/>
      <c r="D158" s="4"/>
      <c r="E158" s="4"/>
      <c r="H158" s="6"/>
      <c r="J158" s="4"/>
    </row>
    <row r="159" spans="1:10" s="5" customFormat="1" ht="15.75">
      <c r="A159" s="4"/>
      <c r="C159" s="4"/>
      <c r="D159" s="4"/>
      <c r="E159" s="4"/>
      <c r="H159" s="6"/>
      <c r="J159" s="4"/>
    </row>
    <row r="160" spans="1:10" s="5" customFormat="1" ht="15.75">
      <c r="A160" s="4"/>
      <c r="C160" s="4"/>
      <c r="D160" s="4"/>
      <c r="E160" s="4"/>
      <c r="H160" s="6"/>
      <c r="J160" s="4"/>
    </row>
    <row r="161" spans="1:10" s="5" customFormat="1" ht="15.75">
      <c r="A161" s="4"/>
      <c r="C161" s="4"/>
      <c r="D161" s="4"/>
      <c r="E161" s="4"/>
      <c r="H161" s="6"/>
      <c r="J161" s="4"/>
    </row>
    <row r="162" spans="1:10" s="5" customFormat="1" ht="15.75">
      <c r="A162" s="4"/>
      <c r="C162" s="4"/>
      <c r="D162" s="4"/>
      <c r="E162" s="4"/>
      <c r="H162" s="6"/>
      <c r="J162" s="4"/>
    </row>
    <row r="163" spans="1:10" s="5" customFormat="1" ht="15.75">
      <c r="A163" s="4"/>
      <c r="C163" s="4"/>
      <c r="D163" s="4"/>
      <c r="E163" s="4"/>
      <c r="H163" s="6"/>
      <c r="J163" s="4"/>
    </row>
    <row r="164" spans="1:10" s="5" customFormat="1" ht="15.75">
      <c r="A164" s="4"/>
      <c r="C164" s="4"/>
      <c r="D164" s="4"/>
      <c r="E164" s="4"/>
      <c r="H164" s="6"/>
      <c r="J164" s="4"/>
    </row>
    <row r="165" spans="1:10" s="5" customFormat="1" ht="15.75">
      <c r="A165" s="4"/>
      <c r="C165" s="4"/>
      <c r="D165" s="4"/>
      <c r="E165" s="4"/>
      <c r="H165" s="6"/>
      <c r="J165" s="4"/>
    </row>
    <row r="166" spans="1:10" s="5" customFormat="1" ht="15.75">
      <c r="A166" s="4"/>
      <c r="C166" s="4"/>
      <c r="D166" s="4"/>
      <c r="E166" s="4"/>
      <c r="H166" s="6"/>
      <c r="J166" s="4"/>
    </row>
    <row r="167" spans="1:10" s="5" customFormat="1" ht="15.75">
      <c r="A167" s="4"/>
      <c r="C167" s="4"/>
      <c r="D167" s="4"/>
      <c r="E167" s="4"/>
      <c r="H167" s="6"/>
      <c r="J167" s="4"/>
    </row>
    <row r="168" spans="1:10" s="5" customFormat="1" ht="15.75">
      <c r="A168" s="4"/>
      <c r="C168" s="4"/>
      <c r="D168" s="4"/>
      <c r="E168" s="4"/>
      <c r="H168" s="6"/>
      <c r="J168" s="4"/>
    </row>
    <row r="169" spans="1:10" s="5" customFormat="1" ht="15.75">
      <c r="A169" s="4"/>
      <c r="C169" s="4"/>
      <c r="D169" s="4"/>
      <c r="E169" s="4"/>
      <c r="H169" s="6"/>
      <c r="J169" s="4"/>
    </row>
    <row r="170" spans="1:10" s="5" customFormat="1" ht="15.75">
      <c r="A170" s="4"/>
      <c r="C170" s="4"/>
      <c r="D170" s="4"/>
      <c r="E170" s="4"/>
      <c r="H170" s="6"/>
      <c r="J170" s="4"/>
    </row>
    <row r="171" spans="1:10" s="5" customFormat="1" ht="15.75">
      <c r="A171" s="4"/>
      <c r="C171" s="4"/>
      <c r="D171" s="4"/>
      <c r="E171" s="4"/>
      <c r="H171" s="6"/>
      <c r="J171" s="4"/>
    </row>
    <row r="172" spans="1:10" s="5" customFormat="1" ht="15.75">
      <c r="A172" s="4"/>
      <c r="C172" s="4"/>
      <c r="D172" s="4"/>
      <c r="E172" s="4"/>
      <c r="H172" s="6"/>
      <c r="J172" s="4"/>
    </row>
    <row r="173" spans="1:10" s="5" customFormat="1" ht="15.75">
      <c r="A173" s="4"/>
      <c r="C173" s="4"/>
      <c r="D173" s="4"/>
      <c r="E173" s="4"/>
      <c r="H173" s="6"/>
      <c r="J173" s="4"/>
    </row>
    <row r="174" spans="1:10" s="5" customFormat="1" ht="15.75">
      <c r="A174" s="4"/>
      <c r="C174" s="4"/>
      <c r="D174" s="4"/>
      <c r="E174" s="4"/>
      <c r="H174" s="6"/>
      <c r="J174" s="4"/>
    </row>
    <row r="175" spans="1:10" s="5" customFormat="1" ht="15.75">
      <c r="A175" s="4"/>
      <c r="C175" s="4"/>
      <c r="D175" s="4"/>
      <c r="E175" s="4"/>
      <c r="H175" s="6"/>
      <c r="J175" s="4"/>
    </row>
    <row r="176" spans="1:10" s="5" customFormat="1" ht="15.75">
      <c r="A176" s="4"/>
      <c r="C176" s="4"/>
      <c r="D176" s="4"/>
      <c r="E176" s="4"/>
      <c r="H176" s="6"/>
      <c r="J176" s="4"/>
    </row>
    <row r="177" spans="1:10" s="5" customFormat="1" ht="15.75">
      <c r="A177" s="4"/>
      <c r="C177" s="4"/>
      <c r="D177" s="4"/>
      <c r="E177" s="4"/>
      <c r="H177" s="6"/>
      <c r="J177" s="4"/>
    </row>
    <row r="178" spans="1:10" s="5" customFormat="1" ht="15.75">
      <c r="A178" s="4"/>
      <c r="C178" s="4"/>
      <c r="D178" s="4"/>
      <c r="E178" s="4"/>
      <c r="H178" s="6"/>
      <c r="J178" s="4"/>
    </row>
    <row r="179" spans="1:10" s="5" customFormat="1" ht="15.75">
      <c r="A179" s="4"/>
      <c r="C179" s="4"/>
      <c r="D179" s="4"/>
      <c r="E179" s="4"/>
      <c r="H179" s="6"/>
      <c r="J179" s="4"/>
    </row>
    <row r="180" spans="1:10" s="5" customFormat="1" ht="15.75">
      <c r="A180" s="4"/>
      <c r="C180" s="4"/>
      <c r="D180" s="4"/>
      <c r="E180" s="4"/>
      <c r="H180" s="6"/>
      <c r="J180" s="4"/>
    </row>
    <row r="181" spans="1:10" s="5" customFormat="1" ht="15.75">
      <c r="A181" s="4"/>
      <c r="C181" s="4"/>
      <c r="D181" s="4"/>
      <c r="E181" s="4"/>
      <c r="H181" s="6"/>
      <c r="J181" s="4"/>
    </row>
    <row r="182" spans="1:10" s="5" customFormat="1" ht="15.75">
      <c r="A182" s="4"/>
      <c r="C182" s="4"/>
      <c r="D182" s="4"/>
      <c r="E182" s="4"/>
      <c r="H182" s="6"/>
      <c r="J182" s="4"/>
    </row>
    <row r="183" spans="1:10" s="5" customFormat="1" ht="15.75">
      <c r="A183" s="4"/>
      <c r="C183" s="4"/>
      <c r="D183" s="4"/>
      <c r="E183" s="4"/>
      <c r="H183" s="6"/>
      <c r="J183" s="4"/>
    </row>
    <row r="184" spans="1:10" s="5" customFormat="1" ht="15.75">
      <c r="A184" s="4"/>
      <c r="C184" s="4"/>
      <c r="D184" s="4"/>
      <c r="E184" s="4"/>
      <c r="H184" s="6"/>
      <c r="J184" s="4"/>
    </row>
    <row r="185" spans="1:10" s="5" customFormat="1" ht="15.75">
      <c r="A185" s="4"/>
      <c r="C185" s="4"/>
      <c r="D185" s="4"/>
      <c r="E185" s="4"/>
      <c r="H185" s="6"/>
      <c r="J185" s="4"/>
    </row>
    <row r="186" spans="1:10" s="5" customFormat="1" ht="15.75">
      <c r="A186" s="4"/>
      <c r="C186" s="4"/>
      <c r="D186" s="4"/>
      <c r="E186" s="4"/>
      <c r="H186" s="6"/>
      <c r="J186" s="4"/>
    </row>
    <row r="187" spans="1:10" s="5" customFormat="1" ht="15.75">
      <c r="A187" s="4"/>
      <c r="C187" s="4"/>
      <c r="D187" s="4"/>
      <c r="E187" s="4"/>
      <c r="H187" s="6"/>
      <c r="J187" s="4"/>
    </row>
    <row r="188" spans="1:10" s="5" customFormat="1" ht="15.75">
      <c r="A188" s="4"/>
      <c r="C188" s="4"/>
      <c r="D188" s="4"/>
      <c r="E188" s="4"/>
      <c r="H188" s="6"/>
      <c r="J188" s="4"/>
    </row>
    <row r="189" spans="1:10" s="5" customFormat="1" ht="15.75">
      <c r="A189" s="4"/>
      <c r="C189" s="4"/>
      <c r="D189" s="4"/>
      <c r="E189" s="4"/>
      <c r="H189" s="6"/>
      <c r="J189" s="4"/>
    </row>
    <row r="190" spans="1:10" s="5" customFormat="1" ht="15.75">
      <c r="A190" s="4"/>
      <c r="C190" s="4"/>
      <c r="D190" s="4"/>
      <c r="E190" s="4"/>
      <c r="H190" s="6"/>
      <c r="J190" s="4"/>
    </row>
    <row r="191" spans="1:10" s="5" customFormat="1" ht="15.75">
      <c r="A191" s="4"/>
      <c r="C191" s="4"/>
      <c r="D191" s="4"/>
      <c r="E191" s="4"/>
      <c r="H191" s="6"/>
      <c r="J191" s="4"/>
    </row>
    <row r="192" spans="1:10" s="5" customFormat="1" ht="15.75">
      <c r="A192" s="4"/>
      <c r="C192" s="4"/>
      <c r="D192" s="4"/>
      <c r="E192" s="4"/>
      <c r="H192" s="6"/>
      <c r="J192" s="4"/>
    </row>
    <row r="193" spans="1:10" s="5" customFormat="1" ht="15.75">
      <c r="A193" s="4"/>
      <c r="C193" s="4"/>
      <c r="D193" s="4"/>
      <c r="E193" s="4"/>
      <c r="H193" s="6"/>
      <c r="J193" s="4"/>
    </row>
    <row r="194" spans="1:10" s="5" customFormat="1" ht="15.75">
      <c r="A194" s="4"/>
      <c r="C194" s="4"/>
      <c r="D194" s="4"/>
      <c r="E194" s="4"/>
      <c r="H194" s="6"/>
      <c r="J194" s="4"/>
    </row>
    <row r="195" spans="1:10" s="5" customFormat="1" ht="15.75">
      <c r="A195" s="4"/>
      <c r="C195" s="4"/>
      <c r="D195" s="4"/>
      <c r="E195" s="4"/>
      <c r="H195" s="6"/>
      <c r="J195" s="4"/>
    </row>
    <row r="196" spans="1:10" s="5" customFormat="1" ht="15.75">
      <c r="A196" s="4"/>
      <c r="C196" s="4"/>
      <c r="D196" s="4"/>
      <c r="E196" s="4"/>
      <c r="H196" s="6"/>
      <c r="J196" s="4"/>
    </row>
    <row r="197" spans="1:10" s="5" customFormat="1" ht="15.75">
      <c r="A197" s="4"/>
      <c r="C197" s="4"/>
      <c r="D197" s="4"/>
      <c r="E197" s="4"/>
      <c r="H197" s="6"/>
      <c r="J197" s="4"/>
    </row>
    <row r="198" spans="1:10" s="5" customFormat="1" ht="15.75">
      <c r="A198" s="4"/>
      <c r="C198" s="4"/>
      <c r="D198" s="4"/>
      <c r="E198" s="4"/>
      <c r="H198" s="6"/>
      <c r="J198" s="4"/>
    </row>
    <row r="199" spans="1:10" s="5" customFormat="1" ht="15.75">
      <c r="A199" s="4"/>
      <c r="C199" s="4"/>
      <c r="D199" s="4"/>
      <c r="E199" s="4"/>
      <c r="H199" s="6"/>
      <c r="J199" s="4"/>
    </row>
    <row r="200" spans="1:10" s="5" customFormat="1" ht="15.75">
      <c r="A200" s="4"/>
      <c r="C200" s="4"/>
      <c r="D200" s="4"/>
      <c r="E200" s="4"/>
      <c r="H200" s="6"/>
      <c r="J200" s="4"/>
    </row>
    <row r="201" spans="1:10" s="5" customFormat="1" ht="15.75">
      <c r="A201" s="4"/>
      <c r="C201" s="4"/>
      <c r="D201" s="4"/>
      <c r="E201" s="4"/>
      <c r="H201" s="6"/>
      <c r="J201" s="4"/>
    </row>
    <row r="202" spans="1:10" s="5" customFormat="1" ht="15.75">
      <c r="A202" s="4"/>
      <c r="C202" s="4"/>
      <c r="D202" s="4"/>
      <c r="E202" s="4"/>
      <c r="H202" s="6"/>
      <c r="J202" s="4"/>
    </row>
    <row r="203" spans="1:10" s="5" customFormat="1" ht="15.75">
      <c r="A203" s="4"/>
      <c r="C203" s="4"/>
      <c r="D203" s="4"/>
      <c r="E203" s="4"/>
      <c r="H203" s="6"/>
      <c r="J203" s="4"/>
    </row>
    <row r="204" spans="1:10" s="5" customFormat="1" ht="15.75">
      <c r="A204" s="4"/>
      <c r="C204" s="4"/>
      <c r="D204" s="4"/>
      <c r="E204" s="4"/>
      <c r="H204" s="6"/>
      <c r="J204" s="4"/>
    </row>
    <row r="205" spans="1:10" s="5" customFormat="1" ht="15.75">
      <c r="A205" s="4"/>
      <c r="C205" s="4"/>
      <c r="D205" s="4"/>
      <c r="E205" s="4"/>
      <c r="H205" s="6"/>
      <c r="J205" s="4"/>
    </row>
    <row r="206" spans="1:10" s="5" customFormat="1" ht="15.75">
      <c r="A206" s="4"/>
      <c r="C206" s="4"/>
      <c r="D206" s="4"/>
      <c r="E206" s="4"/>
      <c r="H206" s="6"/>
      <c r="J206" s="4"/>
    </row>
    <row r="207" spans="1:10" s="5" customFormat="1" ht="15.75">
      <c r="A207" s="4"/>
      <c r="C207" s="4"/>
      <c r="D207" s="4"/>
      <c r="E207" s="4"/>
      <c r="H207" s="6"/>
      <c r="J207" s="4"/>
    </row>
    <row r="208" spans="1:10" s="5" customFormat="1" ht="15.75">
      <c r="A208" s="4"/>
      <c r="C208" s="4"/>
      <c r="D208" s="4"/>
      <c r="E208" s="4"/>
      <c r="H208" s="6"/>
      <c r="J208" s="4"/>
    </row>
    <row r="209" spans="1:10" s="5" customFormat="1" ht="15.75">
      <c r="A209" s="4"/>
      <c r="C209" s="4"/>
      <c r="D209" s="4"/>
      <c r="E209" s="4"/>
      <c r="H209" s="6"/>
      <c r="J209" s="4"/>
    </row>
    <row r="210" spans="1:10" s="5" customFormat="1" ht="15.75">
      <c r="A210" s="4"/>
      <c r="C210" s="4"/>
      <c r="D210" s="4"/>
      <c r="E210" s="4"/>
      <c r="H210" s="6"/>
      <c r="J210" s="4"/>
    </row>
    <row r="211" spans="1:10" s="5" customFormat="1" ht="15.75">
      <c r="A211" s="4"/>
      <c r="C211" s="4"/>
      <c r="D211" s="4"/>
      <c r="E211" s="4"/>
      <c r="H211" s="6"/>
      <c r="J211" s="4"/>
    </row>
    <row r="212" spans="1:10" s="5" customFormat="1" ht="15.75">
      <c r="A212" s="4"/>
      <c r="C212" s="4"/>
      <c r="D212" s="4"/>
      <c r="E212" s="4"/>
      <c r="H212" s="6"/>
      <c r="J212" s="4"/>
    </row>
    <row r="213" spans="1:10" s="5" customFormat="1" ht="15.75">
      <c r="A213" s="4"/>
      <c r="C213" s="4"/>
      <c r="D213" s="4"/>
      <c r="E213" s="4"/>
      <c r="H213" s="6"/>
      <c r="J213" s="4"/>
    </row>
    <row r="214" spans="1:10" s="5" customFormat="1" ht="15.75">
      <c r="A214" s="4"/>
      <c r="C214" s="4"/>
      <c r="D214" s="4"/>
      <c r="E214" s="4"/>
      <c r="H214" s="6"/>
      <c r="J214" s="4"/>
    </row>
    <row r="215" spans="1:10" s="5" customFormat="1" ht="15.75">
      <c r="A215" s="4"/>
      <c r="C215" s="4"/>
      <c r="D215" s="4"/>
      <c r="E215" s="4"/>
      <c r="H215" s="6"/>
      <c r="J215" s="4"/>
    </row>
    <row r="216" spans="1:10" s="5" customFormat="1" ht="15.75">
      <c r="A216" s="4"/>
      <c r="C216" s="4"/>
      <c r="D216" s="4"/>
      <c r="E216" s="4"/>
      <c r="H216" s="6"/>
      <c r="J216" s="4"/>
    </row>
    <row r="217" spans="1:10" s="5" customFormat="1" ht="15.75">
      <c r="A217" s="4"/>
      <c r="C217" s="4"/>
      <c r="D217" s="4"/>
      <c r="E217" s="4"/>
      <c r="H217" s="6"/>
      <c r="J217" s="4"/>
    </row>
    <row r="218" spans="1:10" s="5" customFormat="1" ht="15.75">
      <c r="A218" s="4"/>
      <c r="C218" s="4"/>
      <c r="D218" s="4"/>
      <c r="E218" s="4"/>
      <c r="H218" s="6"/>
      <c r="J218" s="4"/>
    </row>
    <row r="219" spans="1:10" s="5" customFormat="1" ht="15.75">
      <c r="A219" s="4"/>
      <c r="C219" s="4"/>
      <c r="D219" s="4"/>
      <c r="E219" s="4"/>
      <c r="H219" s="6"/>
      <c r="J219" s="4"/>
    </row>
    <row r="220" spans="1:10" s="5" customFormat="1" ht="15.75">
      <c r="A220" s="4"/>
      <c r="C220" s="4"/>
      <c r="D220" s="4"/>
      <c r="E220" s="4"/>
      <c r="H220" s="6"/>
      <c r="J220" s="4"/>
    </row>
    <row r="221" spans="1:10" s="5" customFormat="1" ht="15.75">
      <c r="A221" s="4"/>
      <c r="C221" s="4"/>
      <c r="D221" s="4"/>
      <c r="E221" s="4"/>
      <c r="H221" s="6"/>
      <c r="J221" s="4"/>
    </row>
    <row r="222" spans="1:10" s="5" customFormat="1" ht="15.75">
      <c r="A222" s="4"/>
      <c r="C222" s="4"/>
      <c r="D222" s="4"/>
      <c r="E222" s="4"/>
      <c r="H222" s="6"/>
      <c r="J222" s="4"/>
    </row>
    <row r="223" spans="1:10" s="5" customFormat="1" ht="15.75">
      <c r="A223" s="4"/>
      <c r="C223" s="4"/>
      <c r="D223" s="4"/>
      <c r="E223" s="4"/>
      <c r="H223" s="6"/>
      <c r="J223" s="4"/>
    </row>
    <row r="224" spans="1:10" s="5" customFormat="1" ht="15.75">
      <c r="A224" s="4"/>
      <c r="C224" s="4"/>
      <c r="D224" s="4"/>
      <c r="E224" s="4"/>
      <c r="H224" s="6"/>
      <c r="J224" s="4"/>
    </row>
    <row r="225" spans="1:10" s="5" customFormat="1" ht="15.75">
      <c r="A225" s="4"/>
      <c r="C225" s="4"/>
      <c r="D225" s="4"/>
      <c r="E225" s="4"/>
      <c r="H225" s="6"/>
      <c r="J225" s="4"/>
    </row>
    <row r="226" spans="1:10" s="5" customFormat="1" ht="15.75">
      <c r="A226" s="4"/>
      <c r="C226" s="4"/>
      <c r="D226" s="4"/>
      <c r="E226" s="4"/>
      <c r="H226" s="6"/>
      <c r="J226" s="4"/>
    </row>
    <row r="227" spans="1:10" s="5" customFormat="1" ht="15.75">
      <c r="A227" s="4"/>
      <c r="C227" s="4"/>
      <c r="D227" s="4"/>
      <c r="E227" s="4"/>
      <c r="H227" s="6"/>
      <c r="J227" s="4"/>
    </row>
    <row r="228" spans="1:10" s="5" customFormat="1" ht="15.75">
      <c r="A228" s="4"/>
      <c r="C228" s="4"/>
      <c r="D228" s="4"/>
      <c r="E228" s="4"/>
      <c r="H228" s="6"/>
      <c r="J228" s="4"/>
    </row>
    <row r="229" spans="1:10" s="5" customFormat="1" ht="15.75">
      <c r="A229" s="4"/>
      <c r="C229" s="4"/>
      <c r="D229" s="4"/>
      <c r="E229" s="4"/>
      <c r="H229" s="6"/>
      <c r="J229" s="4"/>
    </row>
    <row r="230" spans="1:10" s="5" customFormat="1" ht="15.75">
      <c r="A230" s="4"/>
      <c r="C230" s="4"/>
      <c r="D230" s="4"/>
      <c r="E230" s="4"/>
      <c r="H230" s="6"/>
      <c r="J230" s="4"/>
    </row>
    <row r="231" spans="1:10" s="5" customFormat="1" ht="15.75">
      <c r="A231" s="4"/>
      <c r="C231" s="4"/>
      <c r="D231" s="4"/>
      <c r="E231" s="4"/>
      <c r="H231" s="6"/>
      <c r="J231" s="4"/>
    </row>
    <row r="232" spans="1:10" s="5" customFormat="1" ht="15.75">
      <c r="A232" s="4"/>
      <c r="C232" s="4"/>
      <c r="D232" s="4"/>
      <c r="E232" s="4"/>
      <c r="H232" s="6"/>
      <c r="J232" s="4"/>
    </row>
    <row r="233" spans="1:10" s="5" customFormat="1" ht="15.75">
      <c r="A233" s="4"/>
      <c r="C233" s="4"/>
      <c r="D233" s="4"/>
      <c r="E233" s="4"/>
      <c r="H233" s="6"/>
      <c r="J233" s="4"/>
    </row>
    <row r="234" spans="1:10" s="5" customFormat="1" ht="15.75">
      <c r="A234" s="4"/>
      <c r="C234" s="4"/>
      <c r="D234" s="4"/>
      <c r="E234" s="4"/>
      <c r="H234" s="6"/>
      <c r="J234" s="4"/>
    </row>
    <row r="235" spans="1:10" s="5" customFormat="1" ht="15.75">
      <c r="A235" s="4"/>
      <c r="C235" s="4"/>
      <c r="D235" s="4"/>
      <c r="E235" s="4"/>
      <c r="H235" s="6"/>
      <c r="J235" s="4"/>
    </row>
    <row r="236" spans="1:10" s="5" customFormat="1" ht="15.75">
      <c r="A236" s="4"/>
      <c r="C236" s="4"/>
      <c r="D236" s="4"/>
      <c r="E236" s="4"/>
      <c r="H236" s="6"/>
      <c r="J236" s="4"/>
    </row>
    <row r="237" spans="1:10" s="5" customFormat="1" ht="15.75">
      <c r="A237" s="4"/>
      <c r="C237" s="4"/>
      <c r="D237" s="4"/>
      <c r="E237" s="4"/>
      <c r="H237" s="6"/>
      <c r="J237" s="4"/>
    </row>
    <row r="238" spans="1:10" s="5" customFormat="1" ht="15.75">
      <c r="A238" s="4"/>
      <c r="C238" s="4"/>
      <c r="D238" s="4"/>
      <c r="E238" s="4"/>
      <c r="H238" s="6"/>
      <c r="J238" s="4"/>
    </row>
    <row r="239" spans="1:10" s="5" customFormat="1" ht="15.75">
      <c r="A239" s="4"/>
      <c r="C239" s="4"/>
      <c r="D239" s="4"/>
      <c r="E239" s="4"/>
      <c r="H239" s="6"/>
      <c r="J239" s="4"/>
    </row>
    <row r="240" spans="1:10" s="5" customFormat="1" ht="15.75">
      <c r="A240" s="4"/>
      <c r="C240" s="4"/>
      <c r="D240" s="4"/>
      <c r="E240" s="4"/>
      <c r="H240" s="6"/>
      <c r="J240" s="4"/>
    </row>
    <row r="241" spans="1:10" s="5" customFormat="1" ht="15.75">
      <c r="A241" s="4"/>
      <c r="C241" s="4"/>
      <c r="D241" s="4"/>
      <c r="E241" s="4"/>
      <c r="H241" s="6"/>
      <c r="J241" s="4"/>
    </row>
    <row r="242" spans="1:10" s="5" customFormat="1" ht="15.75">
      <c r="A242" s="4"/>
      <c r="C242" s="4"/>
      <c r="D242" s="4"/>
      <c r="E242" s="4"/>
      <c r="H242" s="6"/>
      <c r="J242" s="4"/>
    </row>
    <row r="243" spans="1:10" s="5" customFormat="1" ht="15.75">
      <c r="A243" s="4"/>
      <c r="C243" s="4"/>
      <c r="D243" s="4"/>
      <c r="E243" s="4"/>
      <c r="H243" s="6"/>
      <c r="J243" s="4"/>
    </row>
    <row r="244" spans="1:10" s="5" customFormat="1" ht="15.75">
      <c r="A244" s="4"/>
      <c r="C244" s="4"/>
      <c r="D244" s="4"/>
      <c r="E244" s="4"/>
      <c r="H244" s="6"/>
      <c r="J244" s="4"/>
    </row>
    <row r="245" spans="1:10" s="5" customFormat="1" ht="15.75">
      <c r="A245" s="4"/>
      <c r="C245" s="4"/>
      <c r="D245" s="4"/>
      <c r="E245" s="4"/>
      <c r="H245" s="6"/>
      <c r="J245" s="4"/>
    </row>
    <row r="246" spans="1:10" s="5" customFormat="1" ht="15.75">
      <c r="A246" s="4"/>
      <c r="C246" s="4"/>
      <c r="D246" s="4"/>
      <c r="E246" s="4"/>
      <c r="H246" s="6"/>
      <c r="J246" s="4"/>
    </row>
    <row r="247" spans="1:10" s="5" customFormat="1" ht="15.75">
      <c r="A247" s="4"/>
      <c r="C247" s="4"/>
      <c r="D247" s="4"/>
      <c r="E247" s="4"/>
      <c r="H247" s="6"/>
      <c r="J247" s="4"/>
    </row>
    <row r="248" spans="1:10" s="5" customFormat="1" ht="15.75">
      <c r="A248" s="4"/>
      <c r="C248" s="4"/>
      <c r="D248" s="4"/>
      <c r="E248" s="4"/>
      <c r="H248" s="6"/>
      <c r="J248" s="4"/>
    </row>
    <row r="249" spans="1:10" s="5" customFormat="1" ht="15.75">
      <c r="A249" s="4"/>
      <c r="C249" s="4"/>
      <c r="D249" s="4"/>
      <c r="E249" s="4"/>
      <c r="H249" s="6"/>
      <c r="J249" s="4"/>
    </row>
    <row r="250" spans="1:10" s="5" customFormat="1" ht="15.75">
      <c r="A250" s="4"/>
      <c r="C250" s="4"/>
      <c r="D250" s="4"/>
      <c r="E250" s="4"/>
      <c r="H250" s="6"/>
      <c r="J250" s="4"/>
    </row>
    <row r="251" spans="1:10" s="5" customFormat="1" ht="15.75">
      <c r="A251" s="4"/>
      <c r="C251" s="4"/>
      <c r="D251" s="4"/>
      <c r="E251" s="4"/>
      <c r="H251" s="6"/>
      <c r="J251" s="4"/>
    </row>
    <row r="252" spans="1:10" s="5" customFormat="1" ht="15.75">
      <c r="A252" s="4"/>
      <c r="C252" s="4"/>
      <c r="D252" s="4"/>
      <c r="E252" s="4"/>
      <c r="H252" s="6"/>
      <c r="J252" s="4"/>
    </row>
    <row r="253" spans="1:10" s="5" customFormat="1" ht="15.75">
      <c r="A253" s="4"/>
      <c r="C253" s="4"/>
      <c r="D253" s="4"/>
      <c r="E253" s="4"/>
      <c r="H253" s="6"/>
      <c r="J253" s="4"/>
    </row>
    <row r="254" spans="1:10" s="5" customFormat="1" ht="15.75">
      <c r="A254" s="4"/>
      <c r="C254" s="4"/>
      <c r="D254" s="4"/>
      <c r="E254" s="4"/>
      <c r="H254" s="6"/>
      <c r="J254" s="4"/>
    </row>
    <row r="255" spans="1:10" s="5" customFormat="1" ht="15.75">
      <c r="A255" s="4"/>
      <c r="C255" s="4"/>
      <c r="D255" s="4"/>
      <c r="E255" s="4"/>
      <c r="H255" s="6"/>
      <c r="J255" s="4"/>
    </row>
    <row r="256" spans="1:10" s="5" customFormat="1" ht="15.75">
      <c r="A256" s="4"/>
      <c r="C256" s="4"/>
      <c r="D256" s="4"/>
      <c r="E256" s="4"/>
      <c r="H256" s="6"/>
      <c r="J256" s="4"/>
    </row>
    <row r="257" spans="1:10" s="5" customFormat="1" ht="15.75">
      <c r="A257" s="4"/>
      <c r="C257" s="4"/>
      <c r="D257" s="4"/>
      <c r="E257" s="4"/>
      <c r="H257" s="6"/>
      <c r="J257" s="4"/>
    </row>
    <row r="258" spans="1:10" s="5" customFormat="1" ht="15.75">
      <c r="A258" s="4"/>
      <c r="C258" s="4"/>
      <c r="D258" s="4"/>
      <c r="E258" s="4"/>
      <c r="H258" s="6"/>
      <c r="J258" s="4"/>
    </row>
    <row r="259" spans="1:10" s="5" customFormat="1" ht="15.75">
      <c r="A259" s="4"/>
      <c r="C259" s="4"/>
      <c r="D259" s="4"/>
      <c r="E259" s="4"/>
      <c r="H259" s="6"/>
      <c r="J259" s="4"/>
    </row>
    <row r="260" spans="1:10" s="5" customFormat="1" ht="15.75">
      <c r="A260" s="4"/>
      <c r="C260" s="4"/>
      <c r="D260" s="4"/>
      <c r="E260" s="4"/>
      <c r="H260" s="6"/>
      <c r="J260" s="4"/>
    </row>
    <row r="261" spans="1:10" s="5" customFormat="1" ht="15.75">
      <c r="A261" s="4"/>
      <c r="C261" s="4"/>
      <c r="D261" s="4"/>
      <c r="E261" s="4"/>
      <c r="H261" s="6"/>
      <c r="J261" s="4"/>
    </row>
    <row r="262" spans="1:10" s="5" customFormat="1" ht="15.75">
      <c r="A262" s="4"/>
      <c r="C262" s="4"/>
      <c r="D262" s="4"/>
      <c r="E262" s="4"/>
      <c r="H262" s="6"/>
      <c r="J262" s="4"/>
    </row>
    <row r="263" spans="1:10" s="5" customFormat="1" ht="15.75">
      <c r="A263" s="4"/>
      <c r="C263" s="4"/>
      <c r="D263" s="4"/>
      <c r="E263" s="4"/>
      <c r="H263" s="6"/>
      <c r="J263" s="4"/>
    </row>
    <row r="264" spans="1:10" s="5" customFormat="1" ht="15.75">
      <c r="A264" s="4"/>
      <c r="C264" s="4"/>
      <c r="D264" s="4"/>
      <c r="E264" s="4"/>
      <c r="H264" s="6"/>
      <c r="J264" s="4"/>
    </row>
    <row r="265" spans="1:10" s="5" customFormat="1" ht="15.75">
      <c r="A265" s="4"/>
      <c r="C265" s="4"/>
      <c r="D265" s="4"/>
      <c r="E265" s="4"/>
      <c r="H265" s="6"/>
      <c r="J265" s="4"/>
    </row>
    <row r="266" spans="1:10" s="5" customFormat="1" ht="15.75">
      <c r="A266" s="4"/>
      <c r="C266" s="4"/>
      <c r="D266" s="4"/>
      <c r="E266" s="4"/>
      <c r="H266" s="6"/>
      <c r="J266" s="4"/>
    </row>
    <row r="267" spans="1:10" s="5" customFormat="1" ht="15.75">
      <c r="A267" s="4"/>
      <c r="C267" s="4"/>
      <c r="D267" s="4"/>
      <c r="E267" s="4"/>
      <c r="H267" s="6"/>
      <c r="J267" s="4"/>
    </row>
    <row r="268" spans="1:10" s="5" customFormat="1" ht="15.75">
      <c r="A268" s="4"/>
      <c r="C268" s="4"/>
      <c r="D268" s="4"/>
      <c r="E268" s="4"/>
      <c r="H268" s="6"/>
      <c r="J268" s="4"/>
    </row>
    <row r="269" spans="1:10" s="5" customFormat="1" ht="15.75">
      <c r="A269" s="4"/>
      <c r="C269" s="4"/>
      <c r="D269" s="4"/>
      <c r="E269" s="4"/>
      <c r="H269" s="6"/>
      <c r="J269" s="4"/>
    </row>
    <row r="270" spans="1:10" s="5" customFormat="1" ht="15.75">
      <c r="A270" s="4"/>
      <c r="C270" s="4"/>
      <c r="D270" s="4"/>
      <c r="E270" s="4"/>
      <c r="H270" s="6"/>
      <c r="J270" s="4"/>
    </row>
    <row r="271" spans="1:10" s="5" customFormat="1" ht="15.75">
      <c r="A271" s="4"/>
      <c r="C271" s="4"/>
      <c r="D271" s="4"/>
      <c r="E271" s="4"/>
      <c r="H271" s="6"/>
      <c r="J271" s="4"/>
    </row>
    <row r="272" spans="1:10" s="5" customFormat="1" ht="15.75">
      <c r="A272" s="4"/>
      <c r="C272" s="4"/>
      <c r="D272" s="4"/>
      <c r="E272" s="4"/>
      <c r="H272" s="6"/>
      <c r="J272" s="4"/>
    </row>
    <row r="273" spans="1:10" s="5" customFormat="1" ht="15.75">
      <c r="A273" s="4"/>
      <c r="C273" s="4"/>
      <c r="D273" s="4"/>
      <c r="E273" s="4"/>
      <c r="H273" s="6"/>
      <c r="J273" s="4"/>
    </row>
    <row r="274" spans="1:10" s="5" customFormat="1" ht="15.75">
      <c r="A274" s="4"/>
      <c r="C274" s="4"/>
      <c r="D274" s="4"/>
      <c r="E274" s="4"/>
      <c r="H274" s="6"/>
      <c r="J274" s="4"/>
    </row>
    <row r="275" spans="1:10" s="5" customFormat="1" ht="15.75">
      <c r="A275" s="4"/>
      <c r="C275" s="4"/>
      <c r="D275" s="4"/>
      <c r="E275" s="4"/>
      <c r="H275" s="6"/>
      <c r="J275" s="4"/>
    </row>
    <row r="276" spans="1:10" s="5" customFormat="1" ht="15.75">
      <c r="A276" s="4"/>
      <c r="C276" s="4"/>
      <c r="D276" s="4"/>
      <c r="E276" s="4"/>
      <c r="H276" s="6"/>
      <c r="J276" s="4"/>
    </row>
    <row r="277" spans="1:10" s="5" customFormat="1" ht="15.75">
      <c r="A277" s="4"/>
      <c r="C277" s="4"/>
      <c r="D277" s="4"/>
      <c r="E277" s="4"/>
      <c r="H277" s="6"/>
      <c r="J277" s="4"/>
    </row>
    <row r="278" spans="1:10" s="5" customFormat="1" ht="15.75">
      <c r="A278" s="4"/>
      <c r="C278" s="4"/>
      <c r="D278" s="4"/>
      <c r="E278" s="4"/>
      <c r="H278" s="6"/>
      <c r="J278" s="4"/>
    </row>
    <row r="279" spans="1:10" s="5" customFormat="1" ht="15.75">
      <c r="A279" s="4"/>
      <c r="C279" s="4"/>
      <c r="D279" s="4"/>
      <c r="E279" s="4"/>
      <c r="H279" s="6"/>
      <c r="J279" s="4"/>
    </row>
    <row r="280" spans="1:10" s="5" customFormat="1" ht="15.75">
      <c r="A280" s="4"/>
      <c r="C280" s="4"/>
      <c r="D280" s="4"/>
      <c r="E280" s="4"/>
      <c r="H280" s="6"/>
      <c r="J280" s="4"/>
    </row>
    <row r="281" spans="1:10" s="5" customFormat="1" ht="15.75">
      <c r="A281" s="4"/>
      <c r="C281" s="4"/>
      <c r="D281" s="4"/>
      <c r="E281" s="4"/>
      <c r="H281" s="6"/>
      <c r="J281" s="4"/>
    </row>
    <row r="282" spans="1:10" s="5" customFormat="1" ht="15.75">
      <c r="A282" s="4"/>
      <c r="C282" s="4"/>
      <c r="D282" s="4"/>
      <c r="E282" s="4"/>
      <c r="H282" s="6"/>
      <c r="J282" s="4"/>
    </row>
    <row r="283" spans="1:10" s="5" customFormat="1" ht="15.75">
      <c r="A283" s="4"/>
      <c r="C283" s="4"/>
      <c r="D283" s="4"/>
      <c r="E283" s="4"/>
      <c r="H283" s="6"/>
      <c r="J283" s="4"/>
    </row>
    <row r="284" spans="1:10" s="5" customFormat="1" ht="15.75">
      <c r="A284" s="4"/>
      <c r="C284" s="4"/>
      <c r="D284" s="4"/>
      <c r="E284" s="4"/>
      <c r="H284" s="6"/>
      <c r="J284" s="4"/>
    </row>
    <row r="285" spans="1:10" s="5" customFormat="1" ht="15.75">
      <c r="A285" s="4"/>
      <c r="C285" s="4"/>
      <c r="D285" s="4"/>
      <c r="E285" s="4"/>
      <c r="H285" s="6"/>
      <c r="J285" s="4"/>
    </row>
    <row r="286" spans="1:10" s="5" customFormat="1" ht="15.75">
      <c r="A286" s="4"/>
      <c r="C286" s="4"/>
      <c r="D286" s="4"/>
      <c r="E286" s="4"/>
      <c r="H286" s="6"/>
      <c r="J286" s="4"/>
    </row>
    <row r="287" spans="1:10" s="5" customFormat="1" ht="15.75">
      <c r="A287" s="4"/>
      <c r="C287" s="4"/>
      <c r="D287" s="4"/>
      <c r="E287" s="4"/>
      <c r="H287" s="6"/>
      <c r="J287" s="4"/>
    </row>
    <row r="288" spans="1:10" s="5" customFormat="1" ht="15.75">
      <c r="A288" s="4"/>
      <c r="C288" s="4"/>
      <c r="D288" s="4"/>
      <c r="E288" s="4"/>
      <c r="H288" s="6"/>
      <c r="J288" s="4"/>
    </row>
    <row r="289" spans="1:10" s="5" customFormat="1" ht="15.75">
      <c r="A289" s="4"/>
      <c r="C289" s="4"/>
      <c r="D289" s="4"/>
      <c r="E289" s="4"/>
      <c r="H289" s="6"/>
      <c r="J289" s="4"/>
    </row>
    <row r="290" spans="1:10" s="5" customFormat="1" ht="15.75">
      <c r="A290" s="4"/>
      <c r="C290" s="4"/>
      <c r="D290" s="4"/>
      <c r="E290" s="4"/>
      <c r="H290" s="6"/>
      <c r="J290" s="4"/>
    </row>
    <row r="291" spans="1:10" s="5" customFormat="1" ht="15.75">
      <c r="A291" s="4"/>
      <c r="C291" s="4"/>
      <c r="D291" s="4"/>
      <c r="E291" s="4"/>
      <c r="H291" s="6"/>
      <c r="J291" s="4"/>
    </row>
    <row r="292" spans="1:10" s="5" customFormat="1" ht="15.75">
      <c r="A292" s="4"/>
      <c r="C292" s="4"/>
      <c r="D292" s="4"/>
      <c r="E292" s="4"/>
      <c r="H292" s="6"/>
      <c r="J292" s="4"/>
    </row>
    <row r="293" spans="1:10" s="5" customFormat="1" ht="15.75">
      <c r="A293" s="4"/>
      <c r="C293" s="4"/>
      <c r="D293" s="4"/>
      <c r="E293" s="4"/>
      <c r="H293" s="6"/>
      <c r="J293" s="4"/>
    </row>
    <row r="294" spans="1:10" s="5" customFormat="1" ht="15.75">
      <c r="A294" s="4"/>
      <c r="C294" s="4"/>
      <c r="D294" s="4"/>
      <c r="E294" s="4"/>
      <c r="H294" s="6"/>
      <c r="J294" s="4"/>
    </row>
    <row r="295" spans="1:10" s="5" customFormat="1" ht="15.75">
      <c r="A295" s="4"/>
      <c r="C295" s="4"/>
      <c r="D295" s="4"/>
      <c r="E295" s="4"/>
      <c r="H295" s="6"/>
      <c r="J295" s="4"/>
    </row>
    <row r="296" spans="1:10" s="5" customFormat="1" ht="15.75">
      <c r="A296" s="4"/>
      <c r="C296" s="4"/>
      <c r="D296" s="4"/>
      <c r="E296" s="4"/>
      <c r="H296" s="6"/>
      <c r="J296" s="4"/>
    </row>
    <row r="297" spans="1:10" s="5" customFormat="1" ht="15.75">
      <c r="A297" s="4"/>
      <c r="C297" s="4"/>
      <c r="D297" s="4"/>
      <c r="E297" s="4"/>
      <c r="H297" s="6"/>
      <c r="J297" s="4"/>
    </row>
    <row r="298" spans="1:10" s="5" customFormat="1" ht="15.75">
      <c r="A298" s="4"/>
      <c r="C298" s="4"/>
      <c r="D298" s="4"/>
      <c r="E298" s="4"/>
      <c r="H298" s="6"/>
      <c r="J298" s="4"/>
    </row>
    <row r="299" spans="1:10" s="5" customFormat="1" ht="15.75">
      <c r="A299" s="4"/>
      <c r="C299" s="4"/>
      <c r="D299" s="4"/>
      <c r="E299" s="4"/>
      <c r="H299" s="6"/>
      <c r="J299" s="4"/>
    </row>
    <row r="300" spans="1:10" s="5" customFormat="1" ht="15.75">
      <c r="A300" s="4"/>
      <c r="C300" s="4"/>
      <c r="D300" s="4"/>
      <c r="E300" s="4"/>
      <c r="H300" s="6"/>
      <c r="J300" s="4"/>
    </row>
    <row r="301" spans="1:10" s="5" customFormat="1" ht="15.75">
      <c r="A301" s="4"/>
      <c r="C301" s="4"/>
      <c r="D301" s="4"/>
      <c r="E301" s="4"/>
      <c r="H301" s="6"/>
      <c r="J301" s="4"/>
    </row>
    <row r="302" spans="1:10" s="5" customFormat="1" ht="15.75">
      <c r="A302" s="4"/>
      <c r="C302" s="4"/>
      <c r="D302" s="4"/>
      <c r="E302" s="4"/>
      <c r="H302" s="6"/>
      <c r="J302" s="4"/>
    </row>
    <row r="303" spans="1:10" s="5" customFormat="1" ht="15.75">
      <c r="A303" s="4"/>
      <c r="C303" s="4"/>
      <c r="D303" s="4"/>
      <c r="E303" s="4"/>
      <c r="H303" s="6"/>
      <c r="J303" s="4"/>
    </row>
    <row r="304" spans="1:10" s="5" customFormat="1" ht="15.75">
      <c r="A304" s="4"/>
      <c r="C304" s="4"/>
      <c r="D304" s="4"/>
      <c r="E304" s="4"/>
      <c r="H304" s="6"/>
      <c r="J304" s="4"/>
    </row>
    <row r="305" spans="1:10" s="5" customFormat="1" ht="15.75">
      <c r="A305" s="4"/>
      <c r="C305" s="4"/>
      <c r="D305" s="4"/>
      <c r="E305" s="4"/>
      <c r="H305" s="6"/>
      <c r="J305" s="4"/>
    </row>
    <row r="306" spans="1:10" s="5" customFormat="1" ht="15.75">
      <c r="A306" s="4"/>
      <c r="C306" s="4"/>
      <c r="D306" s="4"/>
      <c r="E306" s="4"/>
      <c r="H306" s="6"/>
      <c r="J306" s="4"/>
    </row>
    <row r="307" spans="1:10" s="5" customFormat="1" ht="15.75">
      <c r="A307" s="4"/>
      <c r="C307" s="4"/>
      <c r="D307" s="4"/>
      <c r="E307" s="4"/>
      <c r="H307" s="6"/>
      <c r="J307" s="4"/>
    </row>
    <row r="308" spans="1:10" s="5" customFormat="1" ht="15.75">
      <c r="A308" s="4"/>
      <c r="C308" s="4"/>
      <c r="D308" s="4"/>
      <c r="E308" s="4"/>
      <c r="H308" s="6"/>
      <c r="J308" s="4"/>
    </row>
    <row r="309" spans="1:10" s="5" customFormat="1" ht="15.75">
      <c r="A309" s="4"/>
      <c r="C309" s="4"/>
      <c r="D309" s="4"/>
      <c r="E309" s="4"/>
      <c r="H309" s="6"/>
      <c r="J309" s="4"/>
    </row>
    <row r="310" spans="1:10" s="5" customFormat="1" ht="15.75">
      <c r="A310" s="4"/>
      <c r="C310" s="4"/>
      <c r="D310" s="4"/>
      <c r="E310" s="4"/>
      <c r="H310" s="6"/>
      <c r="J310" s="4"/>
    </row>
    <row r="311" spans="1:10" s="5" customFormat="1" ht="15.75">
      <c r="A311" s="4"/>
      <c r="C311" s="4"/>
      <c r="D311" s="4"/>
      <c r="E311" s="4"/>
      <c r="H311" s="6"/>
      <c r="J311" s="4"/>
    </row>
    <row r="312" spans="1:10" s="5" customFormat="1" ht="15.75">
      <c r="A312" s="4"/>
      <c r="C312" s="4"/>
      <c r="D312" s="4"/>
      <c r="E312" s="4"/>
      <c r="H312" s="6"/>
      <c r="J312" s="4"/>
    </row>
    <row r="313" spans="1:10" s="5" customFormat="1" ht="15.75">
      <c r="A313" s="4"/>
      <c r="C313" s="4"/>
      <c r="D313" s="4"/>
      <c r="E313" s="4"/>
      <c r="H313" s="6"/>
      <c r="J313" s="4"/>
    </row>
    <row r="314" spans="1:10" s="5" customFormat="1" ht="15.75">
      <c r="A314" s="4"/>
      <c r="C314" s="4"/>
      <c r="D314" s="4"/>
      <c r="E314" s="4"/>
      <c r="H314" s="6"/>
      <c r="J314" s="4"/>
    </row>
    <row r="315" spans="1:10" s="5" customFormat="1" ht="15.75">
      <c r="A315" s="4"/>
      <c r="C315" s="4"/>
      <c r="D315" s="4"/>
      <c r="E315" s="4"/>
      <c r="H315" s="6"/>
      <c r="J315" s="4"/>
    </row>
    <row r="316" spans="1:10" s="5" customFormat="1" ht="15.75">
      <c r="A316" s="4"/>
      <c r="C316" s="4"/>
      <c r="D316" s="4"/>
      <c r="E316" s="4"/>
      <c r="H316" s="6"/>
      <c r="J316" s="4"/>
    </row>
    <row r="317" spans="1:10" s="5" customFormat="1" ht="15.75">
      <c r="A317" s="4"/>
      <c r="C317" s="4"/>
      <c r="D317" s="4"/>
      <c r="E317" s="4"/>
      <c r="H317" s="6"/>
      <c r="J317" s="4"/>
    </row>
    <row r="318" spans="1:10" s="5" customFormat="1" ht="15.75">
      <c r="A318" s="4"/>
      <c r="C318" s="4"/>
      <c r="D318" s="4"/>
      <c r="E318" s="4"/>
      <c r="H318" s="6"/>
      <c r="J318" s="4"/>
    </row>
    <row r="319" spans="1:10" s="5" customFormat="1" ht="15.75">
      <c r="A319" s="4"/>
      <c r="C319" s="4"/>
      <c r="D319" s="4"/>
      <c r="E319" s="4"/>
      <c r="H319" s="6"/>
      <c r="J319" s="4"/>
    </row>
    <row r="320" spans="1:10" s="5" customFormat="1" ht="15.75">
      <c r="A320" s="4"/>
      <c r="C320" s="4"/>
      <c r="D320" s="4"/>
      <c r="E320" s="4"/>
      <c r="H320" s="6"/>
      <c r="J320" s="4"/>
    </row>
    <row r="321" spans="1:10" s="5" customFormat="1" ht="15.75">
      <c r="A321" s="4"/>
      <c r="C321" s="4"/>
      <c r="D321" s="4"/>
      <c r="E321" s="4"/>
      <c r="H321" s="6"/>
      <c r="J321" s="4"/>
    </row>
    <row r="322" spans="1:10" s="5" customFormat="1" ht="15.75">
      <c r="A322" s="4"/>
      <c r="C322" s="4"/>
      <c r="D322" s="4"/>
      <c r="E322" s="4"/>
      <c r="H322" s="6"/>
      <c r="J322" s="4"/>
    </row>
    <row r="323" spans="1:10" s="5" customFormat="1" ht="15.75">
      <c r="A323" s="4"/>
      <c r="C323" s="4"/>
      <c r="D323" s="4"/>
      <c r="E323" s="4"/>
      <c r="H323" s="6"/>
      <c r="J323" s="4"/>
    </row>
    <row r="324" spans="1:10" s="5" customFormat="1" ht="15.75">
      <c r="A324" s="4"/>
      <c r="C324" s="4"/>
      <c r="D324" s="4"/>
      <c r="E324" s="4"/>
      <c r="H324" s="6"/>
      <c r="J324" s="4"/>
    </row>
    <row r="325" spans="1:10" s="5" customFormat="1" ht="15.75">
      <c r="A325" s="4"/>
      <c r="C325" s="4"/>
      <c r="D325" s="4"/>
      <c r="E325" s="4"/>
      <c r="H325" s="6"/>
      <c r="J325" s="4"/>
    </row>
    <row r="326" spans="1:10" s="5" customFormat="1" ht="15.75">
      <c r="A326" s="4"/>
      <c r="C326" s="4"/>
      <c r="D326" s="4"/>
      <c r="E326" s="4"/>
      <c r="H326" s="6"/>
      <c r="J326" s="4"/>
    </row>
    <row r="327" spans="1:10" s="5" customFormat="1" ht="15.75">
      <c r="A327" s="4"/>
      <c r="C327" s="4"/>
      <c r="D327" s="4"/>
      <c r="E327" s="4"/>
      <c r="H327" s="6"/>
      <c r="J327" s="4"/>
    </row>
    <row r="328" spans="1:10" s="5" customFormat="1" ht="15.75">
      <c r="A328" s="4"/>
      <c r="C328" s="4"/>
      <c r="D328" s="4"/>
      <c r="E328" s="4"/>
      <c r="H328" s="6"/>
      <c r="J328" s="4"/>
    </row>
    <row r="329" spans="1:10" s="5" customFormat="1" ht="15.75">
      <c r="A329" s="4"/>
      <c r="C329" s="4"/>
      <c r="D329" s="4"/>
      <c r="E329" s="4"/>
      <c r="H329" s="6"/>
      <c r="J329" s="4"/>
    </row>
    <row r="330" spans="1:10" s="5" customFormat="1" ht="15.75">
      <c r="A330" s="4"/>
      <c r="C330" s="4"/>
      <c r="D330" s="4"/>
      <c r="E330" s="4"/>
      <c r="H330" s="6"/>
      <c r="J330" s="4"/>
    </row>
    <row r="331" spans="1:10" s="5" customFormat="1" ht="15.75">
      <c r="A331" s="4"/>
      <c r="C331" s="4"/>
      <c r="D331" s="4"/>
      <c r="E331" s="4"/>
      <c r="H331" s="6"/>
      <c r="J331" s="4"/>
    </row>
    <row r="332" spans="1:10" s="5" customFormat="1" ht="15.75">
      <c r="A332" s="4"/>
      <c r="C332" s="4"/>
      <c r="D332" s="4"/>
      <c r="E332" s="4"/>
      <c r="H332" s="6"/>
      <c r="J332" s="4"/>
    </row>
    <row r="333" spans="1:10" s="5" customFormat="1" ht="15.75">
      <c r="A333" s="4"/>
      <c r="C333" s="4"/>
      <c r="D333" s="4"/>
      <c r="E333" s="4"/>
      <c r="H333" s="6"/>
      <c r="J333" s="4"/>
    </row>
    <row r="334" spans="1:10" s="5" customFormat="1" ht="15.75">
      <c r="A334" s="4"/>
      <c r="C334" s="4"/>
      <c r="D334" s="4"/>
      <c r="E334" s="4"/>
      <c r="H334" s="6"/>
      <c r="J334" s="4"/>
    </row>
    <row r="335" spans="1:10" s="5" customFormat="1" ht="15.75">
      <c r="A335" s="4"/>
      <c r="C335" s="4"/>
      <c r="D335" s="4"/>
      <c r="E335" s="4"/>
      <c r="H335" s="6"/>
      <c r="J335" s="4"/>
    </row>
    <row r="336" spans="1:10" s="5" customFormat="1" ht="15.75">
      <c r="A336" s="4"/>
      <c r="C336" s="4"/>
      <c r="D336" s="4"/>
      <c r="E336" s="4"/>
      <c r="H336" s="6"/>
      <c r="J336" s="4"/>
    </row>
    <row r="337" spans="1:10" s="5" customFormat="1" ht="15.75">
      <c r="A337" s="4"/>
      <c r="C337" s="4"/>
      <c r="D337" s="4"/>
      <c r="E337" s="4"/>
      <c r="H337" s="6"/>
      <c r="J337" s="4"/>
    </row>
    <row r="338" spans="1:10" s="5" customFormat="1" ht="15.75">
      <c r="A338" s="4"/>
      <c r="C338" s="4"/>
      <c r="D338" s="4"/>
      <c r="E338" s="4"/>
      <c r="H338" s="6"/>
      <c r="J338" s="4"/>
    </row>
    <row r="339" spans="1:10" s="5" customFormat="1" ht="15.75">
      <c r="A339" s="4"/>
      <c r="C339" s="4"/>
      <c r="D339" s="4"/>
      <c r="E339" s="4"/>
      <c r="H339" s="6"/>
      <c r="J339" s="4"/>
    </row>
    <row r="340" spans="1:10" s="5" customFormat="1" ht="15.75">
      <c r="A340" s="4"/>
      <c r="C340" s="4"/>
      <c r="D340" s="4"/>
      <c r="E340" s="4"/>
      <c r="H340" s="6"/>
      <c r="J340" s="4"/>
    </row>
    <row r="341" spans="1:10" s="5" customFormat="1" ht="15.75">
      <c r="A341" s="4"/>
      <c r="C341" s="4"/>
      <c r="D341" s="4"/>
      <c r="E341" s="4"/>
      <c r="H341" s="6"/>
      <c r="J341" s="4"/>
    </row>
    <row r="342" spans="1:10" s="5" customFormat="1" ht="15.75">
      <c r="A342" s="4"/>
      <c r="C342" s="4"/>
      <c r="D342" s="4"/>
      <c r="E342" s="4"/>
      <c r="H342" s="6"/>
      <c r="J342" s="4"/>
    </row>
    <row r="343" spans="1:10" s="5" customFormat="1" ht="15.75">
      <c r="A343" s="4"/>
      <c r="C343" s="4"/>
      <c r="D343" s="4"/>
      <c r="E343" s="4"/>
      <c r="H343" s="6"/>
      <c r="J343" s="4"/>
    </row>
    <row r="344" spans="1:10" s="5" customFormat="1" ht="15.75">
      <c r="A344" s="4"/>
      <c r="C344" s="4"/>
      <c r="D344" s="4"/>
      <c r="E344" s="4"/>
      <c r="H344" s="6"/>
      <c r="J344" s="4"/>
    </row>
    <row r="345" spans="1:10" s="5" customFormat="1" ht="15.75">
      <c r="A345" s="4"/>
      <c r="C345" s="4"/>
      <c r="D345" s="4"/>
      <c r="E345" s="4"/>
      <c r="H345" s="6"/>
      <c r="J345" s="4"/>
    </row>
    <row r="346" spans="1:10" s="5" customFormat="1" ht="15.75">
      <c r="A346" s="4"/>
      <c r="C346" s="4"/>
      <c r="D346" s="4"/>
      <c r="E346" s="4"/>
      <c r="H346" s="6"/>
      <c r="J346" s="4"/>
    </row>
    <row r="347" spans="1:10" s="5" customFormat="1" ht="15.75">
      <c r="A347" s="4"/>
      <c r="C347" s="4"/>
      <c r="D347" s="4"/>
      <c r="E347" s="4"/>
      <c r="H347" s="6"/>
      <c r="J347" s="4"/>
    </row>
    <row r="348" spans="1:10" s="5" customFormat="1" ht="15.75">
      <c r="A348" s="4"/>
      <c r="C348" s="4"/>
      <c r="D348" s="4"/>
      <c r="E348" s="4"/>
      <c r="H348" s="6"/>
      <c r="J348" s="4"/>
    </row>
    <row r="349" spans="1:10" s="5" customFormat="1" ht="15.75">
      <c r="A349" s="4"/>
      <c r="C349" s="4"/>
      <c r="D349" s="4"/>
      <c r="E349" s="4"/>
      <c r="H349" s="6"/>
      <c r="J349" s="4"/>
    </row>
    <row r="350" spans="1:10" s="5" customFormat="1" ht="15.75">
      <c r="A350" s="4"/>
      <c r="C350" s="4"/>
      <c r="D350" s="4"/>
      <c r="E350" s="4"/>
      <c r="H350" s="6"/>
      <c r="J350" s="4"/>
    </row>
    <row r="351" spans="1:10" s="5" customFormat="1" ht="15.75">
      <c r="A351" s="4"/>
      <c r="C351" s="4"/>
      <c r="D351" s="4"/>
      <c r="E351" s="4"/>
      <c r="H351" s="6"/>
      <c r="J351" s="4"/>
    </row>
    <row r="352" spans="1:10" s="5" customFormat="1" ht="15.75">
      <c r="A352" s="4"/>
      <c r="C352" s="4"/>
      <c r="D352" s="4"/>
      <c r="E352" s="4"/>
      <c r="H352" s="6"/>
      <c r="J352" s="4"/>
    </row>
    <row r="353" spans="1:10" s="5" customFormat="1" ht="15.75">
      <c r="A353" s="4"/>
      <c r="C353" s="4"/>
      <c r="D353" s="4"/>
      <c r="E353" s="4"/>
      <c r="H353" s="6"/>
      <c r="J353" s="4"/>
    </row>
    <row r="354" spans="1:10" s="5" customFormat="1" ht="15.75">
      <c r="A354" s="4"/>
      <c r="C354" s="4"/>
      <c r="D354" s="4"/>
      <c r="E354" s="4"/>
      <c r="H354" s="6"/>
      <c r="J354" s="4"/>
    </row>
    <row r="355" spans="1:10" s="5" customFormat="1" ht="15.75">
      <c r="A355" s="4"/>
      <c r="C355" s="4"/>
      <c r="D355" s="4"/>
      <c r="E355" s="4"/>
      <c r="H355" s="6"/>
      <c r="J355" s="4"/>
    </row>
    <row r="356" spans="1:10" s="5" customFormat="1" ht="15.75">
      <c r="A356" s="4"/>
      <c r="C356" s="4"/>
      <c r="D356" s="4"/>
      <c r="E356" s="4"/>
      <c r="H356" s="6"/>
      <c r="J356" s="4"/>
    </row>
    <row r="357" spans="1:10" s="5" customFormat="1" ht="15.75">
      <c r="A357" s="4"/>
      <c r="C357" s="4"/>
      <c r="D357" s="4"/>
      <c r="E357" s="4"/>
      <c r="H357" s="6"/>
      <c r="J357" s="4"/>
    </row>
    <row r="358" spans="1:10" s="5" customFormat="1" ht="15.75">
      <c r="A358" s="4"/>
      <c r="C358" s="4"/>
      <c r="D358" s="4"/>
      <c r="E358" s="4"/>
      <c r="H358" s="6"/>
      <c r="J358" s="4"/>
    </row>
    <row r="359" spans="1:10" s="5" customFormat="1" ht="15.75">
      <c r="A359" s="4"/>
      <c r="C359" s="4"/>
      <c r="D359" s="4"/>
      <c r="E359" s="4"/>
      <c r="H359" s="6"/>
      <c r="J359" s="4"/>
    </row>
    <row r="360" spans="1:10" s="5" customFormat="1" ht="15.75">
      <c r="A360" s="4"/>
      <c r="C360" s="4"/>
      <c r="D360" s="4"/>
      <c r="E360" s="4"/>
      <c r="H360" s="6"/>
      <c r="J360" s="4"/>
    </row>
    <row r="361" spans="1:10" s="5" customFormat="1" ht="15.75">
      <c r="A361" s="4"/>
      <c r="C361" s="4"/>
      <c r="D361" s="4"/>
      <c r="E361" s="4"/>
      <c r="H361" s="6"/>
      <c r="J361" s="4"/>
    </row>
    <row r="362" spans="1:10" s="5" customFormat="1" ht="15.75">
      <c r="A362" s="4"/>
      <c r="C362" s="4"/>
      <c r="D362" s="4"/>
      <c r="E362" s="4"/>
      <c r="H362" s="6"/>
      <c r="J362" s="4"/>
    </row>
    <row r="363" spans="1:10" s="5" customFormat="1" ht="15.75">
      <c r="A363" s="4"/>
      <c r="C363" s="4"/>
      <c r="D363" s="4"/>
      <c r="E363" s="4"/>
      <c r="H363" s="6"/>
      <c r="J363" s="4"/>
    </row>
    <row r="364" spans="1:10" s="5" customFormat="1" ht="15.75">
      <c r="A364" s="4"/>
      <c r="C364" s="4"/>
      <c r="D364" s="4"/>
      <c r="E364" s="4"/>
      <c r="H364" s="6"/>
      <c r="J364" s="4"/>
    </row>
    <row r="365" spans="1:10" s="5" customFormat="1" ht="15.75">
      <c r="A365" s="4"/>
      <c r="C365" s="4"/>
      <c r="D365" s="4"/>
      <c r="E365" s="4"/>
      <c r="H365" s="6"/>
      <c r="J365" s="4"/>
    </row>
    <row r="366" spans="1:10" s="5" customFormat="1" ht="15.75">
      <c r="A366" s="4"/>
      <c r="C366" s="4"/>
      <c r="D366" s="4"/>
      <c r="E366" s="4"/>
      <c r="H366" s="6"/>
      <c r="J366" s="4"/>
    </row>
    <row r="367" spans="1:10" s="5" customFormat="1" ht="15.75">
      <c r="A367" s="4"/>
      <c r="C367" s="4"/>
      <c r="D367" s="4"/>
      <c r="E367" s="4"/>
      <c r="H367" s="6"/>
      <c r="J367" s="4"/>
    </row>
    <row r="368" spans="1:10" s="5" customFormat="1" ht="15.75">
      <c r="A368" s="4"/>
      <c r="C368" s="4"/>
      <c r="D368" s="4"/>
      <c r="E368" s="4"/>
      <c r="H368" s="6"/>
      <c r="J368" s="4"/>
    </row>
  </sheetData>
  <sheetProtection/>
  <mergeCells count="21">
    <mergeCell ref="A1:J1"/>
    <mergeCell ref="A2:J2"/>
    <mergeCell ref="A3:J3"/>
    <mergeCell ref="A4:J4"/>
    <mergeCell ref="A5:J5"/>
    <mergeCell ref="A6:J6"/>
    <mergeCell ref="A7:J7"/>
    <mergeCell ref="A8:J8"/>
    <mergeCell ref="F10:G10"/>
    <mergeCell ref="A35:B35"/>
    <mergeCell ref="D35:F35"/>
    <mergeCell ref="H35:J35"/>
    <mergeCell ref="D40:F40"/>
    <mergeCell ref="A41:J41"/>
    <mergeCell ref="A42:J42"/>
    <mergeCell ref="A36:B36"/>
    <mergeCell ref="D36:F36"/>
    <mergeCell ref="H36:J36"/>
    <mergeCell ref="D38:F38"/>
    <mergeCell ref="D39:F39"/>
    <mergeCell ref="H39:J39"/>
  </mergeCells>
  <printOptions horizontalCentered="1" verticalCentered="1"/>
  <pageMargins left="0.28" right="0.23" top="0.17" bottom="0" header="0" footer="0"/>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SAKARYA UNIVERSITESI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e.balcı</dc:creator>
  <cp:keywords/>
  <dc:description/>
  <cp:lastModifiedBy>SAU</cp:lastModifiedBy>
  <cp:lastPrinted>2014-07-10T08:29:10Z</cp:lastPrinted>
  <dcterms:created xsi:type="dcterms:W3CDTF">2012-11-14T14:17:27Z</dcterms:created>
  <dcterms:modified xsi:type="dcterms:W3CDTF">2014-07-10T09:16:58Z</dcterms:modified>
  <cp:category/>
  <cp:version/>
  <cp:contentType/>
  <cp:contentStatus/>
</cp:coreProperties>
</file>