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20" windowWidth="14805" windowHeight="8010"/>
  </bookViews>
  <sheets>
    <sheet name="Sayfa1" sheetId="1" r:id="rId1"/>
  </sheets>
  <calcPr calcId="145621"/>
</workbook>
</file>

<file path=xl/calcChain.xml><?xml version="1.0" encoding="utf-8"?>
<calcChain xmlns="http://schemas.openxmlformats.org/spreadsheetml/2006/main">
  <c r="AM12" i="1" l="1"/>
  <c r="AM13" i="1"/>
  <c r="AM14" i="1"/>
  <c r="AM15" i="1"/>
  <c r="AM16" i="1"/>
  <c r="AM17" i="1"/>
  <c r="AM18" i="1"/>
  <c r="AM19" i="1"/>
  <c r="AM20" i="1"/>
  <c r="AM21" i="1"/>
  <c r="AM22" i="1"/>
  <c r="AM23" i="1"/>
  <c r="AM24" i="1"/>
  <c r="AM25" i="1"/>
  <c r="AM26" i="1"/>
  <c r="AM27" i="1"/>
  <c r="AM28" i="1"/>
  <c r="AM29" i="1"/>
  <c r="AM30" i="1"/>
  <c r="AM31" i="1"/>
  <c r="AM32" i="1"/>
  <c r="AM33" i="1"/>
  <c r="AM34" i="1"/>
  <c r="AM35" i="1"/>
  <c r="AM11" i="1"/>
  <c r="J14" i="1" l="1"/>
  <c r="J15" i="1"/>
  <c r="J16" i="1"/>
  <c r="J17" i="1"/>
  <c r="J18" i="1"/>
  <c r="J19" i="1"/>
  <c r="J20" i="1"/>
  <c r="J21" i="1"/>
  <c r="J22" i="1"/>
  <c r="J23" i="1"/>
  <c r="J24" i="1"/>
  <c r="J25" i="1"/>
  <c r="J26" i="1"/>
  <c r="J27" i="1"/>
  <c r="J28" i="1"/>
  <c r="J29" i="1"/>
  <c r="J30" i="1"/>
  <c r="J31" i="1"/>
  <c r="J32" i="1"/>
  <c r="J33" i="1"/>
  <c r="J34" i="1"/>
  <c r="J35" i="1"/>
  <c r="AL33" i="1" l="1"/>
  <c r="AJ33" i="1"/>
  <c r="AG33" i="1"/>
  <c r="AD33" i="1"/>
  <c r="AA33" i="1"/>
  <c r="X33" i="1"/>
  <c r="U33" i="1"/>
  <c r="R33" i="1"/>
  <c r="N33" i="1"/>
  <c r="M33" i="1"/>
  <c r="AL32" i="1"/>
  <c r="AJ32" i="1"/>
  <c r="AG32" i="1"/>
  <c r="AD32" i="1"/>
  <c r="AA32" i="1"/>
  <c r="X32" i="1"/>
  <c r="U32" i="1"/>
  <c r="R32" i="1"/>
  <c r="N32" i="1"/>
  <c r="M32" i="1"/>
  <c r="AL31" i="1"/>
  <c r="AJ31" i="1"/>
  <c r="AG31" i="1"/>
  <c r="AD31" i="1"/>
  <c r="AA31" i="1"/>
  <c r="X31" i="1"/>
  <c r="U31" i="1"/>
  <c r="AK31" i="1" s="1"/>
  <c r="O31" i="1" s="1"/>
  <c r="R31" i="1"/>
  <c r="N31" i="1"/>
  <c r="M31" i="1"/>
  <c r="AL30" i="1"/>
  <c r="AJ30" i="1"/>
  <c r="AG30" i="1"/>
  <c r="AD30" i="1"/>
  <c r="AA30" i="1"/>
  <c r="X30" i="1"/>
  <c r="U30" i="1"/>
  <c r="R30" i="1"/>
  <c r="AK30" i="1" s="1"/>
  <c r="O30" i="1" s="1"/>
  <c r="N30" i="1"/>
  <c r="M30" i="1"/>
  <c r="AL29" i="1"/>
  <c r="AJ29" i="1"/>
  <c r="AG29" i="1"/>
  <c r="AD29" i="1"/>
  <c r="AA29" i="1"/>
  <c r="X29" i="1"/>
  <c r="U29" i="1"/>
  <c r="R29" i="1"/>
  <c r="N29" i="1"/>
  <c r="M29" i="1"/>
  <c r="AL28" i="1"/>
  <c r="AJ28" i="1"/>
  <c r="AG28" i="1"/>
  <c r="AD28" i="1"/>
  <c r="AA28" i="1"/>
  <c r="X28" i="1"/>
  <c r="U28" i="1"/>
  <c r="R28" i="1"/>
  <c r="N28" i="1"/>
  <c r="M28" i="1"/>
  <c r="AL27" i="1"/>
  <c r="AJ27" i="1"/>
  <c r="AG27" i="1"/>
  <c r="AD27" i="1"/>
  <c r="AA27" i="1"/>
  <c r="X27" i="1"/>
  <c r="U27" i="1"/>
  <c r="AK27" i="1" s="1"/>
  <c r="O27" i="1" s="1"/>
  <c r="R27" i="1"/>
  <c r="N27" i="1"/>
  <c r="M27" i="1"/>
  <c r="AL26" i="1"/>
  <c r="AJ26" i="1"/>
  <c r="AG26" i="1"/>
  <c r="AD26" i="1"/>
  <c r="AA26" i="1"/>
  <c r="X26" i="1"/>
  <c r="U26" i="1"/>
  <c r="R26" i="1"/>
  <c r="AK26" i="1" s="1"/>
  <c r="O26" i="1" s="1"/>
  <c r="N26" i="1"/>
  <c r="M26" i="1"/>
  <c r="AL25" i="1"/>
  <c r="AJ25" i="1"/>
  <c r="AG25" i="1"/>
  <c r="AD25" i="1"/>
  <c r="AA25" i="1"/>
  <c r="X25" i="1"/>
  <c r="U25" i="1"/>
  <c r="R25" i="1"/>
  <c r="N25" i="1"/>
  <c r="M25" i="1"/>
  <c r="AL24" i="1"/>
  <c r="AJ24" i="1"/>
  <c r="AG24" i="1"/>
  <c r="AD24" i="1"/>
  <c r="AA24" i="1"/>
  <c r="X24" i="1"/>
  <c r="U24" i="1"/>
  <c r="R24" i="1"/>
  <c r="N24" i="1"/>
  <c r="M24" i="1"/>
  <c r="AL23" i="1"/>
  <c r="AJ23" i="1"/>
  <c r="AG23" i="1"/>
  <c r="AD23" i="1"/>
  <c r="AA23" i="1"/>
  <c r="X23" i="1"/>
  <c r="U23" i="1"/>
  <c r="AK23" i="1" s="1"/>
  <c r="O23" i="1" s="1"/>
  <c r="R23" i="1"/>
  <c r="N23" i="1"/>
  <c r="M23" i="1"/>
  <c r="AL22" i="1"/>
  <c r="AJ22" i="1"/>
  <c r="AG22" i="1"/>
  <c r="AD22" i="1"/>
  <c r="AA22" i="1"/>
  <c r="X22" i="1"/>
  <c r="U22" i="1"/>
  <c r="R22" i="1"/>
  <c r="AK22" i="1" s="1"/>
  <c r="O22" i="1" s="1"/>
  <c r="N22" i="1"/>
  <c r="M22" i="1"/>
  <c r="AL21" i="1"/>
  <c r="AJ21" i="1"/>
  <c r="AG21" i="1"/>
  <c r="AD21" i="1"/>
  <c r="AA21" i="1"/>
  <c r="X21" i="1"/>
  <c r="U21" i="1"/>
  <c r="R21" i="1"/>
  <c r="N21" i="1"/>
  <c r="M21" i="1"/>
  <c r="AL20" i="1"/>
  <c r="AJ20" i="1"/>
  <c r="AG20" i="1"/>
  <c r="AD20" i="1"/>
  <c r="AA20" i="1"/>
  <c r="X20" i="1"/>
  <c r="U20" i="1"/>
  <c r="R20" i="1"/>
  <c r="N20" i="1"/>
  <c r="M20" i="1"/>
  <c r="AL19" i="1"/>
  <c r="AJ19" i="1"/>
  <c r="AG19" i="1"/>
  <c r="AD19" i="1"/>
  <c r="AA19" i="1"/>
  <c r="X19" i="1"/>
  <c r="U19" i="1"/>
  <c r="AK19" i="1" s="1"/>
  <c r="O19" i="1" s="1"/>
  <c r="R19" i="1"/>
  <c r="N19" i="1"/>
  <c r="M19" i="1"/>
  <c r="AL18" i="1"/>
  <c r="AJ18" i="1"/>
  <c r="AG18" i="1"/>
  <c r="AD18" i="1"/>
  <c r="AA18" i="1"/>
  <c r="X18" i="1"/>
  <c r="U18" i="1"/>
  <c r="R18" i="1"/>
  <c r="AK18" i="1" s="1"/>
  <c r="O18" i="1" s="1"/>
  <c r="N18" i="1"/>
  <c r="M18" i="1"/>
  <c r="AL17" i="1"/>
  <c r="AJ17" i="1"/>
  <c r="AG17" i="1"/>
  <c r="AD17" i="1"/>
  <c r="AA17" i="1"/>
  <c r="X17" i="1"/>
  <c r="U17" i="1"/>
  <c r="R17" i="1"/>
  <c r="N17" i="1"/>
  <c r="M17" i="1"/>
  <c r="AL16" i="1"/>
  <c r="AJ16" i="1"/>
  <c r="AG16" i="1"/>
  <c r="AD16" i="1"/>
  <c r="AA16" i="1"/>
  <c r="X16" i="1"/>
  <c r="U16" i="1"/>
  <c r="R16" i="1"/>
  <c r="N16" i="1"/>
  <c r="M16" i="1"/>
  <c r="AL15" i="1"/>
  <c r="AJ15" i="1"/>
  <c r="AG15" i="1"/>
  <c r="AD15" i="1"/>
  <c r="AA15" i="1"/>
  <c r="X15" i="1"/>
  <c r="U15" i="1"/>
  <c r="AK15" i="1" s="1"/>
  <c r="O15" i="1" s="1"/>
  <c r="R15" i="1"/>
  <c r="N15" i="1"/>
  <c r="M15" i="1"/>
  <c r="AL14" i="1"/>
  <c r="AJ14" i="1"/>
  <c r="AG14" i="1"/>
  <c r="AD14" i="1"/>
  <c r="AA14" i="1"/>
  <c r="X14" i="1"/>
  <c r="U14" i="1"/>
  <c r="R14" i="1"/>
  <c r="AK14" i="1" s="1"/>
  <c r="O14" i="1" s="1"/>
  <c r="N14" i="1"/>
  <c r="M14" i="1"/>
  <c r="AJ13" i="1"/>
  <c r="AG13" i="1"/>
  <c r="AD13" i="1"/>
  <c r="AA13" i="1"/>
  <c r="X13" i="1"/>
  <c r="U13" i="1"/>
  <c r="R13" i="1"/>
  <c r="N13" i="1"/>
  <c r="M13" i="1"/>
  <c r="AJ12" i="1"/>
  <c r="AG12" i="1"/>
  <c r="AD12" i="1"/>
  <c r="AA12" i="1"/>
  <c r="X12" i="1"/>
  <c r="U12" i="1"/>
  <c r="R12" i="1"/>
  <c r="N12" i="1"/>
  <c r="D12" i="1" s="1"/>
  <c r="M12" i="1"/>
  <c r="AJ11" i="1"/>
  <c r="AG11" i="1"/>
  <c r="AD11" i="1"/>
  <c r="AA11" i="1"/>
  <c r="X11" i="1"/>
  <c r="U11" i="1"/>
  <c r="R11" i="1"/>
  <c r="N11" i="1"/>
  <c r="D11" i="1" s="1"/>
  <c r="M11" i="1"/>
  <c r="I14" i="1"/>
  <c r="I15" i="1"/>
  <c r="I16" i="1"/>
  <c r="I17" i="1"/>
  <c r="I18" i="1"/>
  <c r="I19" i="1"/>
  <c r="I20" i="1"/>
  <c r="I21" i="1"/>
  <c r="I22" i="1"/>
  <c r="I23" i="1"/>
  <c r="I24" i="1"/>
  <c r="I25" i="1"/>
  <c r="I26" i="1"/>
  <c r="I27" i="1"/>
  <c r="I28" i="1"/>
  <c r="I29" i="1"/>
  <c r="I30" i="1"/>
  <c r="I31" i="1"/>
  <c r="I32" i="1"/>
  <c r="I33" i="1"/>
  <c r="I34" i="1"/>
  <c r="I35" i="1"/>
  <c r="D33" i="1"/>
  <c r="D34" i="1"/>
  <c r="D35" i="1"/>
  <c r="D13" i="1"/>
  <c r="D14" i="1"/>
  <c r="D15" i="1"/>
  <c r="D16" i="1"/>
  <c r="D17" i="1"/>
  <c r="D18" i="1"/>
  <c r="D19" i="1"/>
  <c r="D20" i="1"/>
  <c r="D21" i="1"/>
  <c r="D22" i="1"/>
  <c r="D23" i="1"/>
  <c r="D24" i="1"/>
  <c r="D25" i="1"/>
  <c r="D26" i="1"/>
  <c r="D27" i="1"/>
  <c r="D28" i="1"/>
  <c r="D29" i="1"/>
  <c r="D30" i="1"/>
  <c r="D31" i="1"/>
  <c r="D32" i="1"/>
  <c r="AK12" i="1" l="1"/>
  <c r="AK13" i="1"/>
  <c r="AK16" i="1"/>
  <c r="O16" i="1" s="1"/>
  <c r="AK17" i="1"/>
  <c r="O17" i="1" s="1"/>
  <c r="AK20" i="1"/>
  <c r="O20" i="1" s="1"/>
  <c r="AK21" i="1"/>
  <c r="O21" i="1" s="1"/>
  <c r="AK24" i="1"/>
  <c r="O24" i="1" s="1"/>
  <c r="AK25" i="1"/>
  <c r="O25" i="1" s="1"/>
  <c r="AK28" i="1"/>
  <c r="O28" i="1" s="1"/>
  <c r="AK29" i="1"/>
  <c r="O29" i="1" s="1"/>
  <c r="AK32" i="1"/>
  <c r="O32" i="1" s="1"/>
  <c r="AK33" i="1"/>
  <c r="O33" i="1" s="1"/>
  <c r="AK11" i="1"/>
  <c r="O11" i="1" s="1"/>
  <c r="J11" i="1" s="1"/>
  <c r="O12" i="1" l="1"/>
  <c r="J12" i="1" s="1"/>
  <c r="O13" i="1"/>
  <c r="J13" i="1" s="1"/>
  <c r="AL11" i="1"/>
  <c r="I11" i="1" s="1"/>
  <c r="AL12" i="1" l="1"/>
  <c r="I12" i="1" s="1"/>
  <c r="AL13" i="1"/>
  <c r="I13" i="1" s="1"/>
</calcChain>
</file>

<file path=xl/sharedStrings.xml><?xml version="1.0" encoding="utf-8"?>
<sst xmlns="http://schemas.openxmlformats.org/spreadsheetml/2006/main" count="287" uniqueCount="42">
  <si>
    <t>NUMARASI</t>
  </si>
  <si>
    <t>ADI SOYADI</t>
  </si>
  <si>
    <t>MEVCUT KREDİSİ</t>
  </si>
  <si>
    <t>PROJE DAHİL KREDİ</t>
  </si>
  <si>
    <t>AĞIRLIKLI NOT ORT.</t>
  </si>
  <si>
    <t>DANIŞMANI</t>
  </si>
  <si>
    <t>PROJE</t>
  </si>
  <si>
    <t>YETERLİK</t>
  </si>
  <si>
    <t>G.A. NOT ORTALAMA</t>
  </si>
  <si>
    <t xml:space="preserve"> </t>
  </si>
  <si>
    <t>JÜRİ</t>
  </si>
  <si>
    <t xml:space="preserve">Not:    1) Öğrencinin danışmanı Proje ve Yeterlik Sınavına girmek zorundadır.          
          2) Proje sınavından başarılı olmayan öğrenci yeterlik sınavına alınmaz.
</t>
  </si>
  <si>
    <t xml:space="preserve">(2) Yeterlik sınavı aşağıdaki esaslara göre yürütülür:
a)  Öğrencinin, proje dersi dahil aldığı bütün derslerin başarı ile tamamlanmasından ve mezuniyet not ortalaması şartını sağladıktan sonra, EYK’ce oluşturulmuş, biri öğrencinin proje danışmanı olmak üzere 
 üç kişilik jüri huzurunda yapılır.
b)  Sonuç, jüri başkanı tarafından sınavı izleyen üç gün içinde ilgili enstitüye tutanakla bildirilir.
c) Yeterlik sınavında başarısız olup, azami süreyi dolduran öğrenciler, öğrencilik haklarından yararlandırılmaksızın, takip eden yarıyılda öğrenci katkı payı veya öğrenim ücreti ödemek koşulu ile akademik takvimde belirtilen yeterlik
 sınav tarihlerinde sınavı tekrarlanır.
</t>
  </si>
  <si>
    <t>toplam</t>
  </si>
  <si>
    <t>90-100</t>
  </si>
  <si>
    <t>85-89</t>
  </si>
  <si>
    <t>80-84</t>
  </si>
  <si>
    <t>75-79</t>
  </si>
  <si>
    <t>65-74</t>
  </si>
  <si>
    <t>58-64</t>
  </si>
  <si>
    <t>50-57</t>
  </si>
  <si>
    <t>49 -</t>
  </si>
  <si>
    <t>T.C.</t>
  </si>
  <si>
    <t>SAKARYA ÜNİVERSİTESİ</t>
  </si>
  <si>
    <t>SOSYAL BİLİMLER ENSTİTÜSÜ</t>
  </si>
  <si>
    <t>2013-2014 / GÜZ YARIYILI SONU</t>
  </si>
  <si>
    <t>PROJE SAVUNMA VE YETERLİK SINAVI BAŞARI LİSTESİ</t>
  </si>
  <si>
    <t xml:space="preserve"> 1. GRUP</t>
  </si>
  <si>
    <t>UZAKTAN EĞİTİM ORTADOĞU ÇALIŞMALARI TEZSİZ YÜKSEK LİSANS PROGRAMI</t>
  </si>
  <si>
    <t>Hicret ALPAN</t>
  </si>
  <si>
    <t>Mehmet SOYTÜRK</t>
  </si>
  <si>
    <t>Eamon McClearn</t>
  </si>
  <si>
    <t>1260E49008</t>
  </si>
  <si>
    <t>1260E49005</t>
  </si>
  <si>
    <t>1260E49009</t>
  </si>
  <si>
    <t>Doç. Dr. Ali BALCI</t>
  </si>
  <si>
    <t>Prof. Dr. Ertan EFEGİL</t>
  </si>
  <si>
    <t>Doç. Dr. Tuncay KARDAŞ</t>
  </si>
  <si>
    <t>Yrd. Doç. Dr. Murat YEŞİLTAŞ</t>
  </si>
  <si>
    <t xml:space="preserve">                       YEDEK</t>
  </si>
  <si>
    <t xml:space="preserve">                          JÜRİ</t>
  </si>
  <si>
    <t xml:space="preserve">                                    JÜRİ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</si>
</sst>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2" x14ac:knownFonts="1">
    <font>
      <sz val="11"/>
      <color theme="1"/>
      <name val="Calibri"/>
      <family val="2"/>
      <charset val="162"/>
      <scheme val="minor"/>
    </font>
    <font>
      <sz val="11"/>
      <color theme="0"/>
      <name val="Calibri"/>
      <family val="2"/>
      <charset val="162"/>
      <scheme val="minor"/>
    </font>
    <font>
      <b/>
      <sz val="12"/>
      <color theme="1"/>
      <name val="Times New Roman"/>
      <family val="1"/>
      <charset val="162"/>
    </font>
    <font>
      <sz val="11"/>
      <name val="Calibri"/>
      <family val="2"/>
      <charset val="162"/>
      <scheme val="minor"/>
    </font>
    <font>
      <b/>
      <sz val="14"/>
      <color theme="1"/>
      <name val="Calibri"/>
      <family val="2"/>
      <charset val="162"/>
      <scheme val="minor"/>
    </font>
    <font>
      <sz val="12"/>
      <name val="Times New Roman"/>
      <family val="1"/>
      <charset val="162"/>
    </font>
    <font>
      <i/>
      <sz val="12"/>
      <name val="Times New Roman"/>
      <family val="1"/>
      <charset val="162"/>
    </font>
    <font>
      <sz val="12"/>
      <color theme="1"/>
      <name val="Times New Roman"/>
      <family val="1"/>
      <charset val="162"/>
    </font>
    <font>
      <sz val="12"/>
      <color theme="1"/>
      <name val="Calibri"/>
      <family val="2"/>
      <charset val="162"/>
      <scheme val="minor"/>
    </font>
    <font>
      <b/>
      <sz val="12"/>
      <color theme="1"/>
      <name val="Calibri"/>
      <family val="2"/>
      <charset val="162"/>
      <scheme val="minor"/>
    </font>
    <font>
      <b/>
      <sz val="12"/>
      <color rgb="FF000000"/>
      <name val="Times New Roman"/>
      <family val="1"/>
      <charset val="162"/>
    </font>
    <font>
      <sz val="10"/>
      <color theme="1"/>
      <name val="Times New Roman"/>
      <family val="1"/>
      <charset val="162"/>
    </font>
  </fonts>
  <fills count="8">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85">
    <xf numFmtId="0" fontId="0" fillId="0" borderId="0" xfId="0"/>
    <xf numFmtId="0" fontId="3" fillId="0" borderId="0" xfId="0" applyFont="1" applyProtection="1">
      <protection hidden="1"/>
    </xf>
    <xf numFmtId="0" fontId="1" fillId="0" borderId="0" xfId="0" applyFont="1" applyProtection="1">
      <protection hidden="1"/>
    </xf>
    <xf numFmtId="0" fontId="1" fillId="0" borderId="10" xfId="0" applyFont="1" applyBorder="1" applyProtection="1">
      <protection hidden="1"/>
    </xf>
    <xf numFmtId="0" fontId="4" fillId="3" borderId="0" xfId="0" applyFont="1" applyFill="1" applyBorder="1" applyAlignment="1" applyProtection="1">
      <protection locked="0"/>
    </xf>
    <xf numFmtId="0" fontId="2" fillId="0" borderId="0" xfId="0" applyFont="1" applyFill="1" applyBorder="1" applyAlignment="1" applyProtection="1">
      <alignment vertical="center"/>
      <protection hidden="1"/>
    </xf>
    <xf numFmtId="0" fontId="5" fillId="0" borderId="0" xfId="0" applyFont="1" applyBorder="1" applyProtection="1">
      <protection hidden="1"/>
    </xf>
    <xf numFmtId="0" fontId="5" fillId="4" borderId="0" xfId="0" applyFont="1" applyFill="1" applyBorder="1" applyProtection="1">
      <protection hidden="1"/>
    </xf>
    <xf numFmtId="0" fontId="6" fillId="3" borderId="0" xfId="0" applyFont="1" applyFill="1" applyBorder="1" applyAlignment="1" applyProtection="1">
      <alignment horizontal="center" vertical="center" wrapText="1"/>
      <protection hidden="1"/>
    </xf>
    <xf numFmtId="0" fontId="5" fillId="3" borderId="0" xfId="0" applyFont="1" applyFill="1" applyBorder="1" applyProtection="1">
      <protection hidden="1"/>
    </xf>
    <xf numFmtId="0" fontId="5" fillId="5" borderId="0" xfId="0" applyFont="1" applyFill="1" applyBorder="1" applyProtection="1">
      <protection hidden="1"/>
    </xf>
    <xf numFmtId="0" fontId="6" fillId="0" borderId="0" xfId="0" applyFont="1" applyFill="1" applyBorder="1" applyAlignment="1" applyProtection="1">
      <alignment horizontal="center" vertical="center" wrapText="1"/>
      <protection hidden="1"/>
    </xf>
    <xf numFmtId="0" fontId="5" fillId="0" borderId="0" xfId="0" applyFont="1" applyFill="1" applyBorder="1" applyProtection="1">
      <protection hidden="1"/>
    </xf>
    <xf numFmtId="164" fontId="5" fillId="4" borderId="0" xfId="0" applyNumberFormat="1" applyFont="1" applyFill="1" applyBorder="1" applyProtection="1">
      <protection hidden="1"/>
    </xf>
    <xf numFmtId="0" fontId="5" fillId="6" borderId="0" xfId="0" applyFont="1" applyFill="1" applyBorder="1" applyProtection="1">
      <protection hidden="1"/>
    </xf>
    <xf numFmtId="0" fontId="6" fillId="5" borderId="0" xfId="0" applyFont="1" applyFill="1" applyBorder="1" applyAlignment="1" applyProtection="1">
      <alignment horizontal="center" vertical="center" wrapText="1"/>
      <protection hidden="1"/>
    </xf>
    <xf numFmtId="0" fontId="5" fillId="7" borderId="0" xfId="0" applyFont="1" applyFill="1" applyBorder="1" applyProtection="1">
      <protection hidden="1"/>
    </xf>
    <xf numFmtId="0" fontId="7" fillId="0" borderId="4" xfId="0" applyFont="1" applyBorder="1" applyAlignment="1" applyProtection="1">
      <alignment horizontal="center"/>
      <protection hidden="1"/>
    </xf>
    <xf numFmtId="0" fontId="7" fillId="0" borderId="0" xfId="0" applyFont="1" applyBorder="1" applyProtection="1">
      <protection hidden="1"/>
    </xf>
    <xf numFmtId="0" fontId="7" fillId="0" borderId="0" xfId="0" applyFont="1" applyBorder="1" applyAlignment="1" applyProtection="1">
      <alignment horizontal="center"/>
      <protection hidden="1"/>
    </xf>
    <xf numFmtId="0" fontId="7" fillId="0" borderId="0" xfId="0" applyFont="1" applyBorder="1" applyAlignment="1" applyProtection="1">
      <alignment horizontal="center" vertical="center"/>
      <protection hidden="1"/>
    </xf>
    <xf numFmtId="0" fontId="7" fillId="0" borderId="5" xfId="0" applyFont="1" applyBorder="1" applyAlignment="1" applyProtection="1">
      <alignment horizontal="center"/>
      <protection hidden="1"/>
    </xf>
    <xf numFmtId="0" fontId="0" fillId="0" borderId="4" xfId="0" applyBorder="1"/>
    <xf numFmtId="0" fontId="7" fillId="0" borderId="9" xfId="0" applyFont="1" applyFill="1" applyBorder="1"/>
    <xf numFmtId="11" fontId="7" fillId="0" borderId="9" xfId="0" applyNumberFormat="1" applyFont="1" applyFill="1" applyBorder="1" applyAlignment="1">
      <alignment horizontal="center"/>
    </xf>
    <xf numFmtId="0" fontId="8" fillId="0" borderId="17" xfId="0" applyFont="1" applyBorder="1"/>
    <xf numFmtId="0" fontId="8" fillId="0" borderId="9" xfId="0" applyFont="1" applyBorder="1"/>
    <xf numFmtId="2" fontId="8" fillId="0" borderId="9" xfId="0" applyNumberFormat="1" applyFont="1" applyBorder="1"/>
    <xf numFmtId="0" fontId="10" fillId="0" borderId="11" xfId="0" applyFont="1" applyBorder="1" applyAlignment="1" applyProtection="1">
      <alignment horizontal="center" vertical="center" wrapText="1"/>
      <protection hidden="1"/>
    </xf>
    <xf numFmtId="0" fontId="10" fillId="0" borderId="12" xfId="0" applyFont="1" applyBorder="1" applyAlignment="1" applyProtection="1">
      <alignment horizontal="center" vertical="center" wrapText="1"/>
      <protection hidden="1"/>
    </xf>
    <xf numFmtId="0" fontId="10" fillId="0" borderId="15" xfId="0" applyFont="1" applyFill="1" applyBorder="1" applyAlignment="1" applyProtection="1">
      <alignment horizontal="center" vertical="center" wrapText="1"/>
      <protection hidden="1"/>
    </xf>
    <xf numFmtId="0" fontId="8" fillId="0" borderId="16" xfId="0" applyFont="1" applyBorder="1"/>
    <xf numFmtId="0" fontId="8" fillId="0" borderId="18" xfId="0" applyFont="1" applyBorder="1"/>
    <xf numFmtId="0" fontId="8" fillId="0" borderId="0" xfId="0" applyFont="1"/>
    <xf numFmtId="0" fontId="9" fillId="2" borderId="0" xfId="0" applyFont="1" applyFill="1" applyBorder="1" applyAlignment="1" applyProtection="1">
      <alignment vertical="center"/>
      <protection locked="0"/>
    </xf>
    <xf numFmtId="0" fontId="9" fillId="0" borderId="0" xfId="0" applyFont="1" applyBorder="1" applyAlignment="1" applyProtection="1">
      <alignment horizontal="center"/>
      <protection hidden="1"/>
    </xf>
    <xf numFmtId="0" fontId="9" fillId="3" borderId="0" xfId="0" applyFont="1" applyFill="1" applyBorder="1" applyAlignment="1" applyProtection="1">
      <alignment horizontal="center"/>
      <protection hidden="1"/>
    </xf>
    <xf numFmtId="0" fontId="7" fillId="0" borderId="17" xfId="0" applyFont="1" applyBorder="1" applyAlignment="1">
      <alignment horizontal="center"/>
    </xf>
    <xf numFmtId="0" fontId="7" fillId="0" borderId="9" xfId="0" applyFont="1" applyBorder="1" applyAlignment="1">
      <alignment horizontal="center"/>
    </xf>
    <xf numFmtId="2" fontId="7" fillId="0" borderId="9" xfId="0" applyNumberFormat="1" applyFont="1" applyBorder="1" applyAlignment="1">
      <alignment horizontal="center"/>
    </xf>
    <xf numFmtId="0" fontId="2" fillId="0" borderId="1" xfId="0" applyFont="1" applyFill="1" applyBorder="1" applyAlignment="1" applyProtection="1">
      <alignment horizontal="right" vertical="center"/>
      <protection hidden="1"/>
    </xf>
    <xf numFmtId="0" fontId="2" fillId="0" borderId="0" xfId="0" applyFont="1" applyFill="1" applyBorder="1" applyAlignment="1" applyProtection="1">
      <alignment horizontal="right" vertical="center"/>
      <protection hidden="1"/>
    </xf>
    <xf numFmtId="0" fontId="9" fillId="3" borderId="0" xfId="0" applyFont="1" applyFill="1" applyBorder="1" applyAlignment="1" applyProtection="1">
      <alignment horizontal="left"/>
      <protection locked="0"/>
    </xf>
    <xf numFmtId="11" fontId="7" fillId="3" borderId="9" xfId="0" applyNumberFormat="1" applyFont="1" applyFill="1" applyBorder="1" applyAlignment="1">
      <alignment horizontal="center"/>
    </xf>
    <xf numFmtId="0" fontId="7" fillId="3" borderId="9" xfId="0" applyFont="1" applyFill="1" applyBorder="1"/>
    <xf numFmtId="0" fontId="7" fillId="3" borderId="17" xfId="0" applyFont="1" applyFill="1" applyBorder="1" applyAlignment="1">
      <alignment horizontal="center"/>
    </xf>
    <xf numFmtId="0" fontId="7" fillId="3" borderId="9" xfId="0" applyFont="1" applyFill="1" applyBorder="1" applyAlignment="1">
      <alignment horizontal="center"/>
    </xf>
    <xf numFmtId="2" fontId="7" fillId="3" borderId="9" xfId="0" applyNumberFormat="1" applyFont="1" applyFill="1" applyBorder="1" applyAlignment="1">
      <alignment horizontal="center"/>
    </xf>
    <xf numFmtId="0" fontId="8" fillId="0" borderId="19" xfId="0" applyFont="1" applyBorder="1" applyAlignment="1">
      <alignment horizontal="center"/>
    </xf>
    <xf numFmtId="0" fontId="8" fillId="0" borderId="20" xfId="0" applyFont="1" applyBorder="1" applyAlignment="1">
      <alignment horizontal="center"/>
    </xf>
    <xf numFmtId="0" fontId="10" fillId="0" borderId="13"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7" fillId="0" borderId="19" xfId="0" applyFont="1" applyBorder="1" applyAlignment="1">
      <alignment horizontal="left"/>
    </xf>
    <xf numFmtId="0" fontId="7" fillId="0" borderId="20" xfId="0" applyFont="1" applyBorder="1" applyAlignment="1">
      <alignment horizontal="left"/>
    </xf>
    <xf numFmtId="0" fontId="7" fillId="3" borderId="23" xfId="0" applyFont="1" applyFill="1" applyBorder="1" applyAlignment="1">
      <alignment horizontal="left"/>
    </xf>
    <xf numFmtId="0" fontId="7" fillId="3" borderId="24" xfId="0" applyFont="1" applyFill="1" applyBorder="1" applyAlignment="1">
      <alignment horizontal="left"/>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2" fillId="0" borderId="0"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8" fillId="0" borderId="21" xfId="0" applyFont="1" applyBorder="1" applyAlignment="1">
      <alignment horizontal="center"/>
    </xf>
    <xf numFmtId="0" fontId="8" fillId="0" borderId="22" xfId="0" applyFont="1" applyBorder="1" applyAlignment="1">
      <alignment horizontal="center"/>
    </xf>
    <xf numFmtId="0" fontId="2" fillId="0" borderId="4" xfId="0" applyFont="1" applyBorder="1" applyAlignment="1" applyProtection="1">
      <alignment horizontal="center" vertical="center"/>
      <protection hidden="1"/>
    </xf>
    <xf numFmtId="0" fontId="2" fillId="0" borderId="2" xfId="0"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locked="0"/>
    </xf>
    <xf numFmtId="0" fontId="2" fillId="0" borderId="0" xfId="0" applyFont="1" applyFill="1" applyBorder="1" applyAlignment="1" applyProtection="1">
      <alignment horizontal="left" vertical="center"/>
      <protection hidden="1"/>
    </xf>
    <xf numFmtId="0" fontId="2" fillId="0" borderId="2" xfId="0" applyFont="1" applyFill="1" applyBorder="1" applyAlignment="1" applyProtection="1">
      <alignment horizontal="left" vertical="center"/>
      <protection hidden="1"/>
    </xf>
    <xf numFmtId="0" fontId="2" fillId="0" borderId="3" xfId="0" applyFont="1" applyFill="1" applyBorder="1" applyAlignment="1" applyProtection="1">
      <alignment horizontal="left" vertical="center"/>
      <protection hidden="1"/>
    </xf>
    <xf numFmtId="14" fontId="2" fillId="0" borderId="4" xfId="0" applyNumberFormat="1" applyFont="1" applyFill="1" applyBorder="1" applyAlignment="1" applyProtection="1">
      <alignment horizontal="center" vertical="center"/>
      <protection locked="0"/>
    </xf>
    <xf numFmtId="14" fontId="2" fillId="0" borderId="0" xfId="0" applyNumberFormat="1" applyFont="1" applyFill="1" applyBorder="1" applyAlignment="1" applyProtection="1">
      <alignment horizontal="center" vertical="center"/>
      <protection locked="0"/>
    </xf>
    <xf numFmtId="14" fontId="2" fillId="0" borderId="5"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4"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5" xfId="0" applyFont="1" applyFill="1" applyBorder="1" applyAlignment="1" applyProtection="1">
      <alignment horizontal="center" vertical="center"/>
      <protection hidden="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990600</xdr:colOff>
      <xdr:row>1</xdr:row>
      <xdr:rowOff>57150</xdr:rowOff>
    </xdr:from>
    <xdr:to>
      <xdr:col>9</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11496675" y="257175"/>
          <a:ext cx="1543050" cy="1304925"/>
        </a:xfrm>
        <a:prstGeom prst="rect">
          <a:avLst/>
        </a:prstGeom>
        <a:noFill/>
        <a:ln w="9525">
          <a:noFill/>
          <a:miter lim="800000"/>
          <a:headEnd/>
          <a:tailEnd/>
        </a:ln>
      </xdr:spPr>
    </xdr:pic>
    <xdr:clientData/>
  </xdr:twoCellAnchor>
  <xdr:twoCellAnchor>
    <xdr:from>
      <xdr:col>0</xdr:col>
      <xdr:colOff>200025</xdr:colOff>
      <xdr:row>1</xdr:row>
      <xdr:rowOff>47625</xdr:rowOff>
    </xdr:from>
    <xdr:to>
      <xdr:col>0</xdr:col>
      <xdr:colOff>1428750</xdr:colOff>
      <xdr:row>7</xdr:row>
      <xdr:rowOff>152400</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0025" y="247650"/>
          <a:ext cx="1228725" cy="1304925"/>
        </a:xfrm>
        <a:prstGeom prst="rect">
          <a:avLst/>
        </a:prstGeom>
        <a:noFill/>
        <a:ln w="9525">
          <a:noFill/>
          <a:miter lim="800000"/>
          <a:headEnd/>
          <a:tailEnd/>
        </a:ln>
      </xdr:spPr>
    </xdr:pic>
    <xdr:clientData/>
  </xdr:twoCellAnchor>
  <xdr:twoCellAnchor>
    <xdr:from>
      <xdr:col>8</xdr:col>
      <xdr:colOff>990600</xdr:colOff>
      <xdr:row>1</xdr:row>
      <xdr:rowOff>57150</xdr:rowOff>
    </xdr:from>
    <xdr:to>
      <xdr:col>9</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11496675" y="257175"/>
          <a:ext cx="1543050" cy="1304925"/>
        </a:xfrm>
        <a:prstGeom prst="rect">
          <a:avLst/>
        </a:prstGeom>
        <a:noFill/>
        <a:ln w="9525">
          <a:noFill/>
          <a:miter lim="800000"/>
          <a:headEnd/>
          <a:tailEnd/>
        </a:ln>
      </xdr:spPr>
    </xdr:pic>
    <xdr:clientData/>
  </xdr:twoCellAnchor>
  <xdr:twoCellAnchor>
    <xdr:from>
      <xdr:col>0</xdr:col>
      <xdr:colOff>209550</xdr:colOff>
      <xdr:row>1</xdr:row>
      <xdr:rowOff>57150</xdr:rowOff>
    </xdr:from>
    <xdr:to>
      <xdr:col>0</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1228725" cy="1304925"/>
        </a:xfrm>
        <a:prstGeom prst="rect">
          <a:avLst/>
        </a:prstGeom>
        <a:noFill/>
        <a:ln w="9525">
          <a:noFill/>
          <a:miter lim="800000"/>
          <a:headEnd/>
          <a:tailEnd/>
        </a:ln>
      </xdr:spPr>
    </xdr:pic>
    <xdr:clientData/>
  </xdr:twoCellAnchor>
  <xdr:twoCellAnchor>
    <xdr:from>
      <xdr:col>8</xdr:col>
      <xdr:colOff>990600</xdr:colOff>
      <xdr:row>1</xdr:row>
      <xdr:rowOff>57150</xdr:rowOff>
    </xdr:from>
    <xdr:to>
      <xdr:col>9</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11496675" y="257175"/>
          <a:ext cx="1543050" cy="1304925"/>
        </a:xfrm>
        <a:prstGeom prst="rect">
          <a:avLst/>
        </a:prstGeom>
        <a:noFill/>
        <a:ln w="9525">
          <a:noFill/>
          <a:miter lim="800000"/>
          <a:headEnd/>
          <a:tailEnd/>
        </a:ln>
      </xdr:spPr>
    </xdr:pic>
    <xdr:clientData/>
  </xdr:twoCellAnchor>
  <xdr:twoCellAnchor>
    <xdr:from>
      <xdr:col>0</xdr:col>
      <xdr:colOff>209550</xdr:colOff>
      <xdr:row>1</xdr:row>
      <xdr:rowOff>57150</xdr:rowOff>
    </xdr:from>
    <xdr:to>
      <xdr:col>0</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1228725" cy="1304925"/>
        </a:xfrm>
        <a:prstGeom prst="rect">
          <a:avLst/>
        </a:prstGeom>
        <a:noFill/>
        <a:ln w="9525">
          <a:noFill/>
          <a:miter lim="800000"/>
          <a:headEnd/>
          <a:tailEnd/>
        </a:ln>
      </xdr:spPr>
    </xdr:pic>
    <xdr:clientData/>
  </xdr:twoCellAnchor>
  <xdr:twoCellAnchor>
    <xdr:from>
      <xdr:col>8</xdr:col>
      <xdr:colOff>990600</xdr:colOff>
      <xdr:row>1</xdr:row>
      <xdr:rowOff>57150</xdr:rowOff>
    </xdr:from>
    <xdr:to>
      <xdr:col>9</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11496675" y="257175"/>
          <a:ext cx="1543050" cy="1304925"/>
        </a:xfrm>
        <a:prstGeom prst="rect">
          <a:avLst/>
        </a:prstGeom>
        <a:noFill/>
        <a:ln w="9525">
          <a:noFill/>
          <a:miter lim="800000"/>
          <a:headEnd/>
          <a:tailEnd/>
        </a:ln>
      </xdr:spPr>
    </xdr:pic>
    <xdr:clientData/>
  </xdr:twoCellAnchor>
  <xdr:twoCellAnchor>
    <xdr:from>
      <xdr:col>0</xdr:col>
      <xdr:colOff>209550</xdr:colOff>
      <xdr:row>1</xdr:row>
      <xdr:rowOff>57150</xdr:rowOff>
    </xdr:from>
    <xdr:to>
      <xdr:col>0</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1228725" cy="1304925"/>
        </a:xfrm>
        <a:prstGeom prst="rect">
          <a:avLst/>
        </a:prstGeom>
        <a:noFill/>
        <a:ln w="9525">
          <a:noFill/>
          <a:miter lim="800000"/>
          <a:headEnd/>
          <a:tailEnd/>
        </a:ln>
      </xdr:spPr>
    </xdr:pic>
    <xdr:clientData/>
  </xdr:twoCellAnchor>
  <xdr:twoCellAnchor>
    <xdr:from>
      <xdr:col>8</xdr:col>
      <xdr:colOff>990600</xdr:colOff>
      <xdr:row>1</xdr:row>
      <xdr:rowOff>57150</xdr:rowOff>
    </xdr:from>
    <xdr:to>
      <xdr:col>9</xdr:col>
      <xdr:colOff>704850</xdr:colOff>
      <xdr:row>7</xdr:row>
      <xdr:rowOff>161925</xdr:rowOff>
    </xdr:to>
    <xdr:pic>
      <xdr:nvPicPr>
        <xdr:cNvPr id="1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11496675" y="257175"/>
          <a:ext cx="1543050" cy="1304925"/>
        </a:xfrm>
        <a:prstGeom prst="rect">
          <a:avLst/>
        </a:prstGeom>
        <a:noFill/>
        <a:ln w="9525">
          <a:noFill/>
          <a:miter lim="800000"/>
          <a:headEnd/>
          <a:tailEnd/>
        </a:ln>
      </xdr:spPr>
    </xdr:pic>
    <xdr:clientData/>
  </xdr:twoCellAnchor>
  <xdr:twoCellAnchor>
    <xdr:from>
      <xdr:col>0</xdr:col>
      <xdr:colOff>209550</xdr:colOff>
      <xdr:row>1</xdr:row>
      <xdr:rowOff>57150</xdr:rowOff>
    </xdr:from>
    <xdr:to>
      <xdr:col>0</xdr:col>
      <xdr:colOff>1695450</xdr:colOff>
      <xdr:row>7</xdr:row>
      <xdr:rowOff>161925</xdr:rowOff>
    </xdr:to>
    <xdr:pic>
      <xdr:nvPicPr>
        <xdr:cNvPr id="1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1228725" cy="1304925"/>
        </a:xfrm>
        <a:prstGeom prst="rect">
          <a:avLst/>
        </a:prstGeom>
        <a:noFill/>
        <a:ln w="9525">
          <a:noFill/>
          <a:miter lim="800000"/>
          <a:headEnd/>
          <a:tailEnd/>
        </a:ln>
      </xdr:spPr>
    </xdr:pic>
    <xdr:clientData/>
  </xdr:twoCellAnchor>
  <xdr:twoCellAnchor>
    <xdr:from>
      <xdr:col>8</xdr:col>
      <xdr:colOff>990600</xdr:colOff>
      <xdr:row>1</xdr:row>
      <xdr:rowOff>57150</xdr:rowOff>
    </xdr:from>
    <xdr:to>
      <xdr:col>9</xdr:col>
      <xdr:colOff>704850</xdr:colOff>
      <xdr:row>7</xdr:row>
      <xdr:rowOff>161925</xdr:rowOff>
    </xdr:to>
    <xdr:pic>
      <xdr:nvPicPr>
        <xdr:cNvPr id="1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11496675" y="257175"/>
          <a:ext cx="1543050" cy="1304925"/>
        </a:xfrm>
        <a:prstGeom prst="rect">
          <a:avLst/>
        </a:prstGeom>
        <a:noFill/>
        <a:ln w="9525">
          <a:noFill/>
          <a:miter lim="800000"/>
          <a:headEnd/>
          <a:tailEnd/>
        </a:ln>
      </xdr:spPr>
    </xdr:pic>
    <xdr:clientData/>
  </xdr:twoCellAnchor>
  <xdr:twoCellAnchor>
    <xdr:from>
      <xdr:col>0</xdr:col>
      <xdr:colOff>209550</xdr:colOff>
      <xdr:row>1</xdr:row>
      <xdr:rowOff>57150</xdr:rowOff>
    </xdr:from>
    <xdr:to>
      <xdr:col>0</xdr:col>
      <xdr:colOff>1695450</xdr:colOff>
      <xdr:row>7</xdr:row>
      <xdr:rowOff>161925</xdr:rowOff>
    </xdr:to>
    <xdr:pic>
      <xdr:nvPicPr>
        <xdr:cNvPr id="1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1228725" cy="13049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4"/>
  <sheetViews>
    <sheetView showGridLines="0" tabSelected="1" zoomScale="86" zoomScaleNormal="86" workbookViewId="0">
      <selection activeCell="A10" sqref="A10"/>
    </sheetView>
  </sheetViews>
  <sheetFormatPr defaultRowHeight="15.75" x14ac:dyDescent="0.25"/>
  <cols>
    <col min="1" max="1" width="16" style="33" customWidth="1"/>
    <col min="2" max="2" width="21.7109375" style="33" customWidth="1"/>
    <col min="3" max="4" width="13.140625" style="33" customWidth="1"/>
    <col min="5" max="5" width="14.5703125" style="33" customWidth="1"/>
    <col min="6" max="6" width="12.7109375" style="33" customWidth="1"/>
    <col min="7" max="7" width="17.140625" style="33" customWidth="1"/>
    <col min="8" max="8" width="12.7109375" style="33" customWidth="1"/>
    <col min="9" max="9" width="25.7109375" style="33" customWidth="1"/>
    <col min="10" max="10" width="21" style="33" customWidth="1"/>
    <col min="11" max="38" width="0" hidden="1" customWidth="1"/>
    <col min="39" max="39" width="9.140625" hidden="1" customWidth="1"/>
  </cols>
  <sheetData>
    <row r="1" spans="1:39" x14ac:dyDescent="0.25">
      <c r="A1" s="79" t="s">
        <v>22</v>
      </c>
      <c r="B1" s="80"/>
      <c r="C1" s="80"/>
      <c r="D1" s="80"/>
      <c r="E1" s="80"/>
      <c r="F1" s="80"/>
      <c r="G1" s="80"/>
      <c r="H1" s="80"/>
      <c r="I1" s="80"/>
      <c r="J1" s="81"/>
    </row>
    <row r="2" spans="1:39" x14ac:dyDescent="0.25">
      <c r="A2" s="82" t="s">
        <v>23</v>
      </c>
      <c r="B2" s="83"/>
      <c r="C2" s="83"/>
      <c r="D2" s="83"/>
      <c r="E2" s="83"/>
      <c r="F2" s="83"/>
      <c r="G2" s="83"/>
      <c r="H2" s="83"/>
      <c r="I2" s="83"/>
      <c r="J2" s="84"/>
    </row>
    <row r="3" spans="1:39" x14ac:dyDescent="0.25">
      <c r="A3" s="82" t="s">
        <v>24</v>
      </c>
      <c r="B3" s="83"/>
      <c r="C3" s="83"/>
      <c r="D3" s="83"/>
      <c r="E3" s="83"/>
      <c r="F3" s="83"/>
      <c r="G3" s="83"/>
      <c r="H3" s="83"/>
      <c r="I3" s="83"/>
      <c r="J3" s="84"/>
    </row>
    <row r="4" spans="1:39" x14ac:dyDescent="0.25">
      <c r="A4" s="82" t="s">
        <v>25</v>
      </c>
      <c r="B4" s="83"/>
      <c r="C4" s="83"/>
      <c r="D4" s="83"/>
      <c r="E4" s="83"/>
      <c r="F4" s="83"/>
      <c r="G4" s="83"/>
      <c r="H4" s="83"/>
      <c r="I4" s="83"/>
      <c r="J4" s="84"/>
    </row>
    <row r="5" spans="1:39" x14ac:dyDescent="0.25">
      <c r="A5" s="76" t="s">
        <v>28</v>
      </c>
      <c r="B5" s="77"/>
      <c r="C5" s="77"/>
      <c r="D5" s="77"/>
      <c r="E5" s="77"/>
      <c r="F5" s="77"/>
      <c r="G5" s="77"/>
      <c r="H5" s="77"/>
      <c r="I5" s="77"/>
      <c r="J5" s="78"/>
    </row>
    <row r="6" spans="1:39" x14ac:dyDescent="0.25">
      <c r="A6" s="76" t="s">
        <v>26</v>
      </c>
      <c r="B6" s="77"/>
      <c r="C6" s="77"/>
      <c r="D6" s="77"/>
      <c r="E6" s="77"/>
      <c r="F6" s="77"/>
      <c r="G6" s="77"/>
      <c r="H6" s="77"/>
      <c r="I6" s="77"/>
      <c r="J6" s="78"/>
    </row>
    <row r="7" spans="1:39" x14ac:dyDescent="0.25">
      <c r="A7" s="73">
        <v>41678</v>
      </c>
      <c r="B7" s="74"/>
      <c r="C7" s="74"/>
      <c r="D7" s="74"/>
      <c r="E7" s="74"/>
      <c r="F7" s="74"/>
      <c r="G7" s="74"/>
      <c r="H7" s="74"/>
      <c r="I7" s="74"/>
      <c r="J7" s="75"/>
    </row>
    <row r="8" spans="1:39" x14ac:dyDescent="0.25">
      <c r="A8" s="76" t="s">
        <v>27</v>
      </c>
      <c r="B8" s="77"/>
      <c r="C8" s="77"/>
      <c r="D8" s="77"/>
      <c r="E8" s="77"/>
      <c r="F8" s="77"/>
      <c r="G8" s="77"/>
      <c r="H8" s="77"/>
      <c r="I8" s="77"/>
      <c r="J8" s="78"/>
    </row>
    <row r="9" spans="1:39" ht="16.5" thickBot="1" x14ac:dyDescent="0.3">
      <c r="A9" s="17"/>
      <c r="B9" s="18"/>
      <c r="C9" s="19"/>
      <c r="D9" s="19"/>
      <c r="E9" s="19"/>
      <c r="F9" s="18"/>
      <c r="G9" s="18"/>
      <c r="H9" s="20"/>
      <c r="I9" s="18"/>
      <c r="J9" s="21"/>
    </row>
    <row r="10" spans="1:39" ht="48" thickBot="1" x14ac:dyDescent="0.3">
      <c r="A10" s="28" t="s">
        <v>0</v>
      </c>
      <c r="B10" s="29" t="s">
        <v>1</v>
      </c>
      <c r="C10" s="29" t="s">
        <v>2</v>
      </c>
      <c r="D10" s="29" t="s">
        <v>3</v>
      </c>
      <c r="E10" s="29" t="s">
        <v>4</v>
      </c>
      <c r="F10" s="50" t="s">
        <v>5</v>
      </c>
      <c r="G10" s="51"/>
      <c r="H10" s="29" t="s">
        <v>6</v>
      </c>
      <c r="I10" s="29" t="s">
        <v>7</v>
      </c>
      <c r="J10" s="30" t="s">
        <v>8</v>
      </c>
      <c r="L10" s="6"/>
      <c r="M10" s="6"/>
      <c r="N10" s="6"/>
      <c r="O10" s="6"/>
      <c r="P10" s="6"/>
      <c r="Q10" s="6"/>
      <c r="R10" s="6"/>
      <c r="S10" s="6"/>
      <c r="T10" s="6"/>
      <c r="U10" s="6"/>
      <c r="V10" s="6"/>
      <c r="W10" s="6"/>
      <c r="X10" s="6"/>
      <c r="Y10" s="6"/>
      <c r="Z10" s="6"/>
      <c r="AA10" s="6"/>
      <c r="AB10" s="6"/>
      <c r="AC10" s="6"/>
      <c r="AD10" s="6"/>
      <c r="AE10" s="6"/>
      <c r="AF10" s="6"/>
      <c r="AG10" s="6"/>
      <c r="AH10" s="6"/>
      <c r="AI10" s="6"/>
      <c r="AJ10" s="6"/>
      <c r="AK10" s="6" t="s">
        <v>13</v>
      </c>
      <c r="AL10" s="7"/>
      <c r="AM10" s="7"/>
    </row>
    <row r="11" spans="1:39" x14ac:dyDescent="0.25">
      <c r="A11" s="43" t="s">
        <v>34</v>
      </c>
      <c r="B11" s="44" t="s">
        <v>31</v>
      </c>
      <c r="C11" s="45">
        <v>75</v>
      </c>
      <c r="D11" s="46">
        <f t="shared" ref="D11:D35" si="0">IF(H11=" "," ",N11)</f>
        <v>90</v>
      </c>
      <c r="E11" s="46">
        <v>229.5</v>
      </c>
      <c r="F11" s="54" t="s">
        <v>36</v>
      </c>
      <c r="G11" s="55"/>
      <c r="H11" s="46">
        <v>90</v>
      </c>
      <c r="I11" s="46" t="str">
        <f>IF(C11=0," ",IF(H11=0," ",AL11))</f>
        <v>YETERLİ</v>
      </c>
      <c r="J11" s="47">
        <f>IF(C11=0," ",IF(H11=0," ",IF(H11="BAŞARILI",O11,O11)))</f>
        <v>3.2166666666666668</v>
      </c>
      <c r="L11" s="8" t="s">
        <v>14</v>
      </c>
      <c r="M11" s="9">
        <f>IF(H11&lt;90,0,IF(H11&lt;=100,4,0))</f>
        <v>4</v>
      </c>
      <c r="N11" s="10">
        <f>IF(H11=" ",C11,(C11+15))</f>
        <v>90</v>
      </c>
      <c r="O11" s="10">
        <f>IF(H11="BAŞARILI",(E11/N11),IF(H11&gt;0,(((AK11*15)+E11)/N11),E11))</f>
        <v>3.2166666666666668</v>
      </c>
      <c r="P11" s="11">
        <v>3.5</v>
      </c>
      <c r="Q11" s="11" t="s">
        <v>15</v>
      </c>
      <c r="R11" s="12">
        <f>IF(H11&lt;85,0,IF(H11&lt;=89,3.5,0))</f>
        <v>0</v>
      </c>
      <c r="S11" s="11">
        <v>3</v>
      </c>
      <c r="T11" s="11" t="s">
        <v>16</v>
      </c>
      <c r="U11" s="12">
        <f>IF(H11&lt;80,0,IF(H11&lt;=84,3,0))</f>
        <v>0</v>
      </c>
      <c r="V11" s="11">
        <v>2.5</v>
      </c>
      <c r="W11" s="11" t="s">
        <v>17</v>
      </c>
      <c r="X11" s="12">
        <f>IF(H11&lt;75,0,IF(H11&lt;=79,2.5,0))</f>
        <v>0</v>
      </c>
      <c r="Y11" s="11">
        <v>2</v>
      </c>
      <c r="Z11" s="11" t="s">
        <v>18</v>
      </c>
      <c r="AA11" s="12">
        <f>IF(H11&lt;65,0,IF(H11&lt;=74,2,0))</f>
        <v>0</v>
      </c>
      <c r="AB11" s="11">
        <v>1.5</v>
      </c>
      <c r="AC11" s="11" t="s">
        <v>19</v>
      </c>
      <c r="AD11" s="12">
        <f>IF(H11&lt;58,0,IF(H11&lt;=64,1.5,0))</f>
        <v>0</v>
      </c>
      <c r="AE11" s="11">
        <v>1</v>
      </c>
      <c r="AF11" s="11" t="s">
        <v>20</v>
      </c>
      <c r="AG11" s="12">
        <f>IF(H11&lt;50,0,IF(H11&lt;=57,1,0))</f>
        <v>0</v>
      </c>
      <c r="AH11" s="11">
        <v>0</v>
      </c>
      <c r="AI11" s="11" t="s">
        <v>21</v>
      </c>
      <c r="AJ11" s="12">
        <f>IF(H11&lt;0,0,IF(H11&lt;=49,0,0))</f>
        <v>0</v>
      </c>
      <c r="AK11" s="12">
        <f>SUM(R11,U11,X11,AA11,AD11,AG11,AJ11,M11)</f>
        <v>4</v>
      </c>
      <c r="AL11" s="13" t="str">
        <f>IF(H11=" "," ",IF(AK11&lt;2,"GİREMEZ(AKTS)",IF(O11&gt;=AM11,"YETERLİ","GİREMEZ(ORTALAMA)")))</f>
        <v>YETERLİ</v>
      </c>
      <c r="AM11" s="7">
        <f>IF(LEFT(A11,1)="0",2,2.5)</f>
        <v>2.5</v>
      </c>
    </row>
    <row r="12" spans="1:39" x14ac:dyDescent="0.25">
      <c r="A12" s="24" t="s">
        <v>33</v>
      </c>
      <c r="B12" s="23" t="s">
        <v>30</v>
      </c>
      <c r="C12" s="37">
        <v>75</v>
      </c>
      <c r="D12" s="38">
        <f t="shared" si="0"/>
        <v>90</v>
      </c>
      <c r="E12" s="38">
        <v>172.5</v>
      </c>
      <c r="F12" s="52" t="s">
        <v>37</v>
      </c>
      <c r="G12" s="53"/>
      <c r="H12" s="38">
        <v>90</v>
      </c>
      <c r="I12" s="38" t="str">
        <f t="shared" ref="I12:I35" si="1">IF(C12=0," ",IF(H12=0," ",AL12))</f>
        <v>YETERLİ</v>
      </c>
      <c r="J12" s="39">
        <f t="shared" ref="J12:J34" si="2">IF(C12=0," ",IF(H12=0," ",IF(H12="BAŞARILI",O12,O12)))</f>
        <v>2.5833333333333335</v>
      </c>
      <c r="L12" s="8" t="s">
        <v>14</v>
      </c>
      <c r="M12" s="9">
        <f t="shared" ref="M12:M33" si="3">IF(H12&lt;90,0,IF(H12&lt;=100,4,0))</f>
        <v>4</v>
      </c>
      <c r="N12" s="10">
        <f t="shared" ref="N12:N33" si="4">IF(H12=" ",C12,(C12+15))</f>
        <v>90</v>
      </c>
      <c r="O12" s="10">
        <f t="shared" ref="O12:O33" si="5">IF(H12="BAŞARILI",(E12/N12),IF(H12&gt;0,(((AK12*15)+E12)/N12),E12))</f>
        <v>2.5833333333333335</v>
      </c>
      <c r="P12" s="11">
        <v>3.5</v>
      </c>
      <c r="Q12" s="11" t="s">
        <v>15</v>
      </c>
      <c r="R12" s="12">
        <f t="shared" ref="R12:R33" si="6">IF(H12&lt;85,0,IF(H12&lt;=89,3.5,0))</f>
        <v>0</v>
      </c>
      <c r="S12" s="11">
        <v>3</v>
      </c>
      <c r="T12" s="11" t="s">
        <v>16</v>
      </c>
      <c r="U12" s="12">
        <f t="shared" ref="U12:U33" si="7">IF(H12&lt;80,0,IF(H12&lt;=84,3,0))</f>
        <v>0</v>
      </c>
      <c r="V12" s="11">
        <v>2.5</v>
      </c>
      <c r="W12" s="11" t="s">
        <v>17</v>
      </c>
      <c r="X12" s="12">
        <f t="shared" ref="X12:X33" si="8">IF(H12&lt;75,0,IF(H12&lt;=79,2.5,0))</f>
        <v>0</v>
      </c>
      <c r="Y12" s="11">
        <v>2</v>
      </c>
      <c r="Z12" s="11" t="s">
        <v>18</v>
      </c>
      <c r="AA12" s="12">
        <f t="shared" ref="AA12:AA33" si="9">IF(H12&lt;65,0,IF(H12&lt;=74,2,0))</f>
        <v>0</v>
      </c>
      <c r="AB12" s="11">
        <v>1.5</v>
      </c>
      <c r="AC12" s="11" t="s">
        <v>19</v>
      </c>
      <c r="AD12" s="12">
        <f t="shared" ref="AD12:AD33" si="10">IF(H12&lt;58,0,IF(H12&lt;=64,1.5,0))</f>
        <v>0</v>
      </c>
      <c r="AE12" s="11">
        <v>1</v>
      </c>
      <c r="AF12" s="11" t="s">
        <v>20</v>
      </c>
      <c r="AG12" s="12">
        <f t="shared" ref="AG12:AG33" si="11">IF(H12&lt;50,0,IF(H12&lt;=57,1,0))</f>
        <v>0</v>
      </c>
      <c r="AH12" s="11">
        <v>0</v>
      </c>
      <c r="AI12" s="11" t="s">
        <v>21</v>
      </c>
      <c r="AJ12" s="12">
        <f t="shared" ref="AJ12:AJ33" si="12">IF(H12&lt;0,0,IF(H12&lt;=49,0,0))</f>
        <v>0</v>
      </c>
      <c r="AK12" s="12">
        <f t="shared" ref="AK12:AK33" si="13">SUM(R12,U12,X12,AA12,AD12,AG12,AJ12,M12)</f>
        <v>4</v>
      </c>
      <c r="AL12" s="13" t="str">
        <f t="shared" ref="AL12:AL33" si="14">IF(H12=" "," ",IF(AK12&lt;2,"GİREMEZ(AKTS)",IF(O12&gt;=AM12,"YETERLİ","GİREMEZ(ORTALAMA)")))</f>
        <v>YETERLİ</v>
      </c>
      <c r="AM12" s="7">
        <f t="shared" ref="AM12:AM35" si="15">IF(LEFT(A12,1)="0",2,2.5)</f>
        <v>2.5</v>
      </c>
    </row>
    <row r="13" spans="1:39" x14ac:dyDescent="0.25">
      <c r="A13" s="24" t="s">
        <v>32</v>
      </c>
      <c r="B13" s="23" t="s">
        <v>29</v>
      </c>
      <c r="C13" s="37">
        <v>75</v>
      </c>
      <c r="D13" s="38">
        <f t="shared" si="0"/>
        <v>90</v>
      </c>
      <c r="E13" s="38">
        <v>230.5</v>
      </c>
      <c r="F13" s="52" t="s">
        <v>35</v>
      </c>
      <c r="G13" s="53"/>
      <c r="H13" s="38">
        <v>100</v>
      </c>
      <c r="I13" s="38" t="str">
        <f t="shared" si="1"/>
        <v>YETERLİ</v>
      </c>
      <c r="J13" s="39">
        <f t="shared" si="2"/>
        <v>3.2277777777777779</v>
      </c>
      <c r="L13" s="8" t="s">
        <v>14</v>
      </c>
      <c r="M13" s="9">
        <f t="shared" si="3"/>
        <v>4</v>
      </c>
      <c r="N13" s="10">
        <f t="shared" si="4"/>
        <v>90</v>
      </c>
      <c r="O13" s="10">
        <f t="shared" si="5"/>
        <v>3.2277777777777779</v>
      </c>
      <c r="P13" s="11">
        <v>3.5</v>
      </c>
      <c r="Q13" s="11" t="s">
        <v>15</v>
      </c>
      <c r="R13" s="12">
        <f t="shared" si="6"/>
        <v>0</v>
      </c>
      <c r="S13" s="11">
        <v>3</v>
      </c>
      <c r="T13" s="11" t="s">
        <v>16</v>
      </c>
      <c r="U13" s="12">
        <f t="shared" si="7"/>
        <v>0</v>
      </c>
      <c r="V13" s="11">
        <v>2.5</v>
      </c>
      <c r="W13" s="11" t="s">
        <v>17</v>
      </c>
      <c r="X13" s="12">
        <f t="shared" si="8"/>
        <v>0</v>
      </c>
      <c r="Y13" s="11">
        <v>2</v>
      </c>
      <c r="Z13" s="11" t="s">
        <v>18</v>
      </c>
      <c r="AA13" s="12">
        <f t="shared" si="9"/>
        <v>0</v>
      </c>
      <c r="AB13" s="11">
        <v>1.5</v>
      </c>
      <c r="AC13" s="11" t="s">
        <v>19</v>
      </c>
      <c r="AD13" s="12">
        <f t="shared" si="10"/>
        <v>0</v>
      </c>
      <c r="AE13" s="11">
        <v>1</v>
      </c>
      <c r="AF13" s="11" t="s">
        <v>20</v>
      </c>
      <c r="AG13" s="12">
        <f t="shared" si="11"/>
        <v>0</v>
      </c>
      <c r="AH13" s="11">
        <v>0</v>
      </c>
      <c r="AI13" s="11" t="s">
        <v>21</v>
      </c>
      <c r="AJ13" s="12">
        <f t="shared" si="12"/>
        <v>0</v>
      </c>
      <c r="AK13" s="12">
        <f t="shared" si="13"/>
        <v>4</v>
      </c>
      <c r="AL13" s="13" t="str">
        <f t="shared" si="14"/>
        <v>YETERLİ</v>
      </c>
      <c r="AM13" s="7">
        <f t="shared" si="15"/>
        <v>2.5</v>
      </c>
    </row>
    <row r="14" spans="1:39" x14ac:dyDescent="0.25">
      <c r="A14" s="26"/>
      <c r="B14" s="26"/>
      <c r="C14" s="25"/>
      <c r="D14" s="26" t="str">
        <f t="shared" si="0"/>
        <v xml:space="preserve"> </v>
      </c>
      <c r="E14" s="26" t="s">
        <v>9</v>
      </c>
      <c r="F14" s="48" t="s">
        <v>9</v>
      </c>
      <c r="G14" s="49"/>
      <c r="H14" s="26" t="s">
        <v>9</v>
      </c>
      <c r="I14" s="26" t="str">
        <f t="shared" si="1"/>
        <v xml:space="preserve"> </v>
      </c>
      <c r="J14" s="27" t="str">
        <f t="shared" si="2"/>
        <v xml:space="preserve"> </v>
      </c>
      <c r="L14" s="8" t="s">
        <v>14</v>
      </c>
      <c r="M14" s="9">
        <f t="shared" si="3"/>
        <v>0</v>
      </c>
      <c r="N14" s="10">
        <f t="shared" si="4"/>
        <v>0</v>
      </c>
      <c r="O14" s="10" t="e">
        <f t="shared" si="5"/>
        <v>#VALUE!</v>
      </c>
      <c r="P14" s="11">
        <v>3.5</v>
      </c>
      <c r="Q14" s="11" t="s">
        <v>15</v>
      </c>
      <c r="R14" s="12">
        <f t="shared" si="6"/>
        <v>0</v>
      </c>
      <c r="S14" s="11">
        <v>3</v>
      </c>
      <c r="T14" s="11" t="s">
        <v>16</v>
      </c>
      <c r="U14" s="12">
        <f t="shared" si="7"/>
        <v>0</v>
      </c>
      <c r="V14" s="11">
        <v>2.5</v>
      </c>
      <c r="W14" s="11" t="s">
        <v>17</v>
      </c>
      <c r="X14" s="12">
        <f t="shared" si="8"/>
        <v>0</v>
      </c>
      <c r="Y14" s="11">
        <v>2</v>
      </c>
      <c r="Z14" s="11" t="s">
        <v>18</v>
      </c>
      <c r="AA14" s="12">
        <f t="shared" si="9"/>
        <v>0</v>
      </c>
      <c r="AB14" s="11">
        <v>1.5</v>
      </c>
      <c r="AC14" s="11" t="s">
        <v>19</v>
      </c>
      <c r="AD14" s="12">
        <f t="shared" si="10"/>
        <v>0</v>
      </c>
      <c r="AE14" s="11">
        <v>1</v>
      </c>
      <c r="AF14" s="11" t="s">
        <v>20</v>
      </c>
      <c r="AG14" s="12">
        <f t="shared" si="11"/>
        <v>0</v>
      </c>
      <c r="AH14" s="11">
        <v>0</v>
      </c>
      <c r="AI14" s="11" t="s">
        <v>21</v>
      </c>
      <c r="AJ14" s="12">
        <f t="shared" si="12"/>
        <v>0</v>
      </c>
      <c r="AK14" s="12">
        <f t="shared" si="13"/>
        <v>0</v>
      </c>
      <c r="AL14" s="13" t="str">
        <f t="shared" si="14"/>
        <v xml:space="preserve"> </v>
      </c>
      <c r="AM14" s="7">
        <f t="shared" si="15"/>
        <v>2.5</v>
      </c>
    </row>
    <row r="15" spans="1:39" x14ac:dyDescent="0.25">
      <c r="A15" s="26"/>
      <c r="B15" s="26"/>
      <c r="C15" s="25"/>
      <c r="D15" s="26" t="str">
        <f t="shared" si="0"/>
        <v xml:space="preserve"> </v>
      </c>
      <c r="E15" s="26" t="s">
        <v>9</v>
      </c>
      <c r="F15" s="48" t="s">
        <v>9</v>
      </c>
      <c r="G15" s="49"/>
      <c r="H15" s="26" t="s">
        <v>9</v>
      </c>
      <c r="I15" s="26" t="str">
        <f t="shared" si="1"/>
        <v xml:space="preserve"> </v>
      </c>
      <c r="J15" s="27" t="str">
        <f t="shared" si="2"/>
        <v xml:space="preserve"> </v>
      </c>
      <c r="L15" s="8" t="s">
        <v>14</v>
      </c>
      <c r="M15" s="9">
        <f t="shared" si="3"/>
        <v>0</v>
      </c>
      <c r="N15" s="10">
        <f t="shared" si="4"/>
        <v>0</v>
      </c>
      <c r="O15" s="10" t="e">
        <f t="shared" si="5"/>
        <v>#VALUE!</v>
      </c>
      <c r="P15" s="11">
        <v>3.5</v>
      </c>
      <c r="Q15" s="11" t="s">
        <v>15</v>
      </c>
      <c r="R15" s="12">
        <f t="shared" si="6"/>
        <v>0</v>
      </c>
      <c r="S15" s="11">
        <v>3</v>
      </c>
      <c r="T15" s="11" t="s">
        <v>16</v>
      </c>
      <c r="U15" s="12">
        <f t="shared" si="7"/>
        <v>0</v>
      </c>
      <c r="V15" s="11">
        <v>2.5</v>
      </c>
      <c r="W15" s="11" t="s">
        <v>17</v>
      </c>
      <c r="X15" s="12">
        <f t="shared" si="8"/>
        <v>0</v>
      </c>
      <c r="Y15" s="11">
        <v>2</v>
      </c>
      <c r="Z15" s="11" t="s">
        <v>18</v>
      </c>
      <c r="AA15" s="12">
        <f t="shared" si="9"/>
        <v>0</v>
      </c>
      <c r="AB15" s="11">
        <v>1.5</v>
      </c>
      <c r="AC15" s="11" t="s">
        <v>19</v>
      </c>
      <c r="AD15" s="12">
        <f t="shared" si="10"/>
        <v>0</v>
      </c>
      <c r="AE15" s="11">
        <v>1</v>
      </c>
      <c r="AF15" s="11" t="s">
        <v>20</v>
      </c>
      <c r="AG15" s="12">
        <f t="shared" si="11"/>
        <v>0</v>
      </c>
      <c r="AH15" s="11">
        <v>0</v>
      </c>
      <c r="AI15" s="11" t="s">
        <v>21</v>
      </c>
      <c r="AJ15" s="12">
        <f t="shared" si="12"/>
        <v>0</v>
      </c>
      <c r="AK15" s="12">
        <f t="shared" si="13"/>
        <v>0</v>
      </c>
      <c r="AL15" s="13" t="str">
        <f t="shared" si="14"/>
        <v xml:space="preserve"> </v>
      </c>
      <c r="AM15" s="7">
        <f t="shared" si="15"/>
        <v>2.5</v>
      </c>
    </row>
    <row r="16" spans="1:39" x14ac:dyDescent="0.25">
      <c r="A16" s="26"/>
      <c r="B16" s="26"/>
      <c r="C16" s="25"/>
      <c r="D16" s="26" t="str">
        <f t="shared" si="0"/>
        <v xml:space="preserve"> </v>
      </c>
      <c r="E16" s="26" t="s">
        <v>9</v>
      </c>
      <c r="F16" s="48" t="s">
        <v>9</v>
      </c>
      <c r="G16" s="49"/>
      <c r="H16" s="26" t="s">
        <v>9</v>
      </c>
      <c r="I16" s="26" t="str">
        <f t="shared" si="1"/>
        <v xml:space="preserve"> </v>
      </c>
      <c r="J16" s="27" t="str">
        <f t="shared" si="2"/>
        <v xml:space="preserve"> </v>
      </c>
      <c r="L16" s="8" t="s">
        <v>14</v>
      </c>
      <c r="M16" s="14">
        <f t="shared" si="3"/>
        <v>0</v>
      </c>
      <c r="N16" s="10">
        <f t="shared" si="4"/>
        <v>0</v>
      </c>
      <c r="O16" s="10" t="e">
        <f t="shared" si="5"/>
        <v>#VALUE!</v>
      </c>
      <c r="P16" s="11">
        <v>3.5</v>
      </c>
      <c r="Q16" s="11" t="s">
        <v>15</v>
      </c>
      <c r="R16" s="14">
        <f t="shared" si="6"/>
        <v>0</v>
      </c>
      <c r="S16" s="11">
        <v>3</v>
      </c>
      <c r="T16" s="11" t="s">
        <v>16</v>
      </c>
      <c r="U16" s="14">
        <f t="shared" si="7"/>
        <v>0</v>
      </c>
      <c r="V16" s="11">
        <v>2.5</v>
      </c>
      <c r="W16" s="11" t="s">
        <v>17</v>
      </c>
      <c r="X16" s="14">
        <f t="shared" si="8"/>
        <v>0</v>
      </c>
      <c r="Y16" s="11">
        <v>2</v>
      </c>
      <c r="Z16" s="11" t="s">
        <v>18</v>
      </c>
      <c r="AA16" s="14">
        <f t="shared" si="9"/>
        <v>0</v>
      </c>
      <c r="AB16" s="11">
        <v>1.5</v>
      </c>
      <c r="AC16" s="11" t="s">
        <v>19</v>
      </c>
      <c r="AD16" s="14">
        <f t="shared" si="10"/>
        <v>0</v>
      </c>
      <c r="AE16" s="11">
        <v>1</v>
      </c>
      <c r="AF16" s="11" t="s">
        <v>20</v>
      </c>
      <c r="AG16" s="14">
        <f t="shared" si="11"/>
        <v>0</v>
      </c>
      <c r="AH16" s="11">
        <v>0</v>
      </c>
      <c r="AI16" s="11" t="s">
        <v>21</v>
      </c>
      <c r="AJ16" s="14">
        <f t="shared" si="12"/>
        <v>0</v>
      </c>
      <c r="AK16" s="12">
        <f t="shared" si="13"/>
        <v>0</v>
      </c>
      <c r="AL16" s="13" t="str">
        <f t="shared" si="14"/>
        <v xml:space="preserve"> </v>
      </c>
      <c r="AM16" s="7">
        <f t="shared" si="15"/>
        <v>2.5</v>
      </c>
    </row>
    <row r="17" spans="1:39" x14ac:dyDescent="0.25">
      <c r="A17" s="26"/>
      <c r="B17" s="26"/>
      <c r="C17" s="25"/>
      <c r="D17" s="26" t="str">
        <f t="shared" si="0"/>
        <v xml:space="preserve"> </v>
      </c>
      <c r="E17" s="26" t="s">
        <v>9</v>
      </c>
      <c r="F17" s="48" t="s">
        <v>9</v>
      </c>
      <c r="G17" s="49"/>
      <c r="H17" s="26" t="s">
        <v>9</v>
      </c>
      <c r="I17" s="26" t="str">
        <f t="shared" si="1"/>
        <v xml:space="preserve"> </v>
      </c>
      <c r="J17" s="27" t="str">
        <f t="shared" si="2"/>
        <v xml:space="preserve"> </v>
      </c>
      <c r="L17" s="15" t="s">
        <v>14</v>
      </c>
      <c r="M17" s="10">
        <f t="shared" si="3"/>
        <v>0</v>
      </c>
      <c r="N17" s="10">
        <f t="shared" si="4"/>
        <v>0</v>
      </c>
      <c r="O17" s="10" t="e">
        <f t="shared" si="5"/>
        <v>#VALUE!</v>
      </c>
      <c r="P17" s="15">
        <v>3.5</v>
      </c>
      <c r="Q17" s="15" t="s">
        <v>15</v>
      </c>
      <c r="R17" s="10">
        <f t="shared" si="6"/>
        <v>0</v>
      </c>
      <c r="S17" s="15">
        <v>3</v>
      </c>
      <c r="T17" s="15" t="s">
        <v>16</v>
      </c>
      <c r="U17" s="10">
        <f t="shared" si="7"/>
        <v>0</v>
      </c>
      <c r="V17" s="15">
        <v>2.5</v>
      </c>
      <c r="W17" s="15" t="s">
        <v>17</v>
      </c>
      <c r="X17" s="10">
        <f t="shared" si="8"/>
        <v>0</v>
      </c>
      <c r="Y17" s="15">
        <v>2</v>
      </c>
      <c r="Z17" s="15" t="s">
        <v>18</v>
      </c>
      <c r="AA17" s="10">
        <f t="shared" si="9"/>
        <v>0</v>
      </c>
      <c r="AB17" s="15">
        <v>1.5</v>
      </c>
      <c r="AC17" s="15" t="s">
        <v>19</v>
      </c>
      <c r="AD17" s="10">
        <f t="shared" si="10"/>
        <v>0</v>
      </c>
      <c r="AE17" s="15">
        <v>1</v>
      </c>
      <c r="AF17" s="15" t="s">
        <v>20</v>
      </c>
      <c r="AG17" s="10">
        <f t="shared" si="11"/>
        <v>0</v>
      </c>
      <c r="AH17" s="15">
        <v>0</v>
      </c>
      <c r="AI17" s="15" t="s">
        <v>21</v>
      </c>
      <c r="AJ17" s="10">
        <f t="shared" si="12"/>
        <v>0</v>
      </c>
      <c r="AK17" s="16">
        <f t="shared" si="13"/>
        <v>0</v>
      </c>
      <c r="AL17" s="13" t="str">
        <f t="shared" si="14"/>
        <v xml:space="preserve"> </v>
      </c>
      <c r="AM17" s="7">
        <f t="shared" si="15"/>
        <v>2.5</v>
      </c>
    </row>
    <row r="18" spans="1:39" x14ac:dyDescent="0.25">
      <c r="A18" s="26"/>
      <c r="B18" s="26"/>
      <c r="C18" s="25"/>
      <c r="D18" s="26" t="str">
        <f t="shared" si="0"/>
        <v xml:space="preserve"> </v>
      </c>
      <c r="E18" s="26" t="s">
        <v>9</v>
      </c>
      <c r="F18" s="48" t="s">
        <v>9</v>
      </c>
      <c r="G18" s="49"/>
      <c r="H18" s="26" t="s">
        <v>9</v>
      </c>
      <c r="I18" s="26" t="str">
        <f t="shared" si="1"/>
        <v xml:space="preserve"> </v>
      </c>
      <c r="J18" s="27" t="str">
        <f t="shared" si="2"/>
        <v xml:space="preserve"> </v>
      </c>
      <c r="L18" s="8" t="s">
        <v>14</v>
      </c>
      <c r="M18" s="9">
        <f t="shared" si="3"/>
        <v>0</v>
      </c>
      <c r="N18" s="10">
        <f t="shared" si="4"/>
        <v>0</v>
      </c>
      <c r="O18" s="10" t="e">
        <f t="shared" si="5"/>
        <v>#VALUE!</v>
      </c>
      <c r="P18" s="11">
        <v>3.5</v>
      </c>
      <c r="Q18" s="11" t="s">
        <v>15</v>
      </c>
      <c r="R18" s="12">
        <f t="shared" si="6"/>
        <v>0</v>
      </c>
      <c r="S18" s="11">
        <v>3</v>
      </c>
      <c r="T18" s="11" t="s">
        <v>16</v>
      </c>
      <c r="U18" s="12">
        <f t="shared" si="7"/>
        <v>0</v>
      </c>
      <c r="V18" s="11">
        <v>2.5</v>
      </c>
      <c r="W18" s="11" t="s">
        <v>17</v>
      </c>
      <c r="X18" s="12">
        <f t="shared" si="8"/>
        <v>0</v>
      </c>
      <c r="Y18" s="11">
        <v>2</v>
      </c>
      <c r="Z18" s="11" t="s">
        <v>18</v>
      </c>
      <c r="AA18" s="12">
        <f t="shared" si="9"/>
        <v>0</v>
      </c>
      <c r="AB18" s="11">
        <v>1.5</v>
      </c>
      <c r="AC18" s="11" t="s">
        <v>19</v>
      </c>
      <c r="AD18" s="12">
        <f t="shared" si="10"/>
        <v>0</v>
      </c>
      <c r="AE18" s="11">
        <v>1</v>
      </c>
      <c r="AF18" s="11" t="s">
        <v>20</v>
      </c>
      <c r="AG18" s="12">
        <f t="shared" si="11"/>
        <v>0</v>
      </c>
      <c r="AH18" s="11">
        <v>0</v>
      </c>
      <c r="AI18" s="11" t="s">
        <v>21</v>
      </c>
      <c r="AJ18" s="12">
        <f t="shared" si="12"/>
        <v>0</v>
      </c>
      <c r="AK18" s="12">
        <f t="shared" si="13"/>
        <v>0</v>
      </c>
      <c r="AL18" s="13" t="str">
        <f t="shared" si="14"/>
        <v xml:space="preserve"> </v>
      </c>
      <c r="AM18" s="7">
        <f t="shared" si="15"/>
        <v>2.5</v>
      </c>
    </row>
    <row r="19" spans="1:39" x14ac:dyDescent="0.25">
      <c r="A19" s="26"/>
      <c r="B19" s="26"/>
      <c r="C19" s="25"/>
      <c r="D19" s="26" t="str">
        <f t="shared" si="0"/>
        <v xml:space="preserve"> </v>
      </c>
      <c r="E19" s="26" t="s">
        <v>9</v>
      </c>
      <c r="F19" s="48" t="s">
        <v>9</v>
      </c>
      <c r="G19" s="49"/>
      <c r="H19" s="26" t="s">
        <v>9</v>
      </c>
      <c r="I19" s="26" t="str">
        <f t="shared" si="1"/>
        <v xml:space="preserve"> </v>
      </c>
      <c r="J19" s="27" t="str">
        <f t="shared" si="2"/>
        <v xml:space="preserve"> </v>
      </c>
      <c r="L19" s="8" t="s">
        <v>14</v>
      </c>
      <c r="M19" s="9">
        <f t="shared" si="3"/>
        <v>0</v>
      </c>
      <c r="N19" s="10">
        <f t="shared" si="4"/>
        <v>0</v>
      </c>
      <c r="O19" s="10" t="e">
        <f t="shared" si="5"/>
        <v>#VALUE!</v>
      </c>
      <c r="P19" s="11">
        <v>3.5</v>
      </c>
      <c r="Q19" s="11" t="s">
        <v>15</v>
      </c>
      <c r="R19" s="12">
        <f t="shared" si="6"/>
        <v>0</v>
      </c>
      <c r="S19" s="11">
        <v>3</v>
      </c>
      <c r="T19" s="11" t="s">
        <v>16</v>
      </c>
      <c r="U19" s="12">
        <f t="shared" si="7"/>
        <v>0</v>
      </c>
      <c r="V19" s="11">
        <v>2.5</v>
      </c>
      <c r="W19" s="11" t="s">
        <v>17</v>
      </c>
      <c r="X19" s="12">
        <f t="shared" si="8"/>
        <v>0</v>
      </c>
      <c r="Y19" s="11">
        <v>2</v>
      </c>
      <c r="Z19" s="11" t="s">
        <v>18</v>
      </c>
      <c r="AA19" s="12">
        <f t="shared" si="9"/>
        <v>0</v>
      </c>
      <c r="AB19" s="11">
        <v>1.5</v>
      </c>
      <c r="AC19" s="11" t="s">
        <v>19</v>
      </c>
      <c r="AD19" s="12">
        <f t="shared" si="10"/>
        <v>0</v>
      </c>
      <c r="AE19" s="11">
        <v>1</v>
      </c>
      <c r="AF19" s="11" t="s">
        <v>20</v>
      </c>
      <c r="AG19" s="12">
        <f t="shared" si="11"/>
        <v>0</v>
      </c>
      <c r="AH19" s="11">
        <v>0</v>
      </c>
      <c r="AI19" s="11" t="s">
        <v>21</v>
      </c>
      <c r="AJ19" s="12">
        <f t="shared" si="12"/>
        <v>0</v>
      </c>
      <c r="AK19" s="12">
        <f t="shared" si="13"/>
        <v>0</v>
      </c>
      <c r="AL19" s="13" t="str">
        <f t="shared" si="14"/>
        <v xml:space="preserve"> </v>
      </c>
      <c r="AM19" s="7">
        <f t="shared" si="15"/>
        <v>2.5</v>
      </c>
    </row>
    <row r="20" spans="1:39" x14ac:dyDescent="0.25">
      <c r="A20" s="26"/>
      <c r="B20" s="26"/>
      <c r="C20" s="25"/>
      <c r="D20" s="26" t="str">
        <f t="shared" si="0"/>
        <v xml:space="preserve"> </v>
      </c>
      <c r="E20" s="26" t="s">
        <v>9</v>
      </c>
      <c r="F20" s="48" t="s">
        <v>9</v>
      </c>
      <c r="G20" s="49"/>
      <c r="H20" s="26" t="s">
        <v>9</v>
      </c>
      <c r="I20" s="26" t="str">
        <f t="shared" si="1"/>
        <v xml:space="preserve"> </v>
      </c>
      <c r="J20" s="27" t="str">
        <f t="shared" si="2"/>
        <v xml:space="preserve"> </v>
      </c>
      <c r="L20" s="8" t="s">
        <v>14</v>
      </c>
      <c r="M20" s="9">
        <f t="shared" si="3"/>
        <v>0</v>
      </c>
      <c r="N20" s="10">
        <f t="shared" si="4"/>
        <v>0</v>
      </c>
      <c r="O20" s="10" t="e">
        <f t="shared" si="5"/>
        <v>#VALUE!</v>
      </c>
      <c r="P20" s="11">
        <v>3.5</v>
      </c>
      <c r="Q20" s="11" t="s">
        <v>15</v>
      </c>
      <c r="R20" s="12">
        <f t="shared" si="6"/>
        <v>0</v>
      </c>
      <c r="S20" s="11">
        <v>3</v>
      </c>
      <c r="T20" s="11" t="s">
        <v>16</v>
      </c>
      <c r="U20" s="12">
        <f t="shared" si="7"/>
        <v>0</v>
      </c>
      <c r="V20" s="11">
        <v>2.5</v>
      </c>
      <c r="W20" s="11" t="s">
        <v>17</v>
      </c>
      <c r="X20" s="12">
        <f t="shared" si="8"/>
        <v>0</v>
      </c>
      <c r="Y20" s="11">
        <v>2</v>
      </c>
      <c r="Z20" s="11" t="s">
        <v>18</v>
      </c>
      <c r="AA20" s="12">
        <f t="shared" si="9"/>
        <v>0</v>
      </c>
      <c r="AB20" s="11">
        <v>1.5</v>
      </c>
      <c r="AC20" s="11" t="s">
        <v>19</v>
      </c>
      <c r="AD20" s="12">
        <f t="shared" si="10"/>
        <v>0</v>
      </c>
      <c r="AE20" s="11">
        <v>1</v>
      </c>
      <c r="AF20" s="11" t="s">
        <v>20</v>
      </c>
      <c r="AG20" s="12">
        <f t="shared" si="11"/>
        <v>0</v>
      </c>
      <c r="AH20" s="11">
        <v>0</v>
      </c>
      <c r="AI20" s="11" t="s">
        <v>21</v>
      </c>
      <c r="AJ20" s="12">
        <f t="shared" si="12"/>
        <v>0</v>
      </c>
      <c r="AK20" s="12">
        <f t="shared" si="13"/>
        <v>0</v>
      </c>
      <c r="AL20" s="13" t="str">
        <f t="shared" si="14"/>
        <v xml:space="preserve"> </v>
      </c>
      <c r="AM20" s="7">
        <f t="shared" si="15"/>
        <v>2.5</v>
      </c>
    </row>
    <row r="21" spans="1:39" x14ac:dyDescent="0.25">
      <c r="A21" s="26"/>
      <c r="B21" s="26"/>
      <c r="C21" s="25"/>
      <c r="D21" s="26" t="str">
        <f t="shared" si="0"/>
        <v xml:space="preserve"> </v>
      </c>
      <c r="E21" s="26" t="s">
        <v>9</v>
      </c>
      <c r="F21" s="48" t="s">
        <v>9</v>
      </c>
      <c r="G21" s="49"/>
      <c r="H21" s="26" t="s">
        <v>9</v>
      </c>
      <c r="I21" s="26" t="str">
        <f t="shared" si="1"/>
        <v xml:space="preserve"> </v>
      </c>
      <c r="J21" s="27" t="str">
        <f t="shared" si="2"/>
        <v xml:space="preserve"> </v>
      </c>
      <c r="L21" s="8" t="s">
        <v>14</v>
      </c>
      <c r="M21" s="9">
        <f t="shared" si="3"/>
        <v>0</v>
      </c>
      <c r="N21" s="10">
        <f t="shared" si="4"/>
        <v>0</v>
      </c>
      <c r="O21" s="10" t="e">
        <f t="shared" si="5"/>
        <v>#VALUE!</v>
      </c>
      <c r="P21" s="11">
        <v>3.5</v>
      </c>
      <c r="Q21" s="11" t="s">
        <v>15</v>
      </c>
      <c r="R21" s="12">
        <f t="shared" si="6"/>
        <v>0</v>
      </c>
      <c r="S21" s="11">
        <v>3</v>
      </c>
      <c r="T21" s="11" t="s">
        <v>16</v>
      </c>
      <c r="U21" s="12">
        <f t="shared" si="7"/>
        <v>0</v>
      </c>
      <c r="V21" s="11">
        <v>2.5</v>
      </c>
      <c r="W21" s="11" t="s">
        <v>17</v>
      </c>
      <c r="X21" s="12">
        <f t="shared" si="8"/>
        <v>0</v>
      </c>
      <c r="Y21" s="11">
        <v>2</v>
      </c>
      <c r="Z21" s="11" t="s">
        <v>18</v>
      </c>
      <c r="AA21" s="12">
        <f t="shared" si="9"/>
        <v>0</v>
      </c>
      <c r="AB21" s="11">
        <v>1.5</v>
      </c>
      <c r="AC21" s="11" t="s">
        <v>19</v>
      </c>
      <c r="AD21" s="12">
        <f t="shared" si="10"/>
        <v>0</v>
      </c>
      <c r="AE21" s="11">
        <v>1</v>
      </c>
      <c r="AF21" s="11" t="s">
        <v>20</v>
      </c>
      <c r="AG21" s="12">
        <f t="shared" si="11"/>
        <v>0</v>
      </c>
      <c r="AH21" s="11">
        <v>0</v>
      </c>
      <c r="AI21" s="11" t="s">
        <v>21</v>
      </c>
      <c r="AJ21" s="12">
        <f t="shared" si="12"/>
        <v>0</v>
      </c>
      <c r="AK21" s="12">
        <f t="shared" si="13"/>
        <v>0</v>
      </c>
      <c r="AL21" s="13" t="str">
        <f t="shared" si="14"/>
        <v xml:space="preserve"> </v>
      </c>
      <c r="AM21" s="7">
        <f t="shared" si="15"/>
        <v>2.5</v>
      </c>
    </row>
    <row r="22" spans="1:39" x14ac:dyDescent="0.25">
      <c r="A22" s="26"/>
      <c r="B22" s="26"/>
      <c r="C22" s="25"/>
      <c r="D22" s="26" t="str">
        <f t="shared" si="0"/>
        <v xml:space="preserve"> </v>
      </c>
      <c r="E22" s="26" t="s">
        <v>9</v>
      </c>
      <c r="F22" s="48" t="s">
        <v>9</v>
      </c>
      <c r="G22" s="49"/>
      <c r="H22" s="26" t="s">
        <v>9</v>
      </c>
      <c r="I22" s="26" t="str">
        <f t="shared" si="1"/>
        <v xml:space="preserve"> </v>
      </c>
      <c r="J22" s="27" t="str">
        <f t="shared" si="2"/>
        <v xml:space="preserve"> </v>
      </c>
      <c r="L22" s="8" t="s">
        <v>14</v>
      </c>
      <c r="M22" s="9">
        <f t="shared" si="3"/>
        <v>0</v>
      </c>
      <c r="N22" s="10">
        <f t="shared" si="4"/>
        <v>0</v>
      </c>
      <c r="O22" s="10" t="e">
        <f t="shared" si="5"/>
        <v>#VALUE!</v>
      </c>
      <c r="P22" s="11">
        <v>3.5</v>
      </c>
      <c r="Q22" s="11" t="s">
        <v>15</v>
      </c>
      <c r="R22" s="12">
        <f t="shared" si="6"/>
        <v>0</v>
      </c>
      <c r="S22" s="11">
        <v>3</v>
      </c>
      <c r="T22" s="11" t="s">
        <v>16</v>
      </c>
      <c r="U22" s="12">
        <f t="shared" si="7"/>
        <v>0</v>
      </c>
      <c r="V22" s="11">
        <v>2.5</v>
      </c>
      <c r="W22" s="11" t="s">
        <v>17</v>
      </c>
      <c r="X22" s="12">
        <f t="shared" si="8"/>
        <v>0</v>
      </c>
      <c r="Y22" s="11">
        <v>2</v>
      </c>
      <c r="Z22" s="11" t="s">
        <v>18</v>
      </c>
      <c r="AA22" s="12">
        <f t="shared" si="9"/>
        <v>0</v>
      </c>
      <c r="AB22" s="11">
        <v>1.5</v>
      </c>
      <c r="AC22" s="11" t="s">
        <v>19</v>
      </c>
      <c r="AD22" s="12">
        <f t="shared" si="10"/>
        <v>0</v>
      </c>
      <c r="AE22" s="11">
        <v>1</v>
      </c>
      <c r="AF22" s="11" t="s">
        <v>20</v>
      </c>
      <c r="AG22" s="12">
        <f t="shared" si="11"/>
        <v>0</v>
      </c>
      <c r="AH22" s="11">
        <v>0</v>
      </c>
      <c r="AI22" s="11" t="s">
        <v>21</v>
      </c>
      <c r="AJ22" s="12">
        <f t="shared" si="12"/>
        <v>0</v>
      </c>
      <c r="AK22" s="12">
        <f t="shared" si="13"/>
        <v>0</v>
      </c>
      <c r="AL22" s="13" t="str">
        <f t="shared" si="14"/>
        <v xml:space="preserve"> </v>
      </c>
      <c r="AM22" s="7">
        <f t="shared" si="15"/>
        <v>2.5</v>
      </c>
    </row>
    <row r="23" spans="1:39" x14ac:dyDescent="0.25">
      <c r="A23" s="26"/>
      <c r="B23" s="26"/>
      <c r="C23" s="25"/>
      <c r="D23" s="26" t="str">
        <f t="shared" si="0"/>
        <v xml:space="preserve"> </v>
      </c>
      <c r="E23" s="26" t="s">
        <v>9</v>
      </c>
      <c r="F23" s="48" t="s">
        <v>9</v>
      </c>
      <c r="G23" s="49"/>
      <c r="H23" s="26" t="s">
        <v>9</v>
      </c>
      <c r="I23" s="26" t="str">
        <f t="shared" si="1"/>
        <v xml:space="preserve"> </v>
      </c>
      <c r="J23" s="27" t="str">
        <f t="shared" si="2"/>
        <v xml:space="preserve"> </v>
      </c>
      <c r="L23" s="8" t="s">
        <v>14</v>
      </c>
      <c r="M23" s="9">
        <f t="shared" si="3"/>
        <v>0</v>
      </c>
      <c r="N23" s="10">
        <f t="shared" si="4"/>
        <v>0</v>
      </c>
      <c r="O23" s="10" t="e">
        <f t="shared" si="5"/>
        <v>#VALUE!</v>
      </c>
      <c r="P23" s="11">
        <v>3.5</v>
      </c>
      <c r="Q23" s="11" t="s">
        <v>15</v>
      </c>
      <c r="R23" s="12">
        <f t="shared" si="6"/>
        <v>0</v>
      </c>
      <c r="S23" s="11">
        <v>3</v>
      </c>
      <c r="T23" s="11" t="s">
        <v>16</v>
      </c>
      <c r="U23" s="12">
        <f t="shared" si="7"/>
        <v>0</v>
      </c>
      <c r="V23" s="11">
        <v>2.5</v>
      </c>
      <c r="W23" s="11" t="s">
        <v>17</v>
      </c>
      <c r="X23" s="12">
        <f t="shared" si="8"/>
        <v>0</v>
      </c>
      <c r="Y23" s="11">
        <v>2</v>
      </c>
      <c r="Z23" s="11" t="s">
        <v>18</v>
      </c>
      <c r="AA23" s="12">
        <f t="shared" si="9"/>
        <v>0</v>
      </c>
      <c r="AB23" s="11">
        <v>1.5</v>
      </c>
      <c r="AC23" s="11" t="s">
        <v>19</v>
      </c>
      <c r="AD23" s="12">
        <f t="shared" si="10"/>
        <v>0</v>
      </c>
      <c r="AE23" s="11">
        <v>1</v>
      </c>
      <c r="AF23" s="11" t="s">
        <v>20</v>
      </c>
      <c r="AG23" s="12">
        <f t="shared" si="11"/>
        <v>0</v>
      </c>
      <c r="AH23" s="11">
        <v>0</v>
      </c>
      <c r="AI23" s="11" t="s">
        <v>21</v>
      </c>
      <c r="AJ23" s="12">
        <f t="shared" si="12"/>
        <v>0</v>
      </c>
      <c r="AK23" s="12">
        <f t="shared" si="13"/>
        <v>0</v>
      </c>
      <c r="AL23" s="13" t="str">
        <f t="shared" si="14"/>
        <v xml:space="preserve"> </v>
      </c>
      <c r="AM23" s="7">
        <f t="shared" si="15"/>
        <v>2.5</v>
      </c>
    </row>
    <row r="24" spans="1:39" x14ac:dyDescent="0.25">
      <c r="A24" s="26"/>
      <c r="B24" s="26"/>
      <c r="C24" s="25"/>
      <c r="D24" s="26" t="str">
        <f t="shared" si="0"/>
        <v xml:space="preserve"> </v>
      </c>
      <c r="E24" s="26" t="s">
        <v>9</v>
      </c>
      <c r="F24" s="48" t="s">
        <v>9</v>
      </c>
      <c r="G24" s="49"/>
      <c r="H24" s="26" t="s">
        <v>9</v>
      </c>
      <c r="I24" s="26" t="str">
        <f t="shared" si="1"/>
        <v xml:space="preserve"> </v>
      </c>
      <c r="J24" s="27" t="str">
        <f t="shared" si="2"/>
        <v xml:space="preserve"> </v>
      </c>
      <c r="L24" s="8" t="s">
        <v>14</v>
      </c>
      <c r="M24" s="9">
        <f t="shared" si="3"/>
        <v>0</v>
      </c>
      <c r="N24" s="10">
        <f t="shared" si="4"/>
        <v>0</v>
      </c>
      <c r="O24" s="10" t="e">
        <f t="shared" si="5"/>
        <v>#VALUE!</v>
      </c>
      <c r="P24" s="11">
        <v>3.5</v>
      </c>
      <c r="Q24" s="11" t="s">
        <v>15</v>
      </c>
      <c r="R24" s="12">
        <f t="shared" si="6"/>
        <v>0</v>
      </c>
      <c r="S24" s="11">
        <v>3</v>
      </c>
      <c r="T24" s="11" t="s">
        <v>16</v>
      </c>
      <c r="U24" s="12">
        <f t="shared" si="7"/>
        <v>0</v>
      </c>
      <c r="V24" s="11">
        <v>2.5</v>
      </c>
      <c r="W24" s="11" t="s">
        <v>17</v>
      </c>
      <c r="X24" s="12">
        <f t="shared" si="8"/>
        <v>0</v>
      </c>
      <c r="Y24" s="11">
        <v>2</v>
      </c>
      <c r="Z24" s="11" t="s">
        <v>18</v>
      </c>
      <c r="AA24" s="12">
        <f t="shared" si="9"/>
        <v>0</v>
      </c>
      <c r="AB24" s="11">
        <v>1.5</v>
      </c>
      <c r="AC24" s="11" t="s">
        <v>19</v>
      </c>
      <c r="AD24" s="12">
        <f t="shared" si="10"/>
        <v>0</v>
      </c>
      <c r="AE24" s="11">
        <v>1</v>
      </c>
      <c r="AF24" s="11" t="s">
        <v>20</v>
      </c>
      <c r="AG24" s="12">
        <f t="shared" si="11"/>
        <v>0</v>
      </c>
      <c r="AH24" s="11">
        <v>0</v>
      </c>
      <c r="AI24" s="11" t="s">
        <v>21</v>
      </c>
      <c r="AJ24" s="12">
        <f t="shared" si="12"/>
        <v>0</v>
      </c>
      <c r="AK24" s="12">
        <f t="shared" si="13"/>
        <v>0</v>
      </c>
      <c r="AL24" s="13" t="str">
        <f t="shared" si="14"/>
        <v xml:space="preserve"> </v>
      </c>
      <c r="AM24" s="7">
        <f t="shared" si="15"/>
        <v>2.5</v>
      </c>
    </row>
    <row r="25" spans="1:39" x14ac:dyDescent="0.25">
      <c r="A25" s="26"/>
      <c r="B25" s="26"/>
      <c r="C25" s="25"/>
      <c r="D25" s="26" t="str">
        <f t="shared" si="0"/>
        <v xml:space="preserve"> </v>
      </c>
      <c r="E25" s="26" t="s">
        <v>9</v>
      </c>
      <c r="F25" s="48" t="s">
        <v>9</v>
      </c>
      <c r="G25" s="49"/>
      <c r="H25" s="26" t="s">
        <v>9</v>
      </c>
      <c r="I25" s="26" t="str">
        <f t="shared" si="1"/>
        <v xml:space="preserve"> </v>
      </c>
      <c r="J25" s="27" t="str">
        <f t="shared" si="2"/>
        <v xml:space="preserve"> </v>
      </c>
      <c r="L25" s="8" t="s">
        <v>14</v>
      </c>
      <c r="M25" s="9">
        <f t="shared" si="3"/>
        <v>0</v>
      </c>
      <c r="N25" s="10">
        <f t="shared" si="4"/>
        <v>0</v>
      </c>
      <c r="O25" s="10" t="e">
        <f t="shared" si="5"/>
        <v>#VALUE!</v>
      </c>
      <c r="P25" s="11">
        <v>3.5</v>
      </c>
      <c r="Q25" s="11" t="s">
        <v>15</v>
      </c>
      <c r="R25" s="12">
        <f t="shared" si="6"/>
        <v>0</v>
      </c>
      <c r="S25" s="11">
        <v>3</v>
      </c>
      <c r="T25" s="11" t="s">
        <v>16</v>
      </c>
      <c r="U25" s="12">
        <f t="shared" si="7"/>
        <v>0</v>
      </c>
      <c r="V25" s="11">
        <v>2.5</v>
      </c>
      <c r="W25" s="11" t="s">
        <v>17</v>
      </c>
      <c r="X25" s="12">
        <f t="shared" si="8"/>
        <v>0</v>
      </c>
      <c r="Y25" s="11">
        <v>2</v>
      </c>
      <c r="Z25" s="11" t="s">
        <v>18</v>
      </c>
      <c r="AA25" s="12">
        <f t="shared" si="9"/>
        <v>0</v>
      </c>
      <c r="AB25" s="11">
        <v>1.5</v>
      </c>
      <c r="AC25" s="11" t="s">
        <v>19</v>
      </c>
      <c r="AD25" s="12">
        <f t="shared" si="10"/>
        <v>0</v>
      </c>
      <c r="AE25" s="11">
        <v>1</v>
      </c>
      <c r="AF25" s="11" t="s">
        <v>20</v>
      </c>
      <c r="AG25" s="12">
        <f t="shared" si="11"/>
        <v>0</v>
      </c>
      <c r="AH25" s="11">
        <v>0</v>
      </c>
      <c r="AI25" s="11" t="s">
        <v>21</v>
      </c>
      <c r="AJ25" s="12">
        <f t="shared" si="12"/>
        <v>0</v>
      </c>
      <c r="AK25" s="12">
        <f t="shared" si="13"/>
        <v>0</v>
      </c>
      <c r="AL25" s="13" t="str">
        <f t="shared" si="14"/>
        <v xml:space="preserve"> </v>
      </c>
      <c r="AM25" s="7">
        <f t="shared" si="15"/>
        <v>2.5</v>
      </c>
    </row>
    <row r="26" spans="1:39" x14ac:dyDescent="0.25">
      <c r="A26" s="26"/>
      <c r="B26" s="26"/>
      <c r="C26" s="25"/>
      <c r="D26" s="26" t="str">
        <f t="shared" si="0"/>
        <v xml:space="preserve"> </v>
      </c>
      <c r="E26" s="26" t="s">
        <v>9</v>
      </c>
      <c r="F26" s="48" t="s">
        <v>9</v>
      </c>
      <c r="G26" s="49"/>
      <c r="H26" s="26" t="s">
        <v>9</v>
      </c>
      <c r="I26" s="26" t="str">
        <f t="shared" si="1"/>
        <v xml:space="preserve"> </v>
      </c>
      <c r="J26" s="27" t="str">
        <f t="shared" si="2"/>
        <v xml:space="preserve"> </v>
      </c>
      <c r="L26" s="8" t="s">
        <v>14</v>
      </c>
      <c r="M26" s="9">
        <f t="shared" si="3"/>
        <v>0</v>
      </c>
      <c r="N26" s="10">
        <f t="shared" si="4"/>
        <v>0</v>
      </c>
      <c r="O26" s="10" t="e">
        <f t="shared" si="5"/>
        <v>#VALUE!</v>
      </c>
      <c r="P26" s="11">
        <v>3.5</v>
      </c>
      <c r="Q26" s="11" t="s">
        <v>15</v>
      </c>
      <c r="R26" s="12">
        <f t="shared" si="6"/>
        <v>0</v>
      </c>
      <c r="S26" s="11">
        <v>3</v>
      </c>
      <c r="T26" s="11" t="s">
        <v>16</v>
      </c>
      <c r="U26" s="12">
        <f t="shared" si="7"/>
        <v>0</v>
      </c>
      <c r="V26" s="11">
        <v>2.5</v>
      </c>
      <c r="W26" s="11" t="s">
        <v>17</v>
      </c>
      <c r="X26" s="12">
        <f t="shared" si="8"/>
        <v>0</v>
      </c>
      <c r="Y26" s="11">
        <v>2</v>
      </c>
      <c r="Z26" s="11" t="s">
        <v>18</v>
      </c>
      <c r="AA26" s="12">
        <f t="shared" si="9"/>
        <v>0</v>
      </c>
      <c r="AB26" s="11">
        <v>1.5</v>
      </c>
      <c r="AC26" s="11" t="s">
        <v>19</v>
      </c>
      <c r="AD26" s="12">
        <f t="shared" si="10"/>
        <v>0</v>
      </c>
      <c r="AE26" s="11">
        <v>1</v>
      </c>
      <c r="AF26" s="11" t="s">
        <v>20</v>
      </c>
      <c r="AG26" s="12">
        <f t="shared" si="11"/>
        <v>0</v>
      </c>
      <c r="AH26" s="11">
        <v>0</v>
      </c>
      <c r="AI26" s="11" t="s">
        <v>21</v>
      </c>
      <c r="AJ26" s="12">
        <f t="shared" si="12"/>
        <v>0</v>
      </c>
      <c r="AK26" s="12">
        <f t="shared" si="13"/>
        <v>0</v>
      </c>
      <c r="AL26" s="13" t="str">
        <f t="shared" si="14"/>
        <v xml:space="preserve"> </v>
      </c>
      <c r="AM26" s="7">
        <f t="shared" si="15"/>
        <v>2.5</v>
      </c>
    </row>
    <row r="27" spans="1:39" x14ac:dyDescent="0.25">
      <c r="A27" s="26"/>
      <c r="B27" s="26"/>
      <c r="C27" s="25"/>
      <c r="D27" s="26" t="str">
        <f t="shared" si="0"/>
        <v xml:space="preserve"> </v>
      </c>
      <c r="E27" s="26" t="s">
        <v>9</v>
      </c>
      <c r="F27" s="48" t="s">
        <v>9</v>
      </c>
      <c r="G27" s="49"/>
      <c r="H27" s="26" t="s">
        <v>9</v>
      </c>
      <c r="I27" s="26" t="str">
        <f t="shared" si="1"/>
        <v xml:space="preserve"> </v>
      </c>
      <c r="J27" s="27" t="str">
        <f t="shared" si="2"/>
        <v xml:space="preserve"> </v>
      </c>
      <c r="L27" s="8" t="s">
        <v>14</v>
      </c>
      <c r="M27" s="9">
        <f t="shared" si="3"/>
        <v>0</v>
      </c>
      <c r="N27" s="10">
        <f t="shared" si="4"/>
        <v>0</v>
      </c>
      <c r="O27" s="10" t="e">
        <f t="shared" si="5"/>
        <v>#VALUE!</v>
      </c>
      <c r="P27" s="11">
        <v>3.5</v>
      </c>
      <c r="Q27" s="11" t="s">
        <v>15</v>
      </c>
      <c r="R27" s="12">
        <f t="shared" si="6"/>
        <v>0</v>
      </c>
      <c r="S27" s="11">
        <v>3</v>
      </c>
      <c r="T27" s="11" t="s">
        <v>16</v>
      </c>
      <c r="U27" s="12">
        <f t="shared" si="7"/>
        <v>0</v>
      </c>
      <c r="V27" s="11">
        <v>2.5</v>
      </c>
      <c r="W27" s="11" t="s">
        <v>17</v>
      </c>
      <c r="X27" s="12">
        <f t="shared" si="8"/>
        <v>0</v>
      </c>
      <c r="Y27" s="11">
        <v>2</v>
      </c>
      <c r="Z27" s="11" t="s">
        <v>18</v>
      </c>
      <c r="AA27" s="12">
        <f t="shared" si="9"/>
        <v>0</v>
      </c>
      <c r="AB27" s="11">
        <v>1.5</v>
      </c>
      <c r="AC27" s="11" t="s">
        <v>19</v>
      </c>
      <c r="AD27" s="12">
        <f t="shared" si="10"/>
        <v>0</v>
      </c>
      <c r="AE27" s="11">
        <v>1</v>
      </c>
      <c r="AF27" s="11" t="s">
        <v>20</v>
      </c>
      <c r="AG27" s="12">
        <f t="shared" si="11"/>
        <v>0</v>
      </c>
      <c r="AH27" s="11">
        <v>0</v>
      </c>
      <c r="AI27" s="11" t="s">
        <v>21</v>
      </c>
      <c r="AJ27" s="12">
        <f t="shared" si="12"/>
        <v>0</v>
      </c>
      <c r="AK27" s="12">
        <f t="shared" si="13"/>
        <v>0</v>
      </c>
      <c r="AL27" s="13" t="str">
        <f t="shared" si="14"/>
        <v xml:space="preserve"> </v>
      </c>
      <c r="AM27" s="7">
        <f t="shared" si="15"/>
        <v>2.5</v>
      </c>
    </row>
    <row r="28" spans="1:39" x14ac:dyDescent="0.25">
      <c r="A28" s="26"/>
      <c r="B28" s="26"/>
      <c r="C28" s="25"/>
      <c r="D28" s="26" t="str">
        <f t="shared" si="0"/>
        <v xml:space="preserve"> </v>
      </c>
      <c r="E28" s="26" t="s">
        <v>9</v>
      </c>
      <c r="F28" s="48" t="s">
        <v>9</v>
      </c>
      <c r="G28" s="49"/>
      <c r="H28" s="26" t="s">
        <v>9</v>
      </c>
      <c r="I28" s="26" t="str">
        <f t="shared" si="1"/>
        <v xml:space="preserve"> </v>
      </c>
      <c r="J28" s="27" t="str">
        <f t="shared" si="2"/>
        <v xml:space="preserve"> </v>
      </c>
      <c r="L28" s="8" t="s">
        <v>14</v>
      </c>
      <c r="M28" s="9">
        <f t="shared" si="3"/>
        <v>0</v>
      </c>
      <c r="N28" s="10">
        <f t="shared" si="4"/>
        <v>0</v>
      </c>
      <c r="O28" s="10" t="e">
        <f t="shared" si="5"/>
        <v>#VALUE!</v>
      </c>
      <c r="P28" s="11">
        <v>3.5</v>
      </c>
      <c r="Q28" s="11" t="s">
        <v>15</v>
      </c>
      <c r="R28" s="12">
        <f t="shared" si="6"/>
        <v>0</v>
      </c>
      <c r="S28" s="11">
        <v>3</v>
      </c>
      <c r="T28" s="11" t="s">
        <v>16</v>
      </c>
      <c r="U28" s="12">
        <f t="shared" si="7"/>
        <v>0</v>
      </c>
      <c r="V28" s="11">
        <v>2.5</v>
      </c>
      <c r="W28" s="11" t="s">
        <v>17</v>
      </c>
      <c r="X28" s="12">
        <f t="shared" si="8"/>
        <v>0</v>
      </c>
      <c r="Y28" s="11">
        <v>2</v>
      </c>
      <c r="Z28" s="11" t="s">
        <v>18</v>
      </c>
      <c r="AA28" s="12">
        <f t="shared" si="9"/>
        <v>0</v>
      </c>
      <c r="AB28" s="11">
        <v>1.5</v>
      </c>
      <c r="AC28" s="11" t="s">
        <v>19</v>
      </c>
      <c r="AD28" s="12">
        <f t="shared" si="10"/>
        <v>0</v>
      </c>
      <c r="AE28" s="11">
        <v>1</v>
      </c>
      <c r="AF28" s="11" t="s">
        <v>20</v>
      </c>
      <c r="AG28" s="12">
        <f t="shared" si="11"/>
        <v>0</v>
      </c>
      <c r="AH28" s="11">
        <v>0</v>
      </c>
      <c r="AI28" s="11" t="s">
        <v>21</v>
      </c>
      <c r="AJ28" s="12">
        <f t="shared" si="12"/>
        <v>0</v>
      </c>
      <c r="AK28" s="12">
        <f t="shared" si="13"/>
        <v>0</v>
      </c>
      <c r="AL28" s="13" t="str">
        <f t="shared" si="14"/>
        <v xml:space="preserve"> </v>
      </c>
      <c r="AM28" s="7">
        <f t="shared" si="15"/>
        <v>2.5</v>
      </c>
    </row>
    <row r="29" spans="1:39" x14ac:dyDescent="0.25">
      <c r="A29" s="26"/>
      <c r="B29" s="26"/>
      <c r="C29" s="25"/>
      <c r="D29" s="26" t="str">
        <f t="shared" si="0"/>
        <v xml:space="preserve"> </v>
      </c>
      <c r="E29" s="26" t="s">
        <v>9</v>
      </c>
      <c r="F29" s="48" t="s">
        <v>9</v>
      </c>
      <c r="G29" s="49"/>
      <c r="H29" s="26" t="s">
        <v>9</v>
      </c>
      <c r="I29" s="26" t="str">
        <f t="shared" si="1"/>
        <v xml:space="preserve"> </v>
      </c>
      <c r="J29" s="27" t="str">
        <f t="shared" si="2"/>
        <v xml:space="preserve"> </v>
      </c>
      <c r="L29" s="8" t="s">
        <v>14</v>
      </c>
      <c r="M29" s="9">
        <f t="shared" si="3"/>
        <v>0</v>
      </c>
      <c r="N29" s="10">
        <f t="shared" si="4"/>
        <v>0</v>
      </c>
      <c r="O29" s="10" t="e">
        <f t="shared" si="5"/>
        <v>#VALUE!</v>
      </c>
      <c r="P29" s="11">
        <v>3.5</v>
      </c>
      <c r="Q29" s="11" t="s">
        <v>15</v>
      </c>
      <c r="R29" s="12">
        <f t="shared" si="6"/>
        <v>0</v>
      </c>
      <c r="S29" s="11">
        <v>3</v>
      </c>
      <c r="T29" s="11" t="s">
        <v>16</v>
      </c>
      <c r="U29" s="12">
        <f t="shared" si="7"/>
        <v>0</v>
      </c>
      <c r="V29" s="11">
        <v>2.5</v>
      </c>
      <c r="W29" s="11" t="s">
        <v>17</v>
      </c>
      <c r="X29" s="12">
        <f t="shared" si="8"/>
        <v>0</v>
      </c>
      <c r="Y29" s="11">
        <v>2</v>
      </c>
      <c r="Z29" s="11" t="s">
        <v>18</v>
      </c>
      <c r="AA29" s="12">
        <f t="shared" si="9"/>
        <v>0</v>
      </c>
      <c r="AB29" s="11">
        <v>1.5</v>
      </c>
      <c r="AC29" s="11" t="s">
        <v>19</v>
      </c>
      <c r="AD29" s="12">
        <f t="shared" si="10"/>
        <v>0</v>
      </c>
      <c r="AE29" s="11">
        <v>1</v>
      </c>
      <c r="AF29" s="11" t="s">
        <v>20</v>
      </c>
      <c r="AG29" s="12">
        <f t="shared" si="11"/>
        <v>0</v>
      </c>
      <c r="AH29" s="11">
        <v>0</v>
      </c>
      <c r="AI29" s="11" t="s">
        <v>21</v>
      </c>
      <c r="AJ29" s="12">
        <f t="shared" si="12"/>
        <v>0</v>
      </c>
      <c r="AK29" s="12">
        <f t="shared" si="13"/>
        <v>0</v>
      </c>
      <c r="AL29" s="13" t="str">
        <f t="shared" si="14"/>
        <v xml:space="preserve"> </v>
      </c>
      <c r="AM29" s="7">
        <f t="shared" si="15"/>
        <v>2.5</v>
      </c>
    </row>
    <row r="30" spans="1:39" x14ac:dyDescent="0.25">
      <c r="A30" s="26"/>
      <c r="B30" s="26"/>
      <c r="C30" s="25"/>
      <c r="D30" s="26" t="str">
        <f t="shared" si="0"/>
        <v xml:space="preserve"> </v>
      </c>
      <c r="E30" s="26" t="s">
        <v>9</v>
      </c>
      <c r="F30" s="48" t="s">
        <v>9</v>
      </c>
      <c r="G30" s="49"/>
      <c r="H30" s="26" t="s">
        <v>9</v>
      </c>
      <c r="I30" s="26" t="str">
        <f t="shared" si="1"/>
        <v xml:space="preserve"> </v>
      </c>
      <c r="J30" s="27" t="str">
        <f t="shared" si="2"/>
        <v xml:space="preserve"> </v>
      </c>
      <c r="L30" s="8" t="s">
        <v>14</v>
      </c>
      <c r="M30" s="9">
        <f t="shared" si="3"/>
        <v>0</v>
      </c>
      <c r="N30" s="10">
        <f t="shared" si="4"/>
        <v>0</v>
      </c>
      <c r="O30" s="10" t="e">
        <f t="shared" si="5"/>
        <v>#VALUE!</v>
      </c>
      <c r="P30" s="11">
        <v>3.5</v>
      </c>
      <c r="Q30" s="11" t="s">
        <v>15</v>
      </c>
      <c r="R30" s="12">
        <f t="shared" si="6"/>
        <v>0</v>
      </c>
      <c r="S30" s="11">
        <v>3</v>
      </c>
      <c r="T30" s="11" t="s">
        <v>16</v>
      </c>
      <c r="U30" s="12">
        <f t="shared" si="7"/>
        <v>0</v>
      </c>
      <c r="V30" s="11">
        <v>2.5</v>
      </c>
      <c r="W30" s="11" t="s">
        <v>17</v>
      </c>
      <c r="X30" s="12">
        <f t="shared" si="8"/>
        <v>0</v>
      </c>
      <c r="Y30" s="11">
        <v>2</v>
      </c>
      <c r="Z30" s="11" t="s">
        <v>18</v>
      </c>
      <c r="AA30" s="12">
        <f t="shared" si="9"/>
        <v>0</v>
      </c>
      <c r="AB30" s="11">
        <v>1.5</v>
      </c>
      <c r="AC30" s="11" t="s">
        <v>19</v>
      </c>
      <c r="AD30" s="12">
        <f t="shared" si="10"/>
        <v>0</v>
      </c>
      <c r="AE30" s="11">
        <v>1</v>
      </c>
      <c r="AF30" s="11" t="s">
        <v>20</v>
      </c>
      <c r="AG30" s="12">
        <f t="shared" si="11"/>
        <v>0</v>
      </c>
      <c r="AH30" s="11">
        <v>0</v>
      </c>
      <c r="AI30" s="11" t="s">
        <v>21</v>
      </c>
      <c r="AJ30" s="12">
        <f t="shared" si="12"/>
        <v>0</v>
      </c>
      <c r="AK30" s="12">
        <f t="shared" si="13"/>
        <v>0</v>
      </c>
      <c r="AL30" s="13" t="str">
        <f t="shared" si="14"/>
        <v xml:space="preserve"> </v>
      </c>
      <c r="AM30" s="7">
        <f t="shared" si="15"/>
        <v>2.5</v>
      </c>
    </row>
    <row r="31" spans="1:39" x14ac:dyDescent="0.25">
      <c r="A31" s="26"/>
      <c r="B31" s="26"/>
      <c r="C31" s="25"/>
      <c r="D31" s="26" t="str">
        <f t="shared" si="0"/>
        <v xml:space="preserve"> </v>
      </c>
      <c r="E31" s="26" t="s">
        <v>9</v>
      </c>
      <c r="F31" s="48" t="s">
        <v>9</v>
      </c>
      <c r="G31" s="49"/>
      <c r="H31" s="26" t="s">
        <v>9</v>
      </c>
      <c r="I31" s="26" t="str">
        <f t="shared" si="1"/>
        <v xml:space="preserve"> </v>
      </c>
      <c r="J31" s="27" t="str">
        <f t="shared" si="2"/>
        <v xml:space="preserve"> </v>
      </c>
      <c r="L31" s="8" t="s">
        <v>14</v>
      </c>
      <c r="M31" s="9">
        <f t="shared" si="3"/>
        <v>0</v>
      </c>
      <c r="N31" s="10">
        <f t="shared" si="4"/>
        <v>0</v>
      </c>
      <c r="O31" s="10" t="e">
        <f t="shared" si="5"/>
        <v>#VALUE!</v>
      </c>
      <c r="P31" s="11">
        <v>3.5</v>
      </c>
      <c r="Q31" s="11" t="s">
        <v>15</v>
      </c>
      <c r="R31" s="12">
        <f t="shared" si="6"/>
        <v>0</v>
      </c>
      <c r="S31" s="11">
        <v>3</v>
      </c>
      <c r="T31" s="11" t="s">
        <v>16</v>
      </c>
      <c r="U31" s="12">
        <f t="shared" si="7"/>
        <v>0</v>
      </c>
      <c r="V31" s="11">
        <v>2.5</v>
      </c>
      <c r="W31" s="11" t="s">
        <v>17</v>
      </c>
      <c r="X31" s="12">
        <f t="shared" si="8"/>
        <v>0</v>
      </c>
      <c r="Y31" s="11">
        <v>2</v>
      </c>
      <c r="Z31" s="11" t="s">
        <v>18</v>
      </c>
      <c r="AA31" s="12">
        <f t="shared" si="9"/>
        <v>0</v>
      </c>
      <c r="AB31" s="11">
        <v>1.5</v>
      </c>
      <c r="AC31" s="11" t="s">
        <v>19</v>
      </c>
      <c r="AD31" s="12">
        <f t="shared" si="10"/>
        <v>0</v>
      </c>
      <c r="AE31" s="11">
        <v>1</v>
      </c>
      <c r="AF31" s="11" t="s">
        <v>20</v>
      </c>
      <c r="AG31" s="12">
        <f t="shared" si="11"/>
        <v>0</v>
      </c>
      <c r="AH31" s="11">
        <v>0</v>
      </c>
      <c r="AI31" s="11" t="s">
        <v>21</v>
      </c>
      <c r="AJ31" s="12">
        <f t="shared" si="12"/>
        <v>0</v>
      </c>
      <c r="AK31" s="12">
        <f t="shared" si="13"/>
        <v>0</v>
      </c>
      <c r="AL31" s="13" t="str">
        <f t="shared" si="14"/>
        <v xml:space="preserve"> </v>
      </c>
      <c r="AM31" s="7">
        <f t="shared" si="15"/>
        <v>2.5</v>
      </c>
    </row>
    <row r="32" spans="1:39" x14ac:dyDescent="0.25">
      <c r="A32" s="26"/>
      <c r="B32" s="26"/>
      <c r="C32" s="25"/>
      <c r="D32" s="26" t="str">
        <f t="shared" si="0"/>
        <v xml:space="preserve"> </v>
      </c>
      <c r="E32" s="26" t="s">
        <v>9</v>
      </c>
      <c r="F32" s="48" t="s">
        <v>9</v>
      </c>
      <c r="G32" s="49"/>
      <c r="H32" s="26" t="s">
        <v>9</v>
      </c>
      <c r="I32" s="26" t="str">
        <f t="shared" si="1"/>
        <v xml:space="preserve"> </v>
      </c>
      <c r="J32" s="27" t="str">
        <f t="shared" si="2"/>
        <v xml:space="preserve"> </v>
      </c>
      <c r="L32" s="8" t="s">
        <v>14</v>
      </c>
      <c r="M32" s="9">
        <f t="shared" si="3"/>
        <v>0</v>
      </c>
      <c r="N32" s="10">
        <f t="shared" si="4"/>
        <v>0</v>
      </c>
      <c r="O32" s="10" t="e">
        <f t="shared" si="5"/>
        <v>#VALUE!</v>
      </c>
      <c r="P32" s="11">
        <v>3.5</v>
      </c>
      <c r="Q32" s="11" t="s">
        <v>15</v>
      </c>
      <c r="R32" s="12">
        <f t="shared" si="6"/>
        <v>0</v>
      </c>
      <c r="S32" s="11">
        <v>3</v>
      </c>
      <c r="T32" s="11" t="s">
        <v>16</v>
      </c>
      <c r="U32" s="12">
        <f t="shared" si="7"/>
        <v>0</v>
      </c>
      <c r="V32" s="11">
        <v>2.5</v>
      </c>
      <c r="W32" s="11" t="s">
        <v>17</v>
      </c>
      <c r="X32" s="12">
        <f t="shared" si="8"/>
        <v>0</v>
      </c>
      <c r="Y32" s="11">
        <v>2</v>
      </c>
      <c r="Z32" s="11" t="s">
        <v>18</v>
      </c>
      <c r="AA32" s="12">
        <f t="shared" si="9"/>
        <v>0</v>
      </c>
      <c r="AB32" s="11">
        <v>1.5</v>
      </c>
      <c r="AC32" s="11" t="s">
        <v>19</v>
      </c>
      <c r="AD32" s="12">
        <f t="shared" si="10"/>
        <v>0</v>
      </c>
      <c r="AE32" s="11">
        <v>1</v>
      </c>
      <c r="AF32" s="11" t="s">
        <v>20</v>
      </c>
      <c r="AG32" s="12">
        <f t="shared" si="11"/>
        <v>0</v>
      </c>
      <c r="AH32" s="11">
        <v>0</v>
      </c>
      <c r="AI32" s="11" t="s">
        <v>21</v>
      </c>
      <c r="AJ32" s="12">
        <f t="shared" si="12"/>
        <v>0</v>
      </c>
      <c r="AK32" s="12">
        <f t="shared" si="13"/>
        <v>0</v>
      </c>
      <c r="AL32" s="13" t="str">
        <f t="shared" si="14"/>
        <v xml:space="preserve"> </v>
      </c>
      <c r="AM32" s="7">
        <f t="shared" si="15"/>
        <v>2.5</v>
      </c>
    </row>
    <row r="33" spans="1:40" x14ac:dyDescent="0.25">
      <c r="A33" s="26"/>
      <c r="B33" s="26"/>
      <c r="C33" s="25"/>
      <c r="D33" s="26" t="str">
        <f t="shared" si="0"/>
        <v xml:space="preserve"> </v>
      </c>
      <c r="E33" s="26" t="s">
        <v>9</v>
      </c>
      <c r="F33" s="48" t="s">
        <v>9</v>
      </c>
      <c r="G33" s="49"/>
      <c r="H33" s="26" t="s">
        <v>9</v>
      </c>
      <c r="I33" s="26" t="str">
        <f t="shared" si="1"/>
        <v xml:space="preserve"> </v>
      </c>
      <c r="J33" s="27" t="str">
        <f t="shared" si="2"/>
        <v xml:space="preserve"> </v>
      </c>
      <c r="L33" s="8" t="s">
        <v>14</v>
      </c>
      <c r="M33" s="9">
        <f t="shared" si="3"/>
        <v>0</v>
      </c>
      <c r="N33" s="10">
        <f t="shared" si="4"/>
        <v>0</v>
      </c>
      <c r="O33" s="10" t="e">
        <f t="shared" si="5"/>
        <v>#VALUE!</v>
      </c>
      <c r="P33" s="11">
        <v>3.5</v>
      </c>
      <c r="Q33" s="11" t="s">
        <v>15</v>
      </c>
      <c r="R33" s="12">
        <f t="shared" si="6"/>
        <v>0</v>
      </c>
      <c r="S33" s="11">
        <v>3</v>
      </c>
      <c r="T33" s="11" t="s">
        <v>16</v>
      </c>
      <c r="U33" s="12">
        <f t="shared" si="7"/>
        <v>0</v>
      </c>
      <c r="V33" s="11">
        <v>2.5</v>
      </c>
      <c r="W33" s="11" t="s">
        <v>17</v>
      </c>
      <c r="X33" s="12">
        <f t="shared" si="8"/>
        <v>0</v>
      </c>
      <c r="Y33" s="11">
        <v>2</v>
      </c>
      <c r="Z33" s="11" t="s">
        <v>18</v>
      </c>
      <c r="AA33" s="12">
        <f t="shared" si="9"/>
        <v>0</v>
      </c>
      <c r="AB33" s="11">
        <v>1.5</v>
      </c>
      <c r="AC33" s="11" t="s">
        <v>19</v>
      </c>
      <c r="AD33" s="12">
        <f t="shared" si="10"/>
        <v>0</v>
      </c>
      <c r="AE33" s="11">
        <v>1</v>
      </c>
      <c r="AF33" s="11" t="s">
        <v>20</v>
      </c>
      <c r="AG33" s="12">
        <f t="shared" si="11"/>
        <v>0</v>
      </c>
      <c r="AH33" s="11">
        <v>0</v>
      </c>
      <c r="AI33" s="11" t="s">
        <v>21</v>
      </c>
      <c r="AJ33" s="12">
        <f t="shared" si="12"/>
        <v>0</v>
      </c>
      <c r="AK33" s="12">
        <f t="shared" si="13"/>
        <v>0</v>
      </c>
      <c r="AL33" s="13" t="str">
        <f t="shared" si="14"/>
        <v xml:space="preserve"> </v>
      </c>
      <c r="AM33" s="7">
        <f t="shared" si="15"/>
        <v>2.5</v>
      </c>
    </row>
    <row r="34" spans="1:40" x14ac:dyDescent="0.25">
      <c r="A34" s="26"/>
      <c r="B34" s="26"/>
      <c r="C34" s="26"/>
      <c r="D34" s="26" t="str">
        <f t="shared" si="0"/>
        <v xml:space="preserve"> </v>
      </c>
      <c r="E34" s="26" t="s">
        <v>9</v>
      </c>
      <c r="F34" s="48" t="s">
        <v>9</v>
      </c>
      <c r="G34" s="49"/>
      <c r="H34" s="26" t="s">
        <v>9</v>
      </c>
      <c r="I34" s="26" t="str">
        <f t="shared" si="1"/>
        <v xml:space="preserve"> </v>
      </c>
      <c r="J34" s="27" t="str">
        <f t="shared" si="2"/>
        <v xml:space="preserve"> </v>
      </c>
      <c r="AM34" s="7">
        <f t="shared" si="15"/>
        <v>2.5</v>
      </c>
    </row>
    <row r="35" spans="1:40" ht="16.5" thickBot="1" x14ac:dyDescent="0.3">
      <c r="A35" s="31"/>
      <c r="B35" s="31"/>
      <c r="C35" s="32"/>
      <c r="D35" s="26">
        <f t="shared" si="0"/>
        <v>0</v>
      </c>
      <c r="E35" s="32"/>
      <c r="F35" s="65" t="s">
        <v>9</v>
      </c>
      <c r="G35" s="66"/>
      <c r="H35" s="32"/>
      <c r="I35" s="31" t="str">
        <f t="shared" si="1"/>
        <v xml:space="preserve"> </v>
      </c>
      <c r="J35" s="31" t="str">
        <f t="shared" ref="J35" si="16">IF(C35=0," ",IF(H35=0," ",IF(H35="BAŞARILI",O35,O35)))</f>
        <v xml:space="preserve"> </v>
      </c>
      <c r="AM35" s="7">
        <f t="shared" si="15"/>
        <v>2.5</v>
      </c>
    </row>
    <row r="36" spans="1:40" ht="16.5" thickBot="1" x14ac:dyDescent="0.3"/>
    <row r="37" spans="1:40" x14ac:dyDescent="0.25">
      <c r="A37" s="40" t="s">
        <v>10</v>
      </c>
      <c r="B37" s="68"/>
      <c r="C37" s="68"/>
      <c r="D37" s="71" t="s">
        <v>40</v>
      </c>
      <c r="E37" s="71"/>
      <c r="F37" s="71"/>
      <c r="G37" s="71"/>
      <c r="H37" s="71" t="s">
        <v>41</v>
      </c>
      <c r="I37" s="71"/>
      <c r="J37" s="72"/>
      <c r="K37" s="1"/>
      <c r="AN37" s="22"/>
    </row>
    <row r="38" spans="1:40" x14ac:dyDescent="0.25">
      <c r="A38" s="34" t="s">
        <v>36</v>
      </c>
      <c r="B38" s="34"/>
      <c r="C38" s="35"/>
      <c r="D38" s="69" t="s">
        <v>37</v>
      </c>
      <c r="E38" s="69"/>
      <c r="F38" s="69"/>
      <c r="G38" s="36"/>
      <c r="H38" s="69" t="s">
        <v>35</v>
      </c>
      <c r="I38" s="69"/>
      <c r="J38" s="69"/>
      <c r="K38" s="2"/>
      <c r="AN38" s="22"/>
    </row>
    <row r="39" spans="1:40" x14ac:dyDescent="0.25">
      <c r="A39" s="62"/>
      <c r="B39" s="62"/>
      <c r="C39" s="62"/>
      <c r="D39" s="62"/>
      <c r="E39" s="62"/>
      <c r="F39" s="62"/>
      <c r="G39" s="62"/>
      <c r="H39" s="62"/>
      <c r="I39" s="62"/>
      <c r="J39" s="62"/>
      <c r="K39" s="2"/>
      <c r="AN39" s="22"/>
    </row>
    <row r="40" spans="1:40" x14ac:dyDescent="0.25">
      <c r="A40" s="67"/>
      <c r="B40" s="62"/>
      <c r="C40" s="62"/>
      <c r="D40" s="70" t="s">
        <v>39</v>
      </c>
      <c r="E40" s="70"/>
      <c r="F40" s="70"/>
      <c r="G40" s="70"/>
      <c r="H40" s="70"/>
      <c r="I40" s="41"/>
      <c r="J40" s="5"/>
      <c r="K40" s="5"/>
      <c r="AN40" s="22"/>
    </row>
    <row r="41" spans="1:40" x14ac:dyDescent="0.25">
      <c r="A41" s="62"/>
      <c r="B41" s="62"/>
      <c r="C41" s="62"/>
      <c r="D41" s="62"/>
      <c r="E41" s="62"/>
      <c r="F41" s="62"/>
      <c r="G41" s="62"/>
      <c r="H41" s="62"/>
      <c r="I41" s="62"/>
      <c r="J41" s="62"/>
      <c r="K41" s="3"/>
      <c r="AN41" s="22"/>
    </row>
    <row r="42" spans="1:40" ht="18.75" x14ac:dyDescent="0.3">
      <c r="A42" s="63"/>
      <c r="B42" s="64"/>
      <c r="C42" s="64"/>
      <c r="D42" s="69" t="s">
        <v>38</v>
      </c>
      <c r="E42" s="69"/>
      <c r="F42" s="69"/>
      <c r="G42" s="35"/>
      <c r="H42" s="42" t="s">
        <v>9</v>
      </c>
      <c r="I42" s="42" t="s">
        <v>9</v>
      </c>
      <c r="J42" s="42" t="s">
        <v>9</v>
      </c>
      <c r="K42" s="4"/>
      <c r="AN42" s="22"/>
    </row>
    <row r="43" spans="1:40" ht="30.75" customHeight="1" x14ac:dyDescent="0.25">
      <c r="A43" s="56" t="s">
        <v>11</v>
      </c>
      <c r="B43" s="57"/>
      <c r="C43" s="57"/>
      <c r="D43" s="57"/>
      <c r="E43" s="57"/>
      <c r="F43" s="57"/>
      <c r="G43" s="57"/>
      <c r="H43" s="57"/>
      <c r="I43" s="57"/>
      <c r="J43" s="58"/>
      <c r="K43" s="1"/>
    </row>
    <row r="44" spans="1:40" ht="91.5" customHeight="1" thickBot="1" x14ac:dyDescent="0.3">
      <c r="A44" s="59" t="s">
        <v>12</v>
      </c>
      <c r="B44" s="60"/>
      <c r="C44" s="60"/>
      <c r="D44" s="60"/>
      <c r="E44" s="60"/>
      <c r="F44" s="60"/>
      <c r="G44" s="60"/>
      <c r="H44" s="60"/>
      <c r="I44" s="60"/>
      <c r="J44" s="61"/>
      <c r="K44" s="1"/>
    </row>
  </sheetData>
  <sheetProtection password="CC2D" sheet="1" objects="1" scenarios="1"/>
  <mergeCells count="47">
    <mergeCell ref="F34:G34"/>
    <mergeCell ref="F23:G23"/>
    <mergeCell ref="F24:G24"/>
    <mergeCell ref="F25:G25"/>
    <mergeCell ref="F26:G26"/>
    <mergeCell ref="F27:G27"/>
    <mergeCell ref="F28:G28"/>
    <mergeCell ref="F29:G29"/>
    <mergeCell ref="F30:G30"/>
    <mergeCell ref="F31:G31"/>
    <mergeCell ref="F32:G32"/>
    <mergeCell ref="F33:G33"/>
    <mergeCell ref="A7:J7"/>
    <mergeCell ref="A8:J8"/>
    <mergeCell ref="A1:J1"/>
    <mergeCell ref="A2:J2"/>
    <mergeCell ref="A3:J3"/>
    <mergeCell ref="A4:J4"/>
    <mergeCell ref="A5:J5"/>
    <mergeCell ref="A6:J6"/>
    <mergeCell ref="A43:J43"/>
    <mergeCell ref="A44:J44"/>
    <mergeCell ref="A41:J41"/>
    <mergeCell ref="A42:C42"/>
    <mergeCell ref="F35:G35"/>
    <mergeCell ref="A39:J39"/>
    <mergeCell ref="A40:C40"/>
    <mergeCell ref="B37:C37"/>
    <mergeCell ref="D42:F42"/>
    <mergeCell ref="D40:H40"/>
    <mergeCell ref="D37:G37"/>
    <mergeCell ref="D38:F38"/>
    <mergeCell ref="H37:J37"/>
    <mergeCell ref="H38:J38"/>
    <mergeCell ref="F22:G22"/>
    <mergeCell ref="F10:G10"/>
    <mergeCell ref="F12:G12"/>
    <mergeCell ref="F11:G11"/>
    <mergeCell ref="F13:G13"/>
    <mergeCell ref="F14:G14"/>
    <mergeCell ref="F15:G15"/>
    <mergeCell ref="F16:G16"/>
    <mergeCell ref="F17:G17"/>
    <mergeCell ref="F18:G18"/>
    <mergeCell ref="F19:G19"/>
    <mergeCell ref="F20:G20"/>
    <mergeCell ref="F21:G21"/>
  </mergeCells>
  <pageMargins left="0.7" right="0.7" top="0.75" bottom="0.75" header="0.3" footer="0.3"/>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2014-02-12T14:33:03Z</dcterms:modified>
</cp:coreProperties>
</file>