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995" tabRatio="776" firstSheet="1" activeTab="1"/>
  </bookViews>
  <sheets>
    <sheet name="Kamu Yönetimi UE 1.Grup" sheetId="1" r:id="rId1"/>
    <sheet name="Kamu Yönetimi UE 2. Grup" sheetId="2" r:id="rId2"/>
    <sheet name="Mah. İd. ve Şeh. UE 1. Grup" sheetId="3" r:id="rId3"/>
    <sheet name="Mah. İd. ve Şeh. UE 2. Grup" sheetId="4" r:id="rId4"/>
    <sheet name="TBB UE 1. Grup" sheetId="5" r:id="rId5"/>
    <sheet name="TBB UE 2. Grup" sheetId="6" r:id="rId6"/>
    <sheet name="II. ÖĞR. MAH. İDAR" sheetId="7" r:id="rId7"/>
  </sheets>
  <definedNames>
    <definedName name="_xlnm.Print_Area" localSheetId="6">'II. ÖĞR. MAH. İDAR'!$A$1:$J$42</definedName>
    <definedName name="_xlnm.Print_Area" localSheetId="0">'Kamu Yönetimi UE 1.Grup'!$A$1:$J$43</definedName>
    <definedName name="_xlnm.Print_Area" localSheetId="1">'Kamu Yönetimi UE 2. Grup'!$A$1:$J$42</definedName>
    <definedName name="_xlnm.Print_Area" localSheetId="2">'Mah. İd. ve Şeh. UE 1. Grup'!$A$1:$J$42</definedName>
    <definedName name="_xlnm.Print_Area" localSheetId="3">'Mah. İd. ve Şeh. UE 2. Grup'!$A$1:$J$42</definedName>
    <definedName name="_xlnm.Print_Area" localSheetId="4">'TBB UE 1. Grup'!$A$1:$J$42</definedName>
    <definedName name="_xlnm.Print_Area" localSheetId="5">'TBB UE 2. Grup'!$A$1:$J$42</definedName>
  </definedNames>
  <calcPr fullCalcOnLoad="1"/>
</workbook>
</file>

<file path=xl/sharedStrings.xml><?xml version="1.0" encoding="utf-8"?>
<sst xmlns="http://schemas.openxmlformats.org/spreadsheetml/2006/main" count="2034" uniqueCount="263">
  <si>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</si>
  <si>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</si>
  <si>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</si>
  <si>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</si>
  <si>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</si>
  <si>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</si>
  <si>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</si>
  <si>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</si>
  <si>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</si>
  <si>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</si>
  <si>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</si>
  <si>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</si>
  <si>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</si>
  <si>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</si>
  <si>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</si>
  <si>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</si>
  <si>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</si>
  <si>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</si>
  <si>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</si>
  <si>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</si>
  <si>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YEDEK</t>
  </si>
  <si>
    <t xml:space="preserve">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</si>
  <si>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</si>
  <si>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</si>
  <si>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</si>
  <si>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</si>
  <si>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SOSYAL BİLİMLER ENSTİTÜSÜ</t>
  </si>
  <si>
    <t>20112-20113. / GÜZ YARIYILI SONU</t>
  </si>
  <si>
    <t>BAŞARILI</t>
  </si>
  <si>
    <t>UZAKTAN EĞİTİM KAMU YÖNETİMİ TEZSİZ YÜKSEK LİSANS PROGRAMI</t>
  </si>
  <si>
    <t xml:space="preserve"> 1. GRUP</t>
  </si>
  <si>
    <t>1160E40029</t>
  </si>
  <si>
    <t>Hakkı ÇILGINOĞLU</t>
  </si>
  <si>
    <t>1160E40034</t>
  </si>
  <si>
    <t>Hasan Hüseyin GÜLEÇ</t>
  </si>
  <si>
    <t>1160E40039</t>
  </si>
  <si>
    <t>Yasin TANIL</t>
  </si>
  <si>
    <t>1160E40037</t>
  </si>
  <si>
    <t>Ümit BAŞAR</t>
  </si>
  <si>
    <t>1160E40046</t>
  </si>
  <si>
    <t>Yunus KEKİL</t>
  </si>
  <si>
    <t>1060E40544</t>
  </si>
  <si>
    <t>Mustafa İrfan KAYA</t>
  </si>
  <si>
    <t>1160E40002</t>
  </si>
  <si>
    <t>Arda AŞKIN</t>
  </si>
  <si>
    <t>1160E40042</t>
  </si>
  <si>
    <t>Hasan SEVİMLİ</t>
  </si>
  <si>
    <t>1160E40045</t>
  </si>
  <si>
    <t>Nagihan PEHLİVANOĞLU</t>
  </si>
  <si>
    <t>1160E40035</t>
  </si>
  <si>
    <t>Murat DOĞAN</t>
  </si>
  <si>
    <t>1060E40017</t>
  </si>
  <si>
    <t>Onur YILDIZ</t>
  </si>
  <si>
    <t>1060E40051</t>
  </si>
  <si>
    <t>Numan ACAR</t>
  </si>
  <si>
    <t>1060E40549</t>
  </si>
  <si>
    <t>Yunus USLUER</t>
  </si>
  <si>
    <t>1060E40545</t>
  </si>
  <si>
    <t>Ali Osman ALTUNDAĞ</t>
  </si>
  <si>
    <t>1160E40007</t>
  </si>
  <si>
    <t>Uğur TÜRK</t>
  </si>
  <si>
    <t>1160E40012</t>
  </si>
  <si>
    <t>Zeki AYDIN</t>
  </si>
  <si>
    <t>1160E40043</t>
  </si>
  <si>
    <t>Erhan KARA</t>
  </si>
  <si>
    <t>1160E40003</t>
  </si>
  <si>
    <t>Sabri DAMAR</t>
  </si>
  <si>
    <t>1160E40038</t>
  </si>
  <si>
    <t>Dilek BATUR</t>
  </si>
  <si>
    <t>1160E40036</t>
  </si>
  <si>
    <t>Müşerref TURANLI</t>
  </si>
  <si>
    <t>1160E40019</t>
  </si>
  <si>
    <t>Zeynep AKCİ</t>
  </si>
  <si>
    <t>1160E40048</t>
  </si>
  <si>
    <t>Serhat ÖZER</t>
  </si>
  <si>
    <t>1160E40049</t>
  </si>
  <si>
    <t>Yunus NAZLI</t>
  </si>
  <si>
    <t>1160E40027</t>
  </si>
  <si>
    <t>Elif FİLİZ</t>
  </si>
  <si>
    <t>Prof. Dr. Musa EKEN</t>
  </si>
  <si>
    <t>Yrd. Doç. Dr. Mustafa Lütfi ŞEN</t>
  </si>
  <si>
    <t>Yrd. Doç. Dr. Özer KÖSEOĞLU</t>
  </si>
  <si>
    <t>Yrd. Doç. Dr. Hale BİRİCİKOĞLU</t>
  </si>
  <si>
    <t xml:space="preserve"> 2. GRUP</t>
  </si>
  <si>
    <t>1160E40006</t>
  </si>
  <si>
    <t>Okçil Aydemir</t>
  </si>
  <si>
    <t>1160E40011</t>
  </si>
  <si>
    <t>Muhammed Beyazıt AYDIN</t>
  </si>
  <si>
    <t>1160E40001</t>
  </si>
  <si>
    <t>Yücel BULUT</t>
  </si>
  <si>
    <t>1060E40003</t>
  </si>
  <si>
    <t>Mesut AKELMA</t>
  </si>
  <si>
    <t>1160E40018</t>
  </si>
  <si>
    <t>Fevzi YETİM</t>
  </si>
  <si>
    <t>1160E40041</t>
  </si>
  <si>
    <t>Alaattin SORUKLU</t>
  </si>
  <si>
    <t>1160E40047</t>
  </si>
  <si>
    <t>Serkan DERE</t>
  </si>
  <si>
    <t>1160E40044</t>
  </si>
  <si>
    <t>Veysel MANKAN</t>
  </si>
  <si>
    <t>1060E40529</t>
  </si>
  <si>
    <t>Emrah ÇELEBİ</t>
  </si>
  <si>
    <t>1060E40511</t>
  </si>
  <si>
    <t>Avni DURMAZ</t>
  </si>
  <si>
    <t>1160E40033</t>
  </si>
  <si>
    <t>Murat Karataş</t>
  </si>
  <si>
    <t>1160E40010</t>
  </si>
  <si>
    <t>Çağlar ERBEK</t>
  </si>
  <si>
    <t>1160E40016</t>
  </si>
  <si>
    <t>Hülya ERBABA</t>
  </si>
  <si>
    <t>1060E40030</t>
  </si>
  <si>
    <t>Aziz AYTAŞ</t>
  </si>
  <si>
    <t>1060E40548</t>
  </si>
  <si>
    <t>K. Yetiş COŞKUNFIRAT</t>
  </si>
  <si>
    <t>1060E40543</t>
  </si>
  <si>
    <t>Demet SARAÇ</t>
  </si>
  <si>
    <t>1060E40035</t>
  </si>
  <si>
    <t>Ayşe BAYRAM</t>
  </si>
  <si>
    <t>Prof. Dr. Halil Kalabalık</t>
  </si>
  <si>
    <t>Yrd. Doç. Dr. Bünyamin BEZCİ</t>
  </si>
  <si>
    <t>Doç. Dr. Halil İbrahim AYDINLI</t>
  </si>
  <si>
    <t>Yrd. Doç. Dr. Halil İbrahim AYDINLI</t>
  </si>
  <si>
    <t>Yrd. Doç. Dr. Köksal Şahin</t>
  </si>
  <si>
    <t>Yrd. Doç. Dr. Serdar GÜLENER</t>
  </si>
  <si>
    <t>yrd. Doç. Dr. Mahmut KARAMAN</t>
  </si>
  <si>
    <t>Doç. Dr. Hamza AL</t>
  </si>
  <si>
    <t xml:space="preserve">                   YEDEK</t>
  </si>
  <si>
    <t>Yrd. Doç. Dr. Fatma YURTTAŞ ÖZCAN</t>
  </si>
  <si>
    <t>UZAKTAN EĞİTİM MAHALLİ İDERALER VE ŞEHİRCİLİK TEZSİZ YÜKSEK LİSANS PROGRAMI</t>
  </si>
  <si>
    <t>1160E44024</t>
  </si>
  <si>
    <t>Hayati YEŞİLYURT</t>
  </si>
  <si>
    <t>1160E44013</t>
  </si>
  <si>
    <t>Seda ÇALIMFİDAN</t>
  </si>
  <si>
    <t>1160E44019</t>
  </si>
  <si>
    <t>Özlem SÜELTÜRK</t>
  </si>
  <si>
    <t>1160E44007</t>
  </si>
  <si>
    <t>Tahsin BULUT</t>
  </si>
  <si>
    <t>1160E44038</t>
  </si>
  <si>
    <t>Mehmet Mete ÇAKIR</t>
  </si>
  <si>
    <t>1160E44036</t>
  </si>
  <si>
    <t>Murat CENGİZ</t>
  </si>
  <si>
    <t>1160E44042</t>
  </si>
  <si>
    <t>Nur Ceyda  ANİATEŞ</t>
  </si>
  <si>
    <t>1160E44025</t>
  </si>
  <si>
    <t>Murat KURT</t>
  </si>
  <si>
    <t>1160E44020</t>
  </si>
  <si>
    <t>Fatih KÖK</t>
  </si>
  <si>
    <t>1160E44035</t>
  </si>
  <si>
    <t>Murat GÜZ</t>
  </si>
  <si>
    <t>1060E44533</t>
  </si>
  <si>
    <t>Hanifi KAYĞUSUZ</t>
  </si>
  <si>
    <t>1160E44037</t>
  </si>
  <si>
    <t>Eser MÜFETTİŞOĞLU ÜNAL</t>
  </si>
  <si>
    <t>1160E44011</t>
  </si>
  <si>
    <t>Mahmut ÖZTÜRK</t>
  </si>
  <si>
    <t>1160E44032</t>
  </si>
  <si>
    <t>Caner ÇİLDİR</t>
  </si>
  <si>
    <t>1160E44030</t>
  </si>
  <si>
    <t>Şenol UÇAR</t>
  </si>
  <si>
    <t>Yrd.Doç.Dr. Mustafa Lütfi ŞEN</t>
  </si>
  <si>
    <t>1160E44006</t>
  </si>
  <si>
    <t>Osman OCAK</t>
  </si>
  <si>
    <t>1160E44005</t>
  </si>
  <si>
    <t>Ahmet PANAVUR</t>
  </si>
  <si>
    <t>1160E44012</t>
  </si>
  <si>
    <t>Gönül GÜLGEZEN</t>
  </si>
  <si>
    <t>1160E44029</t>
  </si>
  <si>
    <t>Hülya ERDAĞ</t>
  </si>
  <si>
    <t>1160E44015</t>
  </si>
  <si>
    <t>Aygün ESİRCİ</t>
  </si>
  <si>
    <t>1160E44009</t>
  </si>
  <si>
    <t>Mustafa İLHAN</t>
  </si>
  <si>
    <t>1160E44041</t>
  </si>
  <si>
    <t>Mehmet ŞENSOY</t>
  </si>
  <si>
    <t>1160E44002</t>
  </si>
  <si>
    <t>Özge DENKTAŞ</t>
  </si>
  <si>
    <t>1160E44001</t>
  </si>
  <si>
    <t>Gökhan DENKTAŞ</t>
  </si>
  <si>
    <t>1160E44016</t>
  </si>
  <si>
    <t>Ömer KÜÇEK</t>
  </si>
  <si>
    <t>Prof. Dr. Metin IŞIK</t>
  </si>
  <si>
    <t>UZAKTAN EĞİTİM MAHALLİ İDERALER VE ŞEHİRCİLİK TBB TEZSİZ YÜKSEK LİSANS PROGRAMI</t>
  </si>
  <si>
    <t>1160E45005</t>
  </si>
  <si>
    <t>Cem KASAPOĞLU</t>
  </si>
  <si>
    <t>1160E45015</t>
  </si>
  <si>
    <t>Servet METE</t>
  </si>
  <si>
    <t>1160E45016</t>
  </si>
  <si>
    <t>Muhammed Emin YAVUZ</t>
  </si>
  <si>
    <t>1160E45051</t>
  </si>
  <si>
    <t>İbrahim AKTÜRK</t>
  </si>
  <si>
    <t>1160E45052</t>
  </si>
  <si>
    <t>Ali OKTAR</t>
  </si>
  <si>
    <t>1160E45050</t>
  </si>
  <si>
    <t>Ayhan KARDAN</t>
  </si>
  <si>
    <t>1160E45024</t>
  </si>
  <si>
    <t>Seyfettin KARAOSMANOĞLU</t>
  </si>
  <si>
    <t>1160E45037</t>
  </si>
  <si>
    <t>Ahmet BALIM</t>
  </si>
  <si>
    <t>1160E45047</t>
  </si>
  <si>
    <t>Şenol YILMAZ</t>
  </si>
  <si>
    <t>1160E45025</t>
  </si>
  <si>
    <t>Feyyaz KURŞUN</t>
  </si>
  <si>
    <t>1160E45026</t>
  </si>
  <si>
    <t>Emrullah KARAKUŞ</t>
  </si>
  <si>
    <t>1160E45042</t>
  </si>
  <si>
    <t>Ekrem ÖZER</t>
  </si>
  <si>
    <t>1160E45049</t>
  </si>
  <si>
    <t>Fatih TİRYAKİ</t>
  </si>
  <si>
    <t>1160E45004</t>
  </si>
  <si>
    <t>Mehmet ÖZ</t>
  </si>
  <si>
    <t>1160E45014</t>
  </si>
  <si>
    <t>Raif BIYIKTAŞ</t>
  </si>
  <si>
    <t>1160E45012</t>
  </si>
  <si>
    <t>Mehmet ŞİMŞEK</t>
  </si>
  <si>
    <t>1160E45027</t>
  </si>
  <si>
    <t>Mehmet YILDIZ</t>
  </si>
  <si>
    <t>1160E45013</t>
  </si>
  <si>
    <t>Sedat KIRKIL</t>
  </si>
  <si>
    <t>1160E45032</t>
  </si>
  <si>
    <t>Sercan BİLGE</t>
  </si>
  <si>
    <t>1160E45034</t>
  </si>
  <si>
    <t>İkbal Şeyda YILMAZ</t>
  </si>
  <si>
    <t>MAHALLİ İDERALER VE ŞEHİRCİLİK II. ÖĞRETİM TEZSİZ YÜKSEK LİSANS PROGRAMI</t>
  </si>
  <si>
    <t>0960T38003</t>
  </si>
  <si>
    <t>İbrahim Özenç İNCEKARA</t>
  </si>
  <si>
    <t>1060T38001</t>
  </si>
  <si>
    <t>Mehmet UMUR</t>
  </si>
  <si>
    <t>Yrd. Doç. Dr.  Bünyamin BEZCİ</t>
  </si>
  <si>
    <t>Yrd. Doç. Dr. Köksal ŞAHİN</t>
  </si>
  <si>
    <t>1160E45033</t>
  </si>
  <si>
    <t>Barış METİN</t>
  </si>
  <si>
    <t>1160E45043</t>
  </si>
  <si>
    <t>Özgür OKUMUŞ ERCAN</t>
  </si>
  <si>
    <t>1160E45038</t>
  </si>
  <si>
    <t>Elif YILDIZ</t>
  </si>
  <si>
    <t>1160E45044</t>
  </si>
  <si>
    <t>Emine ÇELİK</t>
  </si>
  <si>
    <t>1160E45045</t>
  </si>
  <si>
    <t>Tuba YILMAZ</t>
  </si>
  <si>
    <t>1160E45036</t>
  </si>
  <si>
    <t>Songül ÖZCAN TURAN</t>
  </si>
  <si>
    <t>1160E45031</t>
  </si>
  <si>
    <t>Selim CEYLAN</t>
  </si>
  <si>
    <t>1160E45007</t>
  </si>
  <si>
    <t>Nuri TARHAN</t>
  </si>
  <si>
    <t>1160E45022</t>
  </si>
  <si>
    <t>Murat SARI</t>
  </si>
  <si>
    <t>1160E45020</t>
  </si>
  <si>
    <t>Yahya ŞAHİN</t>
  </si>
  <si>
    <t>1160E45021</t>
  </si>
  <si>
    <t>Fulya AYBASTI</t>
  </si>
  <si>
    <t>1160E45017</t>
  </si>
  <si>
    <t>Aslı ÖZBEK ERCAN</t>
  </si>
  <si>
    <t>1160E45008</t>
  </si>
  <si>
    <t>Umut ALAN</t>
  </si>
  <si>
    <t>1160E45009</t>
  </si>
  <si>
    <t>Bülent BULDU</t>
  </si>
  <si>
    <t>1160E45040</t>
  </si>
  <si>
    <t>Eyüp YILDIRIM</t>
  </si>
  <si>
    <t>GİREMEZ AKTS eksik</t>
  </si>
  <si>
    <t>YETERLİ</t>
  </si>
  <si>
    <t>GR</t>
  </si>
  <si>
    <t xml:space="preserve">GİREMEZ </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</si>
</sst>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2">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sz val="11"/>
      <color indexed="8"/>
      <name val="Times New Roman"/>
      <family val="1"/>
    </font>
    <font>
      <b/>
      <sz val="12"/>
      <color indexed="8"/>
      <name val="Times New Roman"/>
      <family val="1"/>
    </font>
    <font>
      <sz val="11"/>
      <name val="Calibri"/>
      <family val="2"/>
    </font>
    <font>
      <b/>
      <sz val="14"/>
      <color indexed="8"/>
      <name val="Calibri"/>
      <family val="2"/>
    </font>
    <font>
      <sz val="12"/>
      <color indexed="10"/>
      <name val="Times New Roman"/>
      <family val="1"/>
    </font>
    <font>
      <sz val="10"/>
      <color indexed="8"/>
      <name val="Times New Roman"/>
      <family val="1"/>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sz val="11"/>
      <color theme="1"/>
      <name val="Times New Roman"/>
      <family val="1"/>
    </font>
    <font>
      <b/>
      <sz val="12"/>
      <color theme="1"/>
      <name val="Times New Roman"/>
      <family val="1"/>
    </font>
    <font>
      <b/>
      <sz val="14"/>
      <color theme="1"/>
      <name val="Calibri"/>
      <family val="2"/>
    </font>
    <font>
      <sz val="12"/>
      <color rgb="FFFF0000"/>
      <name val="Times New Roman"/>
      <family val="1"/>
    </font>
    <font>
      <sz val="10"/>
      <color theme="1"/>
      <name val="Times New Roman"/>
      <family val="1"/>
    </font>
    <font>
      <sz val="9"/>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top style="medium"/>
      <bottom/>
    </border>
    <border>
      <left/>
      <right style="medium"/>
      <top/>
      <bottom/>
    </border>
    <border>
      <left style="medium"/>
      <right/>
      <top/>
      <bottom/>
    </border>
    <border>
      <left style="thin">
        <color theme="1"/>
      </left>
      <right style="thin">
        <color theme="1"/>
      </right>
      <top style="thin">
        <color theme="1"/>
      </top>
      <bottom style="thin">
        <color theme="1"/>
      </bottom>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medium"/>
      <bottom style="thin"/>
    </border>
    <border>
      <left style="thin"/>
      <right>
        <color indexed="63"/>
      </right>
      <top style="medium"/>
      <bottom style="thin"/>
    </border>
    <border>
      <left/>
      <right style="thin"/>
      <top style="medium"/>
      <bottom style="thin"/>
    </border>
    <border>
      <left/>
      <right style="thin"/>
      <top style="thin"/>
      <bottom>
        <color indexed="63"/>
      </bottom>
    </border>
    <border>
      <left style="thin">
        <color theme="1"/>
      </left>
      <right>
        <color indexed="63"/>
      </right>
      <top style="thin">
        <color theme="1"/>
      </top>
      <bottom style="thin">
        <color theme="1"/>
      </bottom>
    </border>
    <border>
      <left style="medium"/>
      <right/>
      <top/>
      <bottom style="medium"/>
    </border>
    <border>
      <left/>
      <right/>
      <top/>
      <bottom style="medium"/>
    </border>
    <border>
      <left/>
      <right style="medium"/>
      <top/>
      <bottom style="medium"/>
    </border>
    <border>
      <left style="thin"/>
      <right/>
      <top style="medium"/>
      <bottom style="medium"/>
    </border>
    <border>
      <left/>
      <right style="thin"/>
      <top style="medium"/>
      <bottom style="medium"/>
    </border>
    <border>
      <left style="medium"/>
      <right/>
      <top style="medium"/>
      <bottom/>
    </border>
    <border>
      <left/>
      <right style="medium"/>
      <top style="medium"/>
      <bottom/>
    </border>
    <border>
      <left style="thin"/>
      <right>
        <color indexed="63"/>
      </right>
      <top style="thin">
        <color theme="1"/>
      </top>
      <bottom style="thin"/>
    </border>
    <border>
      <left>
        <color indexed="63"/>
      </left>
      <right style="thin"/>
      <top style="thin">
        <color theme="1"/>
      </top>
      <bottom style="thin"/>
    </border>
    <border>
      <left style="thin"/>
      <right>
        <color indexed="63"/>
      </right>
      <top style="medium"/>
      <bottom style="thin">
        <color theme="1"/>
      </bottom>
    </border>
    <border>
      <left>
        <color indexed="63"/>
      </left>
      <right style="thin"/>
      <top style="medium"/>
      <bottom style="thin">
        <color theme="1"/>
      </bottom>
    </border>
    <border>
      <left style="thin"/>
      <right>
        <color indexed="63"/>
      </right>
      <top style="thin"/>
      <bottom style="thin">
        <color theme="1"/>
      </bottom>
    </border>
    <border>
      <left>
        <color indexed="63"/>
      </left>
      <right style="thin"/>
      <top style="thin"/>
      <bottom style="thin">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78">
    <xf numFmtId="0" fontId="0" fillId="0" borderId="0" xfId="0" applyFont="1" applyAlignment="1">
      <alignment/>
    </xf>
    <xf numFmtId="0" fontId="52" fillId="0" borderId="0" xfId="0" applyFont="1" applyAlignment="1">
      <alignment horizontal="center"/>
    </xf>
    <xf numFmtId="0" fontId="52" fillId="0" borderId="0" xfId="0" applyFont="1" applyAlignment="1">
      <alignment/>
    </xf>
    <xf numFmtId="0" fontId="52" fillId="0" borderId="0" xfId="0" applyFont="1" applyAlignment="1">
      <alignment horizontal="center" vertical="center"/>
    </xf>
    <xf numFmtId="0" fontId="52" fillId="0" borderId="0" xfId="0" applyFont="1" applyAlignment="1" applyProtection="1">
      <alignment horizontal="center"/>
      <protection hidden="1"/>
    </xf>
    <xf numFmtId="0" fontId="52" fillId="0" borderId="0" xfId="0" applyFont="1" applyAlignment="1" applyProtection="1">
      <alignment/>
      <protection hidden="1"/>
    </xf>
    <xf numFmtId="0" fontId="52" fillId="0" borderId="0" xfId="0" applyFont="1" applyAlignment="1" applyProtection="1">
      <alignment horizontal="center" vertical="center"/>
      <protection hidden="1"/>
    </xf>
    <xf numFmtId="0" fontId="53" fillId="0" borderId="0" xfId="0" applyFont="1" applyFill="1" applyAlignment="1" applyProtection="1">
      <alignment/>
      <protection hidden="1"/>
    </xf>
    <xf numFmtId="0" fontId="52" fillId="0" borderId="0" xfId="0" applyFont="1" applyBorder="1" applyAlignment="1" applyProtection="1">
      <alignment/>
      <protection hidden="1"/>
    </xf>
    <xf numFmtId="0" fontId="53" fillId="0" borderId="0" xfId="0" applyFont="1" applyAlignment="1" applyProtection="1">
      <alignment/>
      <protection hidden="1"/>
    </xf>
    <xf numFmtId="0" fontId="34" fillId="0" borderId="0" xfId="0" applyFont="1" applyAlignment="1" applyProtection="1">
      <alignment/>
      <protection hidden="1"/>
    </xf>
    <xf numFmtId="0" fontId="54" fillId="0" borderId="10" xfId="0" applyFont="1" applyBorder="1" applyAlignment="1" applyProtection="1">
      <alignment horizontal="center" vertical="center" wrapText="1"/>
      <protection hidden="1"/>
    </xf>
    <xf numFmtId="0" fontId="54" fillId="0" borderId="11" xfId="0" applyFont="1" applyBorder="1" applyAlignment="1" applyProtection="1">
      <alignment horizontal="center" vertical="center" wrapText="1"/>
      <protection hidden="1"/>
    </xf>
    <xf numFmtId="0" fontId="54"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50" fillId="0" borderId="0" xfId="0" applyFont="1" applyBorder="1" applyAlignment="1" applyProtection="1">
      <alignment horizontal="center" vertical="center"/>
      <protection hidden="1"/>
    </xf>
    <xf numFmtId="0" fontId="50" fillId="0" borderId="0" xfId="0" applyFont="1" applyBorder="1" applyAlignment="1" applyProtection="1">
      <alignment horizontal="center"/>
      <protection hidden="1"/>
    </xf>
    <xf numFmtId="0" fontId="50" fillId="33" borderId="0" xfId="0" applyFont="1" applyFill="1" applyBorder="1" applyAlignment="1" applyProtection="1">
      <alignment horizontal="center"/>
      <protection hidden="1"/>
    </xf>
    <xf numFmtId="0" fontId="50" fillId="0" borderId="0" xfId="0" applyFont="1" applyBorder="1" applyAlignment="1" applyProtection="1">
      <alignment horizontal="center"/>
      <protection locked="0"/>
    </xf>
    <xf numFmtId="0" fontId="50" fillId="0" borderId="14" xfId="0" applyFont="1" applyFill="1" applyBorder="1" applyAlignment="1" applyProtection="1">
      <alignment horizontal="center"/>
      <protection hidden="1"/>
    </xf>
    <xf numFmtId="0" fontId="50" fillId="0" borderId="15" xfId="0" applyFont="1" applyBorder="1" applyAlignment="1" applyProtection="1">
      <alignment horizontal="center"/>
      <protection hidden="1"/>
    </xf>
    <xf numFmtId="0" fontId="55" fillId="0" borderId="16" xfId="0" applyFont="1" applyBorder="1" applyAlignment="1" applyProtection="1">
      <alignment horizontal="center" vertical="center"/>
      <protection hidden="1"/>
    </xf>
    <xf numFmtId="0" fontId="55" fillId="0" borderId="16" xfId="0" applyFont="1" applyBorder="1" applyAlignment="1" applyProtection="1">
      <alignment horizontal="center" vertical="center"/>
      <protection locked="0"/>
    </xf>
    <xf numFmtId="0" fontId="50" fillId="0" borderId="15" xfId="0" applyFont="1" applyBorder="1" applyAlignment="1" applyProtection="1">
      <alignment horizontal="center"/>
      <protection locked="0"/>
    </xf>
    <xf numFmtId="0" fontId="52" fillId="0" borderId="0" xfId="0" applyFont="1" applyBorder="1" applyAlignment="1" applyProtection="1">
      <alignment horizontal="center"/>
      <protection hidden="1"/>
    </xf>
    <xf numFmtId="0" fontId="52" fillId="0" borderId="0" xfId="0" applyFont="1" applyBorder="1" applyAlignment="1" applyProtection="1">
      <alignment horizontal="center" vertical="center"/>
      <protection hidden="1"/>
    </xf>
    <xf numFmtId="0" fontId="52" fillId="0" borderId="16" xfId="0" applyFont="1" applyBorder="1" applyAlignment="1" applyProtection="1">
      <alignment horizontal="center"/>
      <protection hidden="1"/>
    </xf>
    <xf numFmtId="0" fontId="52" fillId="0" borderId="15" xfId="0" applyFont="1" applyBorder="1" applyAlignment="1" applyProtection="1">
      <alignment horizontal="center"/>
      <protection hidden="1"/>
    </xf>
    <xf numFmtId="0" fontId="52" fillId="0" borderId="17" xfId="0" applyFont="1" applyBorder="1" applyAlignment="1">
      <alignment/>
    </xf>
    <xf numFmtId="49" fontId="52" fillId="33" borderId="17" xfId="0" applyNumberFormat="1" applyFont="1" applyFill="1" applyBorder="1" applyAlignment="1">
      <alignment horizontal="center"/>
    </xf>
    <xf numFmtId="0" fontId="52" fillId="33" borderId="13" xfId="0" applyFont="1" applyFill="1" applyBorder="1" applyAlignment="1">
      <alignment horizontal="left"/>
    </xf>
    <xf numFmtId="0" fontId="56" fillId="33" borderId="13" xfId="0" applyFont="1" applyFill="1" applyBorder="1" applyAlignment="1">
      <alignment horizontal="left"/>
    </xf>
    <xf numFmtId="0" fontId="52" fillId="33" borderId="13" xfId="0" applyFont="1" applyFill="1" applyBorder="1" applyAlignment="1">
      <alignment horizontal="center" vertical="center"/>
    </xf>
    <xf numFmtId="0" fontId="56" fillId="33" borderId="13" xfId="0" applyFont="1" applyFill="1" applyBorder="1" applyAlignment="1">
      <alignment horizontal="center" vertical="center"/>
    </xf>
    <xf numFmtId="0" fontId="4" fillId="33" borderId="13" xfId="0" applyFont="1" applyFill="1" applyBorder="1" applyAlignment="1" applyProtection="1">
      <alignment horizontal="center" vertical="center" wrapText="1"/>
      <protection hidden="1"/>
    </xf>
    <xf numFmtId="164" fontId="4" fillId="33" borderId="18" xfId="0" applyNumberFormat="1" applyFont="1" applyFill="1" applyBorder="1" applyAlignment="1" applyProtection="1">
      <alignment horizontal="center"/>
      <protection hidden="1"/>
    </xf>
    <xf numFmtId="0" fontId="52" fillId="33" borderId="13" xfId="0" applyFont="1" applyFill="1" applyBorder="1" applyAlignment="1">
      <alignment horizontal="center"/>
    </xf>
    <xf numFmtId="0" fontId="57" fillId="0" borderId="14" xfId="0" applyFont="1" applyFill="1" applyBorder="1" applyAlignment="1" applyProtection="1">
      <alignment horizontal="center" vertical="center"/>
      <protection hidden="1"/>
    </xf>
    <xf numFmtId="0" fontId="52" fillId="0" borderId="13" xfId="0" applyFont="1" applyBorder="1" applyAlignment="1">
      <alignment horizontal="center"/>
    </xf>
    <xf numFmtId="0" fontId="52" fillId="0" borderId="19" xfId="0" applyFont="1" applyBorder="1" applyAlignment="1" applyProtection="1">
      <alignment horizontal="center"/>
      <protection hidden="1"/>
    </xf>
    <xf numFmtId="0" fontId="52" fillId="0" borderId="19" xfId="0" applyFont="1" applyBorder="1" applyAlignment="1" applyProtection="1">
      <alignment/>
      <protection hidden="1"/>
    </xf>
    <xf numFmtId="0" fontId="52" fillId="0" borderId="19"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29"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52" fillId="33" borderId="20" xfId="0" applyFont="1" applyFill="1" applyBorder="1" applyAlignment="1">
      <alignment horizontal="center" vertical="center"/>
    </xf>
    <xf numFmtId="0" fontId="52" fillId="33" borderId="20" xfId="0" applyFont="1" applyFill="1" applyBorder="1" applyAlignment="1">
      <alignment horizontal="left"/>
    </xf>
    <xf numFmtId="0" fontId="52" fillId="33" borderId="21" xfId="0" applyFont="1" applyFill="1" applyBorder="1" applyAlignment="1">
      <alignment vertical="center"/>
    </xf>
    <xf numFmtId="0" fontId="52" fillId="33" borderId="22" xfId="0" applyFont="1" applyFill="1" applyBorder="1" applyAlignment="1">
      <alignment vertical="center"/>
    </xf>
    <xf numFmtId="0" fontId="56" fillId="33" borderId="21" xfId="0" applyFont="1" applyFill="1" applyBorder="1" applyAlignment="1">
      <alignment vertical="center"/>
    </xf>
    <xf numFmtId="0" fontId="56" fillId="33" borderId="22" xfId="0" applyFont="1" applyFill="1" applyBorder="1" applyAlignment="1">
      <alignment vertical="center"/>
    </xf>
    <xf numFmtId="0" fontId="52" fillId="33" borderId="21" xfId="0" applyFont="1" applyFill="1" applyBorder="1" applyAlignment="1">
      <alignment/>
    </xf>
    <xf numFmtId="0" fontId="52" fillId="33" borderId="22" xfId="0" applyFont="1" applyFill="1" applyBorder="1" applyAlignment="1">
      <alignment/>
    </xf>
    <xf numFmtId="0" fontId="4" fillId="33" borderId="23" xfId="0" applyFont="1" applyFill="1" applyBorder="1" applyAlignment="1" applyProtection="1">
      <alignment vertical="center" wrapText="1"/>
      <protection locked="0"/>
    </xf>
    <xf numFmtId="0" fontId="4" fillId="33" borderId="24" xfId="0" applyFont="1" applyFill="1" applyBorder="1" applyAlignment="1" applyProtection="1">
      <alignment vertical="center" wrapText="1"/>
      <protection locked="0"/>
    </xf>
    <xf numFmtId="0" fontId="52" fillId="33" borderId="25" xfId="0" applyFont="1" applyFill="1" applyBorder="1" applyAlignment="1">
      <alignment horizontal="center" vertical="center"/>
    </xf>
    <xf numFmtId="0" fontId="52" fillId="33" borderId="25" xfId="0" applyFont="1" applyFill="1" applyBorder="1" applyAlignment="1">
      <alignment horizontal="left"/>
    </xf>
    <xf numFmtId="0" fontId="4" fillId="33" borderId="25" xfId="0" applyFont="1" applyFill="1" applyBorder="1" applyAlignment="1" applyProtection="1">
      <alignment horizontal="center" vertical="center" wrapText="1"/>
      <protection hidden="1"/>
    </xf>
    <xf numFmtId="0" fontId="52" fillId="33" borderId="26" xfId="0" applyFont="1" applyFill="1" applyBorder="1" applyAlignment="1">
      <alignment vertical="center"/>
    </xf>
    <xf numFmtId="0" fontId="52" fillId="33" borderId="27" xfId="0" applyFont="1" applyFill="1" applyBorder="1" applyAlignment="1">
      <alignment vertical="center"/>
    </xf>
    <xf numFmtId="0" fontId="58" fillId="0" borderId="0" xfId="0" applyFont="1" applyBorder="1" applyAlignment="1" applyProtection="1">
      <alignment horizontal="center"/>
      <protection hidden="1"/>
    </xf>
    <xf numFmtId="0" fontId="58" fillId="33" borderId="0" xfId="0" applyFont="1" applyFill="1" applyBorder="1" applyAlignment="1" applyProtection="1">
      <alignment horizontal="center"/>
      <protection hidden="1"/>
    </xf>
    <xf numFmtId="0" fontId="59" fillId="33" borderId="13" xfId="0" applyFont="1" applyFill="1" applyBorder="1" applyAlignment="1">
      <alignment horizontal="center" vertical="center"/>
    </xf>
    <xf numFmtId="11" fontId="52" fillId="33" borderId="21" xfId="0" applyNumberFormat="1" applyFont="1" applyFill="1" applyBorder="1" applyAlignment="1">
      <alignment horizontal="center"/>
    </xf>
    <xf numFmtId="0" fontId="52" fillId="33" borderId="13" xfId="0" applyFont="1" applyFill="1" applyBorder="1" applyAlignment="1">
      <alignment/>
    </xf>
    <xf numFmtId="11" fontId="52" fillId="33" borderId="13" xfId="0" applyNumberFormat="1" applyFont="1" applyFill="1" applyBorder="1" applyAlignment="1">
      <alignment horizontal="center"/>
    </xf>
    <xf numFmtId="0" fontId="52" fillId="33" borderId="22" xfId="0" applyFont="1" applyFill="1" applyBorder="1" applyAlignment="1">
      <alignment/>
    </xf>
    <xf numFmtId="49" fontId="52" fillId="33" borderId="13" xfId="0" applyNumberFormat="1" applyFont="1" applyFill="1" applyBorder="1" applyAlignment="1">
      <alignment horizontal="center"/>
    </xf>
    <xf numFmtId="0" fontId="52" fillId="33" borderId="28" xfId="0" applyFont="1" applyFill="1" applyBorder="1" applyAlignment="1">
      <alignment/>
    </xf>
    <xf numFmtId="0" fontId="58" fillId="0" borderId="0" xfId="0" applyFont="1" applyBorder="1" applyAlignment="1" applyProtection="1">
      <alignment horizontal="center"/>
      <protection locked="0"/>
    </xf>
    <xf numFmtId="0" fontId="52" fillId="0" borderId="13" xfId="0" applyFont="1" applyBorder="1" applyAlignment="1">
      <alignment/>
    </xf>
    <xf numFmtId="0" fontId="52" fillId="0" borderId="13" xfId="0" applyFont="1" applyFill="1" applyBorder="1" applyAlignment="1">
      <alignment/>
    </xf>
    <xf numFmtId="0" fontId="52" fillId="38" borderId="13" xfId="0" applyFont="1" applyFill="1" applyBorder="1" applyAlignment="1">
      <alignment/>
    </xf>
    <xf numFmtId="49" fontId="52" fillId="33" borderId="29" xfId="0" applyNumberFormat="1" applyFont="1" applyFill="1" applyBorder="1" applyAlignment="1">
      <alignment horizontal="center"/>
    </xf>
    <xf numFmtId="11" fontId="52" fillId="0" borderId="13" xfId="0" applyNumberFormat="1" applyFont="1" applyBorder="1" applyAlignment="1">
      <alignment horizontal="center"/>
    </xf>
    <xf numFmtId="49" fontId="52" fillId="0" borderId="13" xfId="0" applyNumberFormat="1" applyFont="1" applyBorder="1" applyAlignment="1">
      <alignment horizontal="center"/>
    </xf>
    <xf numFmtId="11" fontId="52" fillId="37" borderId="13" xfId="0" applyNumberFormat="1" applyFont="1" applyFill="1" applyBorder="1" applyAlignment="1">
      <alignment horizontal="center"/>
    </xf>
    <xf numFmtId="0" fontId="52" fillId="37" borderId="13" xfId="0" applyFont="1" applyFill="1" applyBorder="1" applyAlignment="1">
      <alignment/>
    </xf>
    <xf numFmtId="0" fontId="4" fillId="37" borderId="13" xfId="0" applyFont="1" applyFill="1" applyBorder="1" applyAlignment="1" applyProtection="1">
      <alignment horizontal="center" vertical="center" wrapText="1"/>
      <protection hidden="1"/>
    </xf>
    <xf numFmtId="0" fontId="52" fillId="37" borderId="21" xfId="0" applyFont="1" applyFill="1" applyBorder="1" applyAlignment="1">
      <alignment/>
    </xf>
    <xf numFmtId="0" fontId="52" fillId="37" borderId="22" xfId="0" applyFont="1" applyFill="1" applyBorder="1" applyAlignment="1">
      <alignment/>
    </xf>
    <xf numFmtId="164" fontId="4" fillId="37" borderId="18" xfId="0" applyNumberFormat="1" applyFont="1" applyFill="1" applyBorder="1" applyAlignment="1" applyProtection="1">
      <alignment horizontal="center"/>
      <protection hidden="1"/>
    </xf>
    <xf numFmtId="49" fontId="52" fillId="37" borderId="21" xfId="0" applyNumberFormat="1" applyFont="1" applyFill="1" applyBorder="1" applyAlignment="1">
      <alignment horizontal="center"/>
    </xf>
    <xf numFmtId="11" fontId="52" fillId="37" borderId="21" xfId="0" applyNumberFormat="1" applyFont="1" applyFill="1" applyBorder="1" applyAlignment="1">
      <alignment horizontal="center"/>
    </xf>
    <xf numFmtId="0" fontId="52" fillId="37" borderId="13" xfId="0" applyFont="1" applyFill="1" applyBorder="1" applyAlignment="1">
      <alignment horizontal="center" vertical="center"/>
    </xf>
    <xf numFmtId="0" fontId="52" fillId="37" borderId="13" xfId="0" applyFont="1" applyFill="1" applyBorder="1" applyAlignment="1">
      <alignment horizontal="left"/>
    </xf>
    <xf numFmtId="0" fontId="3" fillId="33" borderId="13" xfId="0" applyFont="1" applyFill="1" applyBorder="1" applyAlignment="1">
      <alignment horizontal="center" vertical="center"/>
    </xf>
    <xf numFmtId="0" fontId="3" fillId="33" borderId="13" xfId="0" applyFont="1" applyFill="1" applyBorder="1" applyAlignment="1">
      <alignment/>
    </xf>
    <xf numFmtId="0" fontId="3" fillId="37" borderId="13" xfId="0" applyFont="1" applyFill="1" applyBorder="1" applyAlignment="1">
      <alignment horizontal="center" vertical="center"/>
    </xf>
    <xf numFmtId="0" fontId="3" fillId="37" borderId="13" xfId="0" applyFont="1" applyFill="1" applyBorder="1" applyAlignment="1">
      <alignment/>
    </xf>
    <xf numFmtId="0" fontId="56" fillId="33" borderId="13" xfId="0" applyFont="1" applyFill="1" applyBorder="1" applyAlignment="1" applyProtection="1">
      <alignment horizontal="center"/>
      <protection hidden="1"/>
    </xf>
    <xf numFmtId="0" fontId="56" fillId="33" borderId="20" xfId="0" applyFont="1" applyFill="1" applyBorder="1" applyAlignment="1" applyProtection="1">
      <alignment horizontal="center"/>
      <protection hidden="1"/>
    </xf>
    <xf numFmtId="0" fontId="4" fillId="33" borderId="20" xfId="0" applyFont="1" applyFill="1" applyBorder="1" applyAlignment="1" applyProtection="1">
      <alignment horizontal="center" vertical="center" wrapText="1"/>
      <protection hidden="1"/>
    </xf>
    <xf numFmtId="0" fontId="52" fillId="33" borderId="25" xfId="0" applyFont="1" applyFill="1" applyBorder="1" applyAlignment="1" applyProtection="1">
      <alignment horizontal="center"/>
      <protection hidden="1"/>
    </xf>
    <xf numFmtId="0" fontId="52" fillId="33" borderId="13" xfId="0" applyFont="1" applyFill="1" applyBorder="1" applyAlignment="1" applyProtection="1">
      <alignment horizontal="center"/>
      <protection hidden="1"/>
    </xf>
    <xf numFmtId="0" fontId="56" fillId="37" borderId="13" xfId="0" applyFont="1" applyFill="1" applyBorder="1" applyAlignment="1" applyProtection="1">
      <alignment horizontal="center"/>
      <protection hidden="1"/>
    </xf>
    <xf numFmtId="0" fontId="60" fillId="0" borderId="13" xfId="0" applyFont="1" applyFill="1" applyBorder="1" applyAlignment="1" applyProtection="1">
      <alignment horizontal="center" vertical="center" wrapText="1"/>
      <protection hidden="1"/>
    </xf>
    <xf numFmtId="0" fontId="3" fillId="33" borderId="13" xfId="0" applyFont="1" applyFill="1" applyBorder="1" applyAlignment="1">
      <alignment horizontal="left"/>
    </xf>
    <xf numFmtId="0" fontId="3" fillId="33" borderId="21" xfId="0" applyFont="1" applyFill="1" applyBorder="1" applyAlignment="1">
      <alignment/>
    </xf>
    <xf numFmtId="0" fontId="3" fillId="33" borderId="22" xfId="0" applyFont="1" applyFill="1" applyBorder="1" applyAlignment="1">
      <alignment/>
    </xf>
    <xf numFmtId="164" fontId="4" fillId="33" borderId="13" xfId="0" applyNumberFormat="1" applyFont="1" applyFill="1" applyBorder="1" applyAlignment="1" applyProtection="1">
      <alignment horizontal="center"/>
      <protection hidden="1"/>
    </xf>
    <xf numFmtId="164" fontId="4" fillId="0" borderId="13" xfId="0" applyNumberFormat="1" applyFont="1" applyFill="1" applyBorder="1" applyAlignment="1" applyProtection="1">
      <alignment horizontal="center"/>
      <protection hidden="1"/>
    </xf>
    <xf numFmtId="164" fontId="4" fillId="37" borderId="13" xfId="0" applyNumberFormat="1" applyFont="1" applyFill="1" applyBorder="1" applyAlignment="1" applyProtection="1">
      <alignment horizontal="center"/>
      <protection hidden="1"/>
    </xf>
    <xf numFmtId="164" fontId="4" fillId="33" borderId="13" xfId="0" applyNumberFormat="1" applyFont="1" applyFill="1" applyBorder="1" applyAlignment="1" applyProtection="1">
      <alignment/>
      <protection hidden="1"/>
    </xf>
    <xf numFmtId="164" fontId="4" fillId="33" borderId="20" xfId="0" applyNumberFormat="1" applyFont="1" applyFill="1" applyBorder="1" applyAlignment="1" applyProtection="1">
      <alignment/>
      <protection hidden="1"/>
    </xf>
    <xf numFmtId="0" fontId="5" fillId="33" borderId="13" xfId="0" applyFont="1" applyFill="1" applyBorder="1" applyAlignment="1" applyProtection="1">
      <alignment horizontal="center"/>
      <protection hidden="1"/>
    </xf>
    <xf numFmtId="164" fontId="4" fillId="33" borderId="20" xfId="0" applyNumberFormat="1" applyFont="1" applyFill="1" applyBorder="1" applyAlignment="1" applyProtection="1">
      <alignment horizontal="center"/>
      <protection hidden="1"/>
    </xf>
    <xf numFmtId="164" fontId="4" fillId="0" borderId="13" xfId="0" applyNumberFormat="1" applyFont="1" applyFill="1" applyBorder="1" applyAlignment="1" applyProtection="1">
      <alignment/>
      <protection hidden="1"/>
    </xf>
    <xf numFmtId="164" fontId="4" fillId="33" borderId="25" xfId="0" applyNumberFormat="1" applyFont="1" applyFill="1" applyBorder="1" applyAlignment="1" applyProtection="1">
      <alignment/>
      <protection hidden="1"/>
    </xf>
    <xf numFmtId="0" fontId="61" fillId="0" borderId="30" xfId="0" applyFont="1" applyBorder="1" applyAlignment="1">
      <alignment horizontal="left" vertical="center" wrapText="1"/>
    </xf>
    <xf numFmtId="0" fontId="61" fillId="0" borderId="31" xfId="0" applyFont="1" applyBorder="1" applyAlignment="1">
      <alignment horizontal="left" vertical="center" wrapText="1"/>
    </xf>
    <xf numFmtId="0" fontId="61" fillId="0" borderId="32" xfId="0" applyFont="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58" fillId="25" borderId="0" xfId="0" applyFont="1" applyFill="1" applyBorder="1" applyAlignment="1" applyProtection="1">
      <alignment horizontal="center"/>
      <protection locked="0"/>
    </xf>
    <xf numFmtId="0" fontId="58" fillId="25" borderId="15" xfId="0" applyFont="1" applyFill="1" applyBorder="1" applyAlignment="1" applyProtection="1">
      <alignment horizontal="center"/>
      <protection locked="0"/>
    </xf>
    <xf numFmtId="0" fontId="57" fillId="0" borderId="0" xfId="0" applyFont="1" applyFill="1" applyBorder="1" applyAlignment="1" applyProtection="1">
      <alignment horizontal="center" vertical="center"/>
      <protection hidden="1"/>
    </xf>
    <xf numFmtId="0" fontId="61" fillId="0" borderId="16" xfId="0" applyFont="1" applyBorder="1" applyAlignment="1">
      <alignment horizontal="left" vertical="top" wrapText="1"/>
    </xf>
    <xf numFmtId="0" fontId="61" fillId="0" borderId="0" xfId="0" applyFont="1" applyBorder="1" applyAlignment="1">
      <alignment horizontal="left" vertical="top" wrapText="1"/>
    </xf>
    <xf numFmtId="0" fontId="61" fillId="0" borderId="15" xfId="0" applyFont="1" applyBorder="1" applyAlignment="1">
      <alignment horizontal="left" vertical="top" wrapText="1"/>
    </xf>
    <xf numFmtId="14" fontId="57" fillId="0" borderId="16" xfId="0" applyNumberFormat="1" applyFont="1" applyFill="1" applyBorder="1" applyAlignment="1" applyProtection="1">
      <alignment horizontal="center" vertical="center"/>
      <protection locked="0"/>
    </xf>
    <xf numFmtId="14" fontId="57" fillId="0" borderId="0" xfId="0" applyNumberFormat="1" applyFont="1" applyFill="1" applyBorder="1" applyAlignment="1" applyProtection="1">
      <alignment horizontal="center" vertical="center"/>
      <protection locked="0"/>
    </xf>
    <xf numFmtId="14" fontId="57" fillId="0" borderId="15" xfId="0" applyNumberFormat="1" applyFont="1" applyFill="1" applyBorder="1" applyAlignment="1" applyProtection="1">
      <alignment horizontal="center" vertical="center"/>
      <protection locked="0"/>
    </xf>
    <xf numFmtId="0" fontId="57" fillId="0" borderId="16"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54" fillId="0" borderId="33" xfId="0" applyFont="1" applyBorder="1" applyAlignment="1" applyProtection="1">
      <alignment horizontal="center" vertical="center" wrapText="1"/>
      <protection hidden="1"/>
    </xf>
    <xf numFmtId="0" fontId="54" fillId="0" borderId="34" xfId="0" applyFont="1" applyBorder="1" applyAlignment="1" applyProtection="1">
      <alignment horizontal="center" vertical="center" wrapText="1"/>
      <protection hidden="1"/>
    </xf>
    <xf numFmtId="0" fontId="57" fillId="0" borderId="35" xfId="0" applyFont="1" applyFill="1" applyBorder="1" applyAlignment="1" applyProtection="1">
      <alignment horizontal="center" vertical="center"/>
      <protection hidden="1"/>
    </xf>
    <xf numFmtId="0" fontId="57" fillId="0" borderId="14" xfId="0" applyFont="1" applyFill="1" applyBorder="1" applyAlignment="1" applyProtection="1">
      <alignment horizontal="center" vertical="center"/>
      <protection hidden="1"/>
    </xf>
    <xf numFmtId="0" fontId="57" fillId="0" borderId="36" xfId="0" applyFont="1" applyFill="1" applyBorder="1" applyAlignment="1" applyProtection="1">
      <alignment horizontal="center" vertical="center"/>
      <protection hidden="1"/>
    </xf>
    <xf numFmtId="0" fontId="57" fillId="0" borderId="35" xfId="0" applyFont="1" applyBorder="1" applyAlignment="1" applyProtection="1">
      <alignment horizontal="center" vertical="center"/>
      <protection hidden="1"/>
    </xf>
    <xf numFmtId="0" fontId="57" fillId="0" borderId="14" xfId="0" applyFont="1" applyBorder="1" applyAlignment="1" applyProtection="1">
      <alignment horizontal="center" vertical="center"/>
      <protection hidden="1"/>
    </xf>
    <xf numFmtId="0" fontId="57" fillId="0" borderId="36" xfId="0" applyFont="1" applyBorder="1" applyAlignment="1" applyProtection="1">
      <alignment horizontal="center" vertical="center"/>
      <protection hidden="1"/>
    </xf>
    <xf numFmtId="0" fontId="57" fillId="0" borderId="16" xfId="0" applyFont="1" applyFill="1" applyBorder="1" applyAlignment="1" applyProtection="1">
      <alignment horizontal="center" vertical="center"/>
      <protection hidden="1"/>
    </xf>
    <xf numFmtId="0" fontId="57" fillId="0" borderId="15" xfId="0" applyFont="1" applyFill="1" applyBorder="1" applyAlignment="1" applyProtection="1">
      <alignment horizontal="center" vertical="center"/>
      <protection hidden="1"/>
    </xf>
    <xf numFmtId="0" fontId="58" fillId="25" borderId="0" xfId="0" applyFont="1" applyFill="1" applyBorder="1" applyAlignment="1" applyProtection="1">
      <alignment horizontal="left"/>
      <protection locked="0"/>
    </xf>
    <xf numFmtId="0" fontId="58" fillId="25" borderId="15" xfId="0" applyFont="1" applyFill="1" applyBorder="1" applyAlignment="1" applyProtection="1">
      <alignment horizontal="left"/>
      <protection locked="0"/>
    </xf>
    <xf numFmtId="0" fontId="52" fillId="0" borderId="37" xfId="0" applyFont="1" applyBorder="1" applyAlignment="1">
      <alignment horizontal="left"/>
    </xf>
    <xf numFmtId="0" fontId="52" fillId="0" borderId="38" xfId="0" applyFont="1" applyBorder="1" applyAlignment="1">
      <alignment horizontal="left"/>
    </xf>
    <xf numFmtId="0" fontId="52" fillId="33" borderId="37" xfId="0" applyFont="1" applyFill="1" applyBorder="1" applyAlignment="1">
      <alignment horizontal="left"/>
    </xf>
    <xf numFmtId="0" fontId="52" fillId="33" borderId="38" xfId="0" applyFont="1" applyFill="1" applyBorder="1" applyAlignment="1">
      <alignment horizontal="left"/>
    </xf>
    <xf numFmtId="0" fontId="52" fillId="33" borderId="21" xfId="0" applyFont="1" applyFill="1" applyBorder="1" applyAlignment="1">
      <alignment horizontal="left" vertical="center"/>
    </xf>
    <xf numFmtId="0" fontId="52" fillId="33" borderId="22" xfId="0" applyFont="1" applyFill="1" applyBorder="1" applyAlignment="1">
      <alignment horizontal="left" vertical="center"/>
    </xf>
    <xf numFmtId="0" fontId="52" fillId="37" borderId="37" xfId="0" applyFont="1" applyFill="1" applyBorder="1" applyAlignment="1">
      <alignment horizontal="left"/>
    </xf>
    <xf numFmtId="0" fontId="52" fillId="37" borderId="38" xfId="0" applyFont="1" applyFill="1" applyBorder="1" applyAlignment="1">
      <alignment horizontal="left"/>
    </xf>
    <xf numFmtId="0" fontId="52" fillId="33" borderId="39" xfId="0" applyFont="1" applyFill="1" applyBorder="1" applyAlignment="1">
      <alignment horizontal="left"/>
    </xf>
    <xf numFmtId="0" fontId="52" fillId="33" borderId="40" xfId="0" applyFont="1" applyFill="1" applyBorder="1" applyAlignment="1">
      <alignment horizontal="left"/>
    </xf>
    <xf numFmtId="0" fontId="57" fillId="0" borderId="0" xfId="0" applyFont="1" applyFill="1" applyBorder="1" applyAlignment="1" applyProtection="1">
      <alignment horizontal="left" vertical="center"/>
      <protection hidden="1"/>
    </xf>
    <xf numFmtId="0" fontId="3" fillId="0" borderId="37" xfId="0" applyFont="1" applyBorder="1" applyAlignment="1">
      <alignment horizontal="left"/>
    </xf>
    <xf numFmtId="0" fontId="3" fillId="0" borderId="38" xfId="0" applyFont="1" applyBorder="1" applyAlignment="1">
      <alignment horizontal="left"/>
    </xf>
    <xf numFmtId="0" fontId="3" fillId="37" borderId="37" xfId="0" applyFont="1" applyFill="1" applyBorder="1" applyAlignment="1">
      <alignment horizontal="left"/>
    </xf>
    <xf numFmtId="0" fontId="3" fillId="37" borderId="38" xfId="0" applyFont="1" applyFill="1" applyBorder="1" applyAlignment="1">
      <alignment horizontal="left"/>
    </xf>
    <xf numFmtId="0" fontId="61" fillId="0" borderId="16" xfId="0" applyFont="1" applyBorder="1" applyAlignment="1">
      <alignment horizontal="left" vertical="center" wrapText="1"/>
    </xf>
    <xf numFmtId="0" fontId="61" fillId="0" borderId="0" xfId="0" applyFont="1" applyBorder="1" applyAlignment="1">
      <alignment horizontal="left" vertical="center" wrapText="1"/>
    </xf>
    <xf numFmtId="0" fontId="61" fillId="0" borderId="15" xfId="0" applyFont="1" applyBorder="1" applyAlignment="1">
      <alignment horizontal="left" vertical="center" wrapText="1"/>
    </xf>
    <xf numFmtId="0" fontId="56" fillId="33" borderId="21" xfId="0" applyFont="1" applyFill="1" applyBorder="1" applyAlignment="1">
      <alignment horizontal="left" vertical="center"/>
    </xf>
    <xf numFmtId="0" fontId="56" fillId="33" borderId="22" xfId="0" applyFont="1" applyFill="1" applyBorder="1" applyAlignment="1">
      <alignment horizontal="left" vertical="center"/>
    </xf>
    <xf numFmtId="0" fontId="52" fillId="0" borderId="26" xfId="0" applyFont="1" applyBorder="1" applyAlignment="1">
      <alignment horizontal="left"/>
    </xf>
    <xf numFmtId="0" fontId="52" fillId="0" borderId="27" xfId="0" applyFont="1" applyBorder="1" applyAlignment="1">
      <alignment horizontal="left"/>
    </xf>
    <xf numFmtId="0" fontId="52" fillId="0" borderId="21" xfId="0" applyFont="1" applyBorder="1" applyAlignment="1">
      <alignment horizontal="left"/>
    </xf>
    <xf numFmtId="0" fontId="52" fillId="0" borderId="22" xfId="0" applyFont="1" applyBorder="1" applyAlignment="1">
      <alignment horizontal="left"/>
    </xf>
    <xf numFmtId="0" fontId="52" fillId="37" borderId="21" xfId="0" applyFont="1" applyFill="1" applyBorder="1" applyAlignment="1">
      <alignment horizontal="left"/>
    </xf>
    <xf numFmtId="0" fontId="52" fillId="37" borderId="22" xfId="0" applyFont="1" applyFill="1" applyBorder="1" applyAlignment="1">
      <alignment horizontal="left"/>
    </xf>
    <xf numFmtId="0" fontId="52" fillId="33" borderId="26" xfId="0" applyFont="1" applyFill="1" applyBorder="1" applyAlignment="1">
      <alignment horizontal="left"/>
    </xf>
    <xf numFmtId="0" fontId="52" fillId="33" borderId="27" xfId="0" applyFont="1" applyFill="1" applyBorder="1" applyAlignment="1">
      <alignment horizontal="left"/>
    </xf>
    <xf numFmtId="0" fontId="52" fillId="0" borderId="41" xfId="0" applyFont="1" applyBorder="1" applyAlignment="1">
      <alignment horizontal="left"/>
    </xf>
    <xf numFmtId="0" fontId="52" fillId="0" borderId="42" xfId="0" applyFont="1"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13144500"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372850" y="257175"/>
          <a:ext cx="1543050" cy="1304925"/>
        </a:xfrm>
        <a:prstGeom prst="rect">
          <a:avLst/>
        </a:prstGeom>
        <a:noFill/>
        <a:ln w="9525" cmpd="sng">
          <a:noFill/>
        </a:ln>
      </xdr:spPr>
    </xdr:pic>
    <xdr:clientData/>
  </xdr:twoCellAnchor>
  <xdr:twoCellAnchor>
    <xdr:from>
      <xdr:col>0</xdr:col>
      <xdr:colOff>209550</xdr:colOff>
      <xdr:row>1</xdr:row>
      <xdr:rowOff>57150</xdr:rowOff>
    </xdr:from>
    <xdr:to>
      <xdr:col>0</xdr:col>
      <xdr:colOff>1438275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22872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1347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1381125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171575"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17282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372850" y="257175"/>
          <a:ext cx="1362075" cy="1304925"/>
        </a:xfrm>
        <a:prstGeom prst="rect">
          <a:avLst/>
        </a:prstGeom>
        <a:noFill/>
        <a:ln w="9525" cmpd="sng">
          <a:noFill/>
        </a:ln>
      </xdr:spPr>
    </xdr:pic>
    <xdr:clientData/>
  </xdr:twoCellAnchor>
  <xdr:twoCellAnchor>
    <xdr:from>
      <xdr:col>0</xdr:col>
      <xdr:colOff>209550</xdr:colOff>
      <xdr:row>1</xdr:row>
      <xdr:rowOff>57150</xdr:rowOff>
    </xdr:from>
    <xdr:to>
      <xdr:col>0</xdr:col>
      <xdr:colOff>1419225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209675"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3061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496675" y="257175"/>
          <a:ext cx="1485900" cy="1304925"/>
        </a:xfrm>
        <a:prstGeom prst="rect">
          <a:avLst/>
        </a:prstGeom>
        <a:noFill/>
        <a:ln w="9525" cmpd="sng">
          <a:noFill/>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4859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X369"/>
  <sheetViews>
    <sheetView showGridLines="0" zoomScale="70" zoomScaleNormal="70" zoomScaleSheetLayoutView="80" zoomScalePageLayoutView="0" workbookViewId="0" topLeftCell="B10">
      <selection activeCell="G14" sqref="G14"/>
    </sheetView>
  </sheetViews>
  <sheetFormatPr defaultColWidth="9.140625" defaultRowHeight="15"/>
  <cols>
    <col min="1" max="1" width="25.57421875" style="1" customWidth="1"/>
    <col min="2" max="2" width="44.8515625" style="2" customWidth="1"/>
    <col min="3" max="5" width="16.28125" style="1" customWidth="1"/>
    <col min="6" max="6" width="14.28125" style="2" customWidth="1"/>
    <col min="7" max="7" width="34.2812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29</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30</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66" t="s">
        <v>31</v>
      </c>
      <c r="B11" s="67" t="s">
        <v>32</v>
      </c>
      <c r="C11" s="104">
        <v>81</v>
      </c>
      <c r="D11" s="68">
        <f>IF(H11=" "," ",N11)</f>
        <v>96</v>
      </c>
      <c r="E11" s="68">
        <v>296</v>
      </c>
      <c r="F11" s="69" t="s">
        <v>79</v>
      </c>
      <c r="G11" s="70"/>
      <c r="H11" s="68">
        <v>95</v>
      </c>
      <c r="I11" s="112" t="s">
        <v>260</v>
      </c>
      <c r="J11" s="40">
        <f aca="true" t="shared" si="0" ref="J11:J16">IF(C11=0," ",IF(H11=0," ",IF(H11="BAŞARILI",O11,O11)))</f>
        <v>3.7083333333333335</v>
      </c>
      <c r="K11" s="14"/>
      <c r="L11" s="14" t="s">
        <v>5</v>
      </c>
      <c r="M11" s="49">
        <f>IF(H11&lt;90,0,IF(H11&lt;=100,4,0))</f>
        <v>4</v>
      </c>
      <c r="N11" s="55">
        <f>IF(H11=" ",C11,(C11+15))</f>
        <v>96</v>
      </c>
      <c r="O11" s="55">
        <f>IF(H11="BAŞARILI",(E11/N11),IF(H11&gt;0,(((AK11*15)+E11)/N11),E11))</f>
        <v>3.7083333333333335</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4</v>
      </c>
      <c r="AL11" s="17" t="str">
        <f>IF(H11=" "," ",IF(O11&lt;=2.5,"GİREMEZ(ORTALAMA)"," "))</f>
        <v> </v>
      </c>
      <c r="AM11" s="15"/>
      <c r="AN11" s="15"/>
      <c r="AO11" s="50"/>
      <c r="AP11" s="50"/>
      <c r="AQ11" s="50"/>
      <c r="AR11" s="7"/>
      <c r="AS11" s="7"/>
      <c r="AT11" s="7"/>
      <c r="AU11" s="7"/>
      <c r="AV11" s="7"/>
      <c r="AW11" s="7"/>
      <c r="AX11" s="7"/>
    </row>
    <row r="12" spans="1:50" ht="19.5" customHeight="1">
      <c r="A12" s="37" t="s">
        <v>33</v>
      </c>
      <c r="B12" s="35" t="s">
        <v>34</v>
      </c>
      <c r="C12" s="105">
        <v>81</v>
      </c>
      <c r="D12" s="39">
        <f>IF(H12=" "," ",IF(H12="BAŞARILI",C12,N12))</f>
        <v>96</v>
      </c>
      <c r="E12" s="39">
        <v>230</v>
      </c>
      <c r="F12" s="58" t="s">
        <v>79</v>
      </c>
      <c r="G12" s="59"/>
      <c r="H12" s="39">
        <v>85</v>
      </c>
      <c r="I12" s="111" t="s">
        <v>260</v>
      </c>
      <c r="J12" s="40">
        <f t="shared" si="0"/>
        <v>2.9427083333333335</v>
      </c>
      <c r="K12" s="14"/>
      <c r="L12" s="14" t="s">
        <v>5</v>
      </c>
      <c r="M12" s="49">
        <f aca="true" t="shared" si="1" ref="M12:M34">IF(H12&lt;90,0,IF(H12&lt;=100,4,0))</f>
        <v>0</v>
      </c>
      <c r="N12" s="55">
        <f aca="true" t="shared" si="2" ref="N12:N34">IF(H12=" ",C12,(C12+15))</f>
        <v>96</v>
      </c>
      <c r="O12" s="55">
        <f aca="true" t="shared" si="3" ref="O12:O34">IF(H12="BAŞARILI",(E12/N12),IF(H12&gt;0,(((AK12*15)+E12)/N12),E12))</f>
        <v>2.9427083333333335</v>
      </c>
      <c r="P12" s="16">
        <v>3.5</v>
      </c>
      <c r="Q12" s="16" t="s">
        <v>6</v>
      </c>
      <c r="R12" s="15">
        <f aca="true" t="shared" si="4" ref="R12:R34">IF(H12&lt;85,0,IF(H12&lt;=89,3.5,0))</f>
        <v>3.5</v>
      </c>
      <c r="S12" s="16">
        <v>3</v>
      </c>
      <c r="T12" s="16" t="s">
        <v>7</v>
      </c>
      <c r="U12" s="15">
        <f aca="true" t="shared" si="5" ref="U12:U34">IF(H12&lt;80,0,IF(H12&lt;=84,3,0))</f>
        <v>0</v>
      </c>
      <c r="V12" s="16">
        <v>2.5</v>
      </c>
      <c r="W12" s="16" t="s">
        <v>8</v>
      </c>
      <c r="X12" s="15">
        <f aca="true" t="shared" si="6" ref="X12:X34">IF(H12&lt;75,0,IF(H12&lt;=79,2.5,0))</f>
        <v>0</v>
      </c>
      <c r="Y12" s="16">
        <v>2</v>
      </c>
      <c r="Z12" s="16" t="s">
        <v>9</v>
      </c>
      <c r="AA12" s="15">
        <f aca="true" t="shared" si="7" ref="AA12:AA34">IF(H12&lt;65,0,IF(H12&lt;=74,2,0))</f>
        <v>0</v>
      </c>
      <c r="AB12" s="16">
        <v>1.5</v>
      </c>
      <c r="AC12" s="16" t="s">
        <v>10</v>
      </c>
      <c r="AD12" s="15">
        <f aca="true" t="shared" si="8" ref="AD12:AD34">IF(H12&lt;58,0,IF(H12&lt;=64,1.5,0))</f>
        <v>0</v>
      </c>
      <c r="AE12" s="16">
        <v>1</v>
      </c>
      <c r="AF12" s="16" t="s">
        <v>11</v>
      </c>
      <c r="AG12" s="15">
        <f aca="true" t="shared" si="9" ref="AG12:AG34">IF(H12&lt;50,0,IF(H12&lt;=57,1,0))</f>
        <v>0</v>
      </c>
      <c r="AH12" s="16">
        <v>0</v>
      </c>
      <c r="AI12" s="16" t="s">
        <v>15</v>
      </c>
      <c r="AJ12" s="15">
        <f aca="true" t="shared" si="10" ref="AJ12:AJ34">IF(H12&lt;0,0,IF(H12&lt;=49,0,0))</f>
        <v>0</v>
      </c>
      <c r="AK12" s="15">
        <f aca="true" t="shared" si="11" ref="AK12:AK34">SUM(R12,U12,X12,AA12,AD12,AG12,AJ12,M12)</f>
        <v>3.5</v>
      </c>
      <c r="AL12" s="17" t="str">
        <f aca="true" t="shared" si="12" ref="AL12:AL34">IF(H12=" "," ",IF(O12&lt;=2.5,"GİREMEZ(ORTALAMA)"," "))</f>
        <v> </v>
      </c>
      <c r="AM12" s="15"/>
      <c r="AN12" s="48"/>
      <c r="AO12" s="47"/>
      <c r="AP12" s="47"/>
      <c r="AQ12" s="47"/>
      <c r="AR12" s="9"/>
      <c r="AS12" s="9"/>
      <c r="AT12" s="9"/>
      <c r="AU12" s="9"/>
      <c r="AV12" s="9"/>
      <c r="AW12" s="9"/>
      <c r="AX12" s="9"/>
    </row>
    <row r="13" spans="1:50" ht="19.5" customHeight="1">
      <c r="A13" s="38" t="s">
        <v>35</v>
      </c>
      <c r="B13" s="36" t="s">
        <v>36</v>
      </c>
      <c r="C13" s="101">
        <v>88</v>
      </c>
      <c r="D13" s="39">
        <f>IF(H13=" "," ",IF(H13="BAŞARILI",C13,N13))</f>
        <v>103</v>
      </c>
      <c r="E13" s="39">
        <v>301</v>
      </c>
      <c r="F13" s="58" t="s">
        <v>79</v>
      </c>
      <c r="G13" s="61"/>
      <c r="H13" s="39">
        <v>90</v>
      </c>
      <c r="I13" s="112" t="s">
        <v>260</v>
      </c>
      <c r="J13" s="40">
        <f t="shared" si="0"/>
        <v>3.504854368932039</v>
      </c>
      <c r="K13" s="14"/>
      <c r="L13" s="14" t="s">
        <v>5</v>
      </c>
      <c r="M13" s="49">
        <f t="shared" si="1"/>
        <v>4</v>
      </c>
      <c r="N13" s="55">
        <f t="shared" si="2"/>
        <v>103</v>
      </c>
      <c r="O13" s="55">
        <f t="shared" si="3"/>
        <v>3.504854368932039</v>
      </c>
      <c r="P13" s="16">
        <v>3.5</v>
      </c>
      <c r="Q13" s="16" t="s">
        <v>6</v>
      </c>
      <c r="R13" s="15">
        <f t="shared" si="4"/>
        <v>0</v>
      </c>
      <c r="S13" s="16">
        <v>3</v>
      </c>
      <c r="T13" s="16" t="s">
        <v>7</v>
      </c>
      <c r="U13" s="15">
        <f t="shared" si="5"/>
        <v>0</v>
      </c>
      <c r="V13" s="16">
        <v>2.5</v>
      </c>
      <c r="W13" s="16" t="s">
        <v>8</v>
      </c>
      <c r="X13" s="15">
        <f t="shared" si="6"/>
        <v>0</v>
      </c>
      <c r="Y13" s="16">
        <v>2</v>
      </c>
      <c r="Z13" s="16" t="s">
        <v>9</v>
      </c>
      <c r="AA13" s="15">
        <f t="shared" si="7"/>
        <v>0</v>
      </c>
      <c r="AB13" s="16">
        <v>1.5</v>
      </c>
      <c r="AC13" s="16" t="s">
        <v>10</v>
      </c>
      <c r="AD13" s="15">
        <f t="shared" si="8"/>
        <v>0</v>
      </c>
      <c r="AE13" s="16">
        <v>1</v>
      </c>
      <c r="AF13" s="16" t="s">
        <v>11</v>
      </c>
      <c r="AG13" s="15">
        <f t="shared" si="9"/>
        <v>0</v>
      </c>
      <c r="AH13" s="16">
        <v>0</v>
      </c>
      <c r="AI13" s="16" t="s">
        <v>15</v>
      </c>
      <c r="AJ13" s="15">
        <f t="shared" si="10"/>
        <v>0</v>
      </c>
      <c r="AK13" s="15">
        <f t="shared" si="11"/>
        <v>4</v>
      </c>
      <c r="AL13" s="17" t="str">
        <f t="shared" si="12"/>
        <v> </v>
      </c>
      <c r="AM13" s="15"/>
      <c r="AN13" s="48"/>
      <c r="AO13" s="47"/>
      <c r="AP13" s="47"/>
      <c r="AQ13" s="47"/>
      <c r="AR13" s="9"/>
      <c r="AS13" s="9"/>
      <c r="AT13" s="9"/>
      <c r="AU13" s="9"/>
      <c r="AV13" s="9"/>
      <c r="AW13" s="9"/>
      <c r="AX13" s="9"/>
    </row>
    <row r="14" spans="1:50" ht="19.5" customHeight="1">
      <c r="A14" s="37" t="s">
        <v>37</v>
      </c>
      <c r="B14" s="35" t="s">
        <v>38</v>
      </c>
      <c r="C14" s="101">
        <v>81</v>
      </c>
      <c r="D14" s="39">
        <f>IF(H14=" "," ",IF(H14="BAŞARILI",C14,N14))</f>
        <v>96</v>
      </c>
      <c r="E14" s="39">
        <v>251.5</v>
      </c>
      <c r="F14" s="58" t="s">
        <v>79</v>
      </c>
      <c r="G14" s="61"/>
      <c r="H14" s="39">
        <v>85</v>
      </c>
      <c r="I14" s="112" t="s">
        <v>260</v>
      </c>
      <c r="J14" s="40">
        <f t="shared" si="0"/>
        <v>3.1666666666666665</v>
      </c>
      <c r="K14" s="14"/>
      <c r="L14" s="14" t="s">
        <v>5</v>
      </c>
      <c r="M14" s="49">
        <f t="shared" si="1"/>
        <v>0</v>
      </c>
      <c r="N14" s="55">
        <f t="shared" si="2"/>
        <v>96</v>
      </c>
      <c r="O14" s="55">
        <f t="shared" si="3"/>
        <v>3.1666666666666665</v>
      </c>
      <c r="P14" s="16">
        <v>3.5</v>
      </c>
      <c r="Q14" s="16" t="s">
        <v>6</v>
      </c>
      <c r="R14" s="15">
        <f t="shared" si="4"/>
        <v>3.5</v>
      </c>
      <c r="S14" s="16">
        <v>3</v>
      </c>
      <c r="T14" s="16" t="s">
        <v>7</v>
      </c>
      <c r="U14" s="15">
        <f t="shared" si="5"/>
        <v>0</v>
      </c>
      <c r="V14" s="16">
        <v>2.5</v>
      </c>
      <c r="W14" s="16" t="s">
        <v>8</v>
      </c>
      <c r="X14" s="15">
        <f t="shared" si="6"/>
        <v>0</v>
      </c>
      <c r="Y14" s="16">
        <v>2</v>
      </c>
      <c r="Z14" s="16" t="s">
        <v>9</v>
      </c>
      <c r="AA14" s="15">
        <f t="shared" si="7"/>
        <v>0</v>
      </c>
      <c r="AB14" s="16">
        <v>1.5</v>
      </c>
      <c r="AC14" s="16" t="s">
        <v>10</v>
      </c>
      <c r="AD14" s="15">
        <f t="shared" si="8"/>
        <v>0</v>
      </c>
      <c r="AE14" s="16">
        <v>1</v>
      </c>
      <c r="AF14" s="16" t="s">
        <v>11</v>
      </c>
      <c r="AG14" s="15">
        <f t="shared" si="9"/>
        <v>0</v>
      </c>
      <c r="AH14" s="16">
        <v>0</v>
      </c>
      <c r="AI14" s="16" t="s">
        <v>15</v>
      </c>
      <c r="AJ14" s="15">
        <f t="shared" si="10"/>
        <v>0</v>
      </c>
      <c r="AK14" s="15">
        <f t="shared" si="11"/>
        <v>3.5</v>
      </c>
      <c r="AL14" s="17" t="str">
        <f t="shared" si="12"/>
        <v> </v>
      </c>
      <c r="AM14" s="15"/>
      <c r="AN14" s="48"/>
      <c r="AO14" s="47"/>
      <c r="AP14" s="47"/>
      <c r="AQ14" s="47"/>
      <c r="AR14" s="9"/>
      <c r="AS14" s="9"/>
      <c r="AT14" s="9"/>
      <c r="AU14" s="9"/>
      <c r="AV14" s="9"/>
      <c r="AW14" s="9"/>
      <c r="AX14" s="9"/>
    </row>
    <row r="15" spans="1:50" ht="19.5" customHeight="1">
      <c r="A15" s="37" t="s">
        <v>39</v>
      </c>
      <c r="B15" s="35" t="s">
        <v>40</v>
      </c>
      <c r="C15" s="101">
        <v>81</v>
      </c>
      <c r="D15" s="39">
        <f>IF(H15=" "," ",IF(H15="BAŞARILI",C15,N15))</f>
        <v>96</v>
      </c>
      <c r="E15" s="39">
        <v>226</v>
      </c>
      <c r="F15" s="62" t="s">
        <v>79</v>
      </c>
      <c r="G15" s="63"/>
      <c r="H15" s="39">
        <v>90</v>
      </c>
      <c r="I15" s="112" t="s">
        <v>260</v>
      </c>
      <c r="J15" s="40">
        <f t="shared" si="0"/>
        <v>2.9791666666666665</v>
      </c>
      <c r="K15" s="14"/>
      <c r="L15" s="14" t="s">
        <v>5</v>
      </c>
      <c r="M15" s="49">
        <f t="shared" si="1"/>
        <v>4</v>
      </c>
      <c r="N15" s="55">
        <f t="shared" si="2"/>
        <v>96</v>
      </c>
      <c r="O15" s="55">
        <f t="shared" si="3"/>
        <v>2.9791666666666665</v>
      </c>
      <c r="P15" s="16">
        <v>3.5</v>
      </c>
      <c r="Q15" s="16" t="s">
        <v>6</v>
      </c>
      <c r="R15" s="15">
        <f t="shared" si="4"/>
        <v>0</v>
      </c>
      <c r="S15" s="16">
        <v>3</v>
      </c>
      <c r="T15" s="16" t="s">
        <v>7</v>
      </c>
      <c r="U15" s="15">
        <f t="shared" si="5"/>
        <v>0</v>
      </c>
      <c r="V15" s="16">
        <v>2.5</v>
      </c>
      <c r="W15" s="16" t="s">
        <v>8</v>
      </c>
      <c r="X15" s="15">
        <f t="shared" si="6"/>
        <v>0</v>
      </c>
      <c r="Y15" s="16">
        <v>2</v>
      </c>
      <c r="Z15" s="16" t="s">
        <v>9</v>
      </c>
      <c r="AA15" s="15">
        <f t="shared" si="7"/>
        <v>0</v>
      </c>
      <c r="AB15" s="16">
        <v>1.5</v>
      </c>
      <c r="AC15" s="16" t="s">
        <v>10</v>
      </c>
      <c r="AD15" s="15">
        <f t="shared" si="8"/>
        <v>0</v>
      </c>
      <c r="AE15" s="16">
        <v>1</v>
      </c>
      <c r="AF15" s="16" t="s">
        <v>11</v>
      </c>
      <c r="AG15" s="15">
        <f t="shared" si="9"/>
        <v>0</v>
      </c>
      <c r="AH15" s="16">
        <v>0</v>
      </c>
      <c r="AI15" s="16" t="s">
        <v>15</v>
      </c>
      <c r="AJ15" s="15">
        <f t="shared" si="10"/>
        <v>0</v>
      </c>
      <c r="AK15" s="15">
        <f t="shared" si="11"/>
        <v>4</v>
      </c>
      <c r="AL15" s="17" t="str">
        <f t="shared" si="12"/>
        <v> </v>
      </c>
      <c r="AM15" s="15"/>
      <c r="AN15" s="48"/>
      <c r="AO15" s="47"/>
      <c r="AP15" s="47"/>
      <c r="AQ15" s="47"/>
      <c r="AR15" s="9"/>
      <c r="AS15" s="9"/>
      <c r="AT15" s="9"/>
      <c r="AU15" s="9"/>
      <c r="AV15" s="9"/>
      <c r="AW15" s="9"/>
      <c r="AX15" s="9"/>
    </row>
    <row r="16" spans="1:50" ht="19.5" customHeight="1">
      <c r="A16" s="37" t="s">
        <v>41</v>
      </c>
      <c r="B16" s="35" t="s">
        <v>42</v>
      </c>
      <c r="C16" s="101">
        <v>89</v>
      </c>
      <c r="D16" s="39">
        <f>IF(H16=" "," ",IF(H16="BAŞARILI",C16,N16))</f>
        <v>104</v>
      </c>
      <c r="E16" s="39">
        <v>329</v>
      </c>
      <c r="F16" s="62" t="s">
        <v>79</v>
      </c>
      <c r="G16" s="63"/>
      <c r="H16" s="39">
        <v>85</v>
      </c>
      <c r="I16" s="112" t="s">
        <v>260</v>
      </c>
      <c r="J16" s="40">
        <f t="shared" si="0"/>
        <v>3.668269230769231</v>
      </c>
      <c r="K16" s="14"/>
      <c r="L16" s="14" t="s">
        <v>5</v>
      </c>
      <c r="M16" s="18">
        <f t="shared" si="1"/>
        <v>0</v>
      </c>
      <c r="N16" s="55">
        <f t="shared" si="2"/>
        <v>104</v>
      </c>
      <c r="O16" s="55">
        <f t="shared" si="3"/>
        <v>3.668269230769231</v>
      </c>
      <c r="P16" s="16">
        <v>3.5</v>
      </c>
      <c r="Q16" s="16" t="s">
        <v>6</v>
      </c>
      <c r="R16" s="18">
        <f t="shared" si="4"/>
        <v>3.5</v>
      </c>
      <c r="S16" s="16">
        <v>3</v>
      </c>
      <c r="T16" s="16" t="s">
        <v>7</v>
      </c>
      <c r="U16" s="18">
        <f t="shared" si="5"/>
        <v>0</v>
      </c>
      <c r="V16" s="16">
        <v>2.5</v>
      </c>
      <c r="W16" s="16" t="s">
        <v>8</v>
      </c>
      <c r="X16" s="18">
        <f t="shared" si="6"/>
        <v>0</v>
      </c>
      <c r="Y16" s="16">
        <v>2</v>
      </c>
      <c r="Z16" s="16" t="s">
        <v>9</v>
      </c>
      <c r="AA16" s="18">
        <f t="shared" si="7"/>
        <v>0</v>
      </c>
      <c r="AB16" s="16">
        <v>1.5</v>
      </c>
      <c r="AC16" s="16" t="s">
        <v>10</v>
      </c>
      <c r="AD16" s="18">
        <f t="shared" si="8"/>
        <v>0</v>
      </c>
      <c r="AE16" s="16">
        <v>1</v>
      </c>
      <c r="AF16" s="16" t="s">
        <v>11</v>
      </c>
      <c r="AG16" s="18">
        <f t="shared" si="9"/>
        <v>0</v>
      </c>
      <c r="AH16" s="16">
        <v>0</v>
      </c>
      <c r="AI16" s="16" t="s">
        <v>15</v>
      </c>
      <c r="AJ16" s="18">
        <f t="shared" si="10"/>
        <v>0</v>
      </c>
      <c r="AK16" s="15">
        <f t="shared" si="11"/>
        <v>3.5</v>
      </c>
      <c r="AL16" s="17" t="str">
        <f t="shared" si="12"/>
        <v> </v>
      </c>
      <c r="AM16" s="15"/>
      <c r="AN16" s="48"/>
      <c r="AO16" s="47"/>
      <c r="AP16" s="47"/>
      <c r="AQ16" s="47"/>
      <c r="AR16" s="9"/>
      <c r="AS16" s="9"/>
      <c r="AT16" s="9"/>
      <c r="AU16" s="9"/>
      <c r="AV16" s="9"/>
      <c r="AW16" s="9"/>
      <c r="AX16" s="9"/>
    </row>
    <row r="17" spans="1:50" ht="19.5" customHeight="1">
      <c r="A17" s="95" t="s">
        <v>43</v>
      </c>
      <c r="B17" s="96" t="s">
        <v>44</v>
      </c>
      <c r="C17" s="106"/>
      <c r="D17" s="89" t="s">
        <v>21</v>
      </c>
      <c r="E17" s="89"/>
      <c r="F17" s="90" t="s">
        <v>79</v>
      </c>
      <c r="G17" s="91"/>
      <c r="H17" s="89">
        <v>75</v>
      </c>
      <c r="I17" s="113" t="s">
        <v>259</v>
      </c>
      <c r="J17" s="40" t="str">
        <f>IF(C17=0," ",IF(H17=0," ",IF(H17="BAŞARILI",O17,O17)))</f>
        <v> </v>
      </c>
      <c r="K17" s="54"/>
      <c r="L17" s="54" t="s">
        <v>5</v>
      </c>
      <c r="M17" s="55">
        <f t="shared" si="1"/>
        <v>0</v>
      </c>
      <c r="N17" s="55">
        <f t="shared" si="2"/>
        <v>15</v>
      </c>
      <c r="O17" s="55">
        <f t="shared" si="3"/>
        <v>2.5</v>
      </c>
      <c r="P17" s="54">
        <v>3.5</v>
      </c>
      <c r="Q17" s="54" t="s">
        <v>6</v>
      </c>
      <c r="R17" s="55">
        <f t="shared" si="4"/>
        <v>0</v>
      </c>
      <c r="S17" s="54">
        <v>3</v>
      </c>
      <c r="T17" s="54" t="s">
        <v>7</v>
      </c>
      <c r="U17" s="55">
        <f t="shared" si="5"/>
        <v>0</v>
      </c>
      <c r="V17" s="54">
        <v>2.5</v>
      </c>
      <c r="W17" s="54" t="s">
        <v>8</v>
      </c>
      <c r="X17" s="55">
        <f t="shared" si="6"/>
        <v>2.5</v>
      </c>
      <c r="Y17" s="54">
        <v>2</v>
      </c>
      <c r="Z17" s="54" t="s">
        <v>9</v>
      </c>
      <c r="AA17" s="55">
        <f t="shared" si="7"/>
        <v>0</v>
      </c>
      <c r="AB17" s="54">
        <v>1.5</v>
      </c>
      <c r="AC17" s="54" t="s">
        <v>10</v>
      </c>
      <c r="AD17" s="55">
        <f t="shared" si="8"/>
        <v>0</v>
      </c>
      <c r="AE17" s="54">
        <v>1</v>
      </c>
      <c r="AF17" s="54" t="s">
        <v>11</v>
      </c>
      <c r="AG17" s="55">
        <f t="shared" si="9"/>
        <v>0</v>
      </c>
      <c r="AH17" s="54">
        <v>0</v>
      </c>
      <c r="AI17" s="54" t="s">
        <v>15</v>
      </c>
      <c r="AJ17" s="55">
        <f t="shared" si="10"/>
        <v>0</v>
      </c>
      <c r="AK17" s="53">
        <f t="shared" si="11"/>
        <v>2.5</v>
      </c>
      <c r="AL17" s="17" t="str">
        <f t="shared" si="12"/>
        <v>GİREMEZ(ORTALAMA)</v>
      </c>
      <c r="AM17" s="15"/>
      <c r="AN17" s="48"/>
      <c r="AO17" s="47"/>
      <c r="AP17" s="47"/>
      <c r="AQ17" s="47"/>
      <c r="AR17" s="9"/>
      <c r="AS17" s="9"/>
      <c r="AT17" s="9"/>
      <c r="AU17" s="9"/>
      <c r="AV17" s="9"/>
      <c r="AW17" s="9"/>
      <c r="AX17" s="9"/>
    </row>
    <row r="18" spans="1:50" ht="19.5" customHeight="1">
      <c r="A18" s="95" t="s">
        <v>45</v>
      </c>
      <c r="B18" s="96" t="s">
        <v>46</v>
      </c>
      <c r="C18" s="106"/>
      <c r="D18" s="89" t="s">
        <v>21</v>
      </c>
      <c r="E18" s="89"/>
      <c r="F18" s="90" t="s">
        <v>79</v>
      </c>
      <c r="G18" s="91"/>
      <c r="H18" s="89">
        <v>80</v>
      </c>
      <c r="I18" s="113" t="s">
        <v>259</v>
      </c>
      <c r="J18" s="40" t="str">
        <f aca="true" t="shared" si="13" ref="J18:J34">IF(C18=0," ",IF(H18=0," ",IF(H18="BAŞARILI",O18,O18)))</f>
        <v> </v>
      </c>
      <c r="K18" s="14"/>
      <c r="L18" s="14" t="s">
        <v>5</v>
      </c>
      <c r="M18" s="49">
        <f t="shared" si="1"/>
        <v>0</v>
      </c>
      <c r="N18" s="55">
        <f t="shared" si="2"/>
        <v>15</v>
      </c>
      <c r="O18" s="55">
        <f t="shared" si="3"/>
        <v>3</v>
      </c>
      <c r="P18" s="16">
        <v>3.5</v>
      </c>
      <c r="Q18" s="16" t="s">
        <v>6</v>
      </c>
      <c r="R18" s="15">
        <f t="shared" si="4"/>
        <v>0</v>
      </c>
      <c r="S18" s="16">
        <v>3</v>
      </c>
      <c r="T18" s="16" t="s">
        <v>7</v>
      </c>
      <c r="U18" s="15">
        <f t="shared" si="5"/>
        <v>3</v>
      </c>
      <c r="V18" s="16">
        <v>2.5</v>
      </c>
      <c r="W18" s="16" t="s">
        <v>8</v>
      </c>
      <c r="X18" s="15">
        <f t="shared" si="6"/>
        <v>0</v>
      </c>
      <c r="Y18" s="16">
        <v>2</v>
      </c>
      <c r="Z18" s="16" t="s">
        <v>9</v>
      </c>
      <c r="AA18" s="15">
        <f t="shared" si="7"/>
        <v>0</v>
      </c>
      <c r="AB18" s="16">
        <v>1.5</v>
      </c>
      <c r="AC18" s="16" t="s">
        <v>10</v>
      </c>
      <c r="AD18" s="15">
        <f t="shared" si="8"/>
        <v>0</v>
      </c>
      <c r="AE18" s="16">
        <v>1</v>
      </c>
      <c r="AF18" s="16" t="s">
        <v>11</v>
      </c>
      <c r="AG18" s="15">
        <f t="shared" si="9"/>
        <v>0</v>
      </c>
      <c r="AH18" s="16">
        <v>0</v>
      </c>
      <c r="AI18" s="16" t="s">
        <v>15</v>
      </c>
      <c r="AJ18" s="15">
        <f t="shared" si="10"/>
        <v>0</v>
      </c>
      <c r="AK18" s="15">
        <f t="shared" si="11"/>
        <v>3</v>
      </c>
      <c r="AL18" s="17" t="str">
        <f t="shared" si="12"/>
        <v> </v>
      </c>
      <c r="AM18" s="15"/>
      <c r="AN18" s="48"/>
      <c r="AO18" s="47"/>
      <c r="AP18" s="47"/>
      <c r="AQ18" s="47"/>
      <c r="AR18" s="9"/>
      <c r="AS18" s="9"/>
      <c r="AT18" s="9"/>
      <c r="AU18" s="9"/>
      <c r="AV18" s="9"/>
      <c r="AW18" s="9"/>
      <c r="AX18" s="9"/>
    </row>
    <row r="19" spans="1:50" ht="19.5" customHeight="1">
      <c r="A19" s="37" t="s">
        <v>47</v>
      </c>
      <c r="B19" s="35" t="s">
        <v>48</v>
      </c>
      <c r="C19" s="101">
        <v>80</v>
      </c>
      <c r="D19" s="39">
        <f aca="true" t="shared" si="14" ref="D19:D34">IF(H19=" "," ",IF(H19="BAŞARILI",C19,N19))</f>
        <v>95</v>
      </c>
      <c r="E19" s="39">
        <v>249</v>
      </c>
      <c r="F19" s="62" t="s">
        <v>79</v>
      </c>
      <c r="G19" s="63"/>
      <c r="H19" s="39">
        <v>90</v>
      </c>
      <c r="I19" s="111" t="s">
        <v>260</v>
      </c>
      <c r="J19" s="40">
        <f t="shared" si="13"/>
        <v>3.2526315789473683</v>
      </c>
      <c r="K19" s="14"/>
      <c r="L19" s="14" t="s">
        <v>5</v>
      </c>
      <c r="M19" s="49">
        <f t="shared" si="1"/>
        <v>4</v>
      </c>
      <c r="N19" s="55">
        <f t="shared" si="2"/>
        <v>95</v>
      </c>
      <c r="O19" s="55">
        <f t="shared" si="3"/>
        <v>3.2526315789473683</v>
      </c>
      <c r="P19" s="16">
        <v>3.5</v>
      </c>
      <c r="Q19" s="16" t="s">
        <v>6</v>
      </c>
      <c r="R19" s="15">
        <f t="shared" si="4"/>
        <v>0</v>
      </c>
      <c r="S19" s="16">
        <v>3</v>
      </c>
      <c r="T19" s="16" t="s">
        <v>7</v>
      </c>
      <c r="U19" s="15">
        <f t="shared" si="5"/>
        <v>0</v>
      </c>
      <c r="V19" s="16">
        <v>2.5</v>
      </c>
      <c r="W19" s="16" t="s">
        <v>8</v>
      </c>
      <c r="X19" s="15">
        <f t="shared" si="6"/>
        <v>0</v>
      </c>
      <c r="Y19" s="16">
        <v>2</v>
      </c>
      <c r="Z19" s="16" t="s">
        <v>9</v>
      </c>
      <c r="AA19" s="15">
        <f t="shared" si="7"/>
        <v>0</v>
      </c>
      <c r="AB19" s="16">
        <v>1.5</v>
      </c>
      <c r="AC19" s="16" t="s">
        <v>10</v>
      </c>
      <c r="AD19" s="15">
        <f t="shared" si="8"/>
        <v>0</v>
      </c>
      <c r="AE19" s="16">
        <v>1</v>
      </c>
      <c r="AF19" s="16" t="s">
        <v>11</v>
      </c>
      <c r="AG19" s="15">
        <f t="shared" si="9"/>
        <v>0</v>
      </c>
      <c r="AH19" s="16">
        <v>0</v>
      </c>
      <c r="AI19" s="16" t="s">
        <v>15</v>
      </c>
      <c r="AJ19" s="15">
        <f t="shared" si="10"/>
        <v>0</v>
      </c>
      <c r="AK19" s="15">
        <f t="shared" si="11"/>
        <v>4</v>
      </c>
      <c r="AL19" s="17" t="str">
        <f t="shared" si="12"/>
        <v> </v>
      </c>
      <c r="AM19" s="15"/>
      <c r="AN19" s="48"/>
      <c r="AO19" s="47"/>
      <c r="AP19" s="47"/>
      <c r="AQ19" s="47"/>
      <c r="AR19" s="9"/>
      <c r="AS19" s="9"/>
      <c r="AT19" s="9"/>
      <c r="AU19" s="9"/>
      <c r="AV19" s="9"/>
      <c r="AW19" s="9"/>
      <c r="AX19" s="9"/>
    </row>
    <row r="20" spans="1:50" ht="19.5" customHeight="1">
      <c r="A20" s="37" t="s">
        <v>49</v>
      </c>
      <c r="B20" s="35" t="s">
        <v>50</v>
      </c>
      <c r="C20" s="101">
        <v>88</v>
      </c>
      <c r="D20" s="39">
        <f t="shared" si="14"/>
        <v>103</v>
      </c>
      <c r="E20" s="39">
        <v>280</v>
      </c>
      <c r="F20" s="62" t="s">
        <v>79</v>
      </c>
      <c r="G20" s="63"/>
      <c r="H20" s="39">
        <v>75</v>
      </c>
      <c r="I20" s="111" t="s">
        <v>260</v>
      </c>
      <c r="J20" s="40">
        <f t="shared" si="13"/>
        <v>3.0825242718446604</v>
      </c>
      <c r="K20" s="14"/>
      <c r="L20" s="14" t="s">
        <v>5</v>
      </c>
      <c r="M20" s="49">
        <f t="shared" si="1"/>
        <v>0</v>
      </c>
      <c r="N20" s="55">
        <f t="shared" si="2"/>
        <v>103</v>
      </c>
      <c r="O20" s="55">
        <f t="shared" si="3"/>
        <v>3.0825242718446604</v>
      </c>
      <c r="P20" s="16">
        <v>3.5</v>
      </c>
      <c r="Q20" s="16" t="s">
        <v>6</v>
      </c>
      <c r="R20" s="15">
        <f t="shared" si="4"/>
        <v>0</v>
      </c>
      <c r="S20" s="16">
        <v>3</v>
      </c>
      <c r="T20" s="16" t="s">
        <v>7</v>
      </c>
      <c r="U20" s="15">
        <f t="shared" si="5"/>
        <v>0</v>
      </c>
      <c r="V20" s="16">
        <v>2.5</v>
      </c>
      <c r="W20" s="16" t="s">
        <v>8</v>
      </c>
      <c r="X20" s="15">
        <f t="shared" si="6"/>
        <v>2.5</v>
      </c>
      <c r="Y20" s="16">
        <v>2</v>
      </c>
      <c r="Z20" s="16" t="s">
        <v>9</v>
      </c>
      <c r="AA20" s="15">
        <f t="shared" si="7"/>
        <v>0</v>
      </c>
      <c r="AB20" s="16">
        <v>1.5</v>
      </c>
      <c r="AC20" s="16" t="s">
        <v>10</v>
      </c>
      <c r="AD20" s="15">
        <f t="shared" si="8"/>
        <v>0</v>
      </c>
      <c r="AE20" s="16">
        <v>1</v>
      </c>
      <c r="AF20" s="16" t="s">
        <v>11</v>
      </c>
      <c r="AG20" s="15">
        <f t="shared" si="9"/>
        <v>0</v>
      </c>
      <c r="AH20" s="16">
        <v>0</v>
      </c>
      <c r="AI20" s="16" t="s">
        <v>15</v>
      </c>
      <c r="AJ20" s="15">
        <f t="shared" si="10"/>
        <v>0</v>
      </c>
      <c r="AK20" s="15">
        <f t="shared" si="11"/>
        <v>2.5</v>
      </c>
      <c r="AL20" s="17" t="str">
        <f t="shared" si="12"/>
        <v> </v>
      </c>
      <c r="AM20" s="15"/>
      <c r="AN20" s="48"/>
      <c r="AO20" s="47"/>
      <c r="AP20" s="47"/>
      <c r="AQ20" s="47"/>
      <c r="AR20" s="9"/>
      <c r="AS20" s="9"/>
      <c r="AT20" s="9"/>
      <c r="AU20" s="9"/>
      <c r="AV20" s="9"/>
      <c r="AW20" s="9"/>
      <c r="AX20" s="9"/>
    </row>
    <row r="21" spans="1:50" ht="19.5" customHeight="1">
      <c r="A21" s="37" t="s">
        <v>51</v>
      </c>
      <c r="B21" s="35" t="s">
        <v>52</v>
      </c>
      <c r="C21" s="101">
        <v>90</v>
      </c>
      <c r="D21" s="39">
        <f t="shared" si="14"/>
        <v>105</v>
      </c>
      <c r="E21" s="39">
        <v>323</v>
      </c>
      <c r="F21" s="62" t="s">
        <v>79</v>
      </c>
      <c r="G21" s="63"/>
      <c r="H21" s="39">
        <v>80</v>
      </c>
      <c r="I21" s="111" t="s">
        <v>260</v>
      </c>
      <c r="J21" s="40">
        <f t="shared" si="13"/>
        <v>3.5047619047619047</v>
      </c>
      <c r="K21" s="14"/>
      <c r="L21" s="14" t="s">
        <v>5</v>
      </c>
      <c r="M21" s="49">
        <f t="shared" si="1"/>
        <v>0</v>
      </c>
      <c r="N21" s="55">
        <f t="shared" si="2"/>
        <v>105</v>
      </c>
      <c r="O21" s="55">
        <f t="shared" si="3"/>
        <v>3.5047619047619047</v>
      </c>
      <c r="P21" s="16">
        <v>3.5</v>
      </c>
      <c r="Q21" s="16" t="s">
        <v>6</v>
      </c>
      <c r="R21" s="15">
        <f t="shared" si="4"/>
        <v>0</v>
      </c>
      <c r="S21" s="16">
        <v>3</v>
      </c>
      <c r="T21" s="16" t="s">
        <v>7</v>
      </c>
      <c r="U21" s="15">
        <f t="shared" si="5"/>
        <v>3</v>
      </c>
      <c r="V21" s="16">
        <v>2.5</v>
      </c>
      <c r="W21" s="16" t="s">
        <v>8</v>
      </c>
      <c r="X21" s="15">
        <f t="shared" si="6"/>
        <v>0</v>
      </c>
      <c r="Y21" s="16">
        <v>2</v>
      </c>
      <c r="Z21" s="16" t="s">
        <v>9</v>
      </c>
      <c r="AA21" s="15">
        <f t="shared" si="7"/>
        <v>0</v>
      </c>
      <c r="AB21" s="16">
        <v>1.5</v>
      </c>
      <c r="AC21" s="16" t="s">
        <v>10</v>
      </c>
      <c r="AD21" s="15">
        <f t="shared" si="8"/>
        <v>0</v>
      </c>
      <c r="AE21" s="16">
        <v>1</v>
      </c>
      <c r="AF21" s="16" t="s">
        <v>11</v>
      </c>
      <c r="AG21" s="15">
        <f t="shared" si="9"/>
        <v>0</v>
      </c>
      <c r="AH21" s="16">
        <v>0</v>
      </c>
      <c r="AI21" s="16" t="s">
        <v>15</v>
      </c>
      <c r="AJ21" s="15">
        <f t="shared" si="10"/>
        <v>0</v>
      </c>
      <c r="AK21" s="15">
        <f t="shared" si="11"/>
        <v>3</v>
      </c>
      <c r="AL21" s="17" t="str">
        <f t="shared" si="12"/>
        <v> </v>
      </c>
      <c r="AM21" s="15"/>
      <c r="AN21" s="48"/>
      <c r="AO21" s="47"/>
      <c r="AP21" s="47"/>
      <c r="AQ21" s="47"/>
      <c r="AR21" s="9"/>
      <c r="AS21" s="9"/>
      <c r="AT21" s="9"/>
      <c r="AU21" s="9"/>
      <c r="AV21" s="9"/>
      <c r="AW21" s="9"/>
      <c r="AX21" s="9"/>
    </row>
    <row r="22" spans="1:50" ht="19.5" customHeight="1">
      <c r="A22" s="37" t="s">
        <v>53</v>
      </c>
      <c r="B22" s="35" t="s">
        <v>54</v>
      </c>
      <c r="C22" s="101">
        <v>86</v>
      </c>
      <c r="D22" s="39">
        <f t="shared" si="14"/>
        <v>101</v>
      </c>
      <c r="E22" s="39">
        <v>213.5</v>
      </c>
      <c r="F22" s="62" t="s">
        <v>79</v>
      </c>
      <c r="G22" s="63"/>
      <c r="H22" s="39">
        <v>100</v>
      </c>
      <c r="I22" s="111" t="s">
        <v>260</v>
      </c>
      <c r="J22" s="40">
        <f t="shared" si="13"/>
        <v>2.707920792079208</v>
      </c>
      <c r="K22" s="14"/>
      <c r="L22" s="14" t="s">
        <v>5</v>
      </c>
      <c r="M22" s="49">
        <f t="shared" si="1"/>
        <v>4</v>
      </c>
      <c r="N22" s="55">
        <f t="shared" si="2"/>
        <v>101</v>
      </c>
      <c r="O22" s="55">
        <f t="shared" si="3"/>
        <v>2.707920792079208</v>
      </c>
      <c r="P22" s="16">
        <v>3.5</v>
      </c>
      <c r="Q22" s="16" t="s">
        <v>6</v>
      </c>
      <c r="R22" s="15">
        <f t="shared" si="4"/>
        <v>0</v>
      </c>
      <c r="S22" s="16">
        <v>3</v>
      </c>
      <c r="T22" s="16" t="s">
        <v>7</v>
      </c>
      <c r="U22" s="15">
        <f t="shared" si="5"/>
        <v>0</v>
      </c>
      <c r="V22" s="16">
        <v>2.5</v>
      </c>
      <c r="W22" s="16" t="s">
        <v>8</v>
      </c>
      <c r="X22" s="15">
        <f t="shared" si="6"/>
        <v>0</v>
      </c>
      <c r="Y22" s="16">
        <v>2</v>
      </c>
      <c r="Z22" s="16" t="s">
        <v>9</v>
      </c>
      <c r="AA22" s="15">
        <f t="shared" si="7"/>
        <v>0</v>
      </c>
      <c r="AB22" s="16">
        <v>1.5</v>
      </c>
      <c r="AC22" s="16" t="s">
        <v>10</v>
      </c>
      <c r="AD22" s="15">
        <f t="shared" si="8"/>
        <v>0</v>
      </c>
      <c r="AE22" s="16">
        <v>1</v>
      </c>
      <c r="AF22" s="16" t="s">
        <v>11</v>
      </c>
      <c r="AG22" s="15">
        <f t="shared" si="9"/>
        <v>0</v>
      </c>
      <c r="AH22" s="16">
        <v>0</v>
      </c>
      <c r="AI22" s="16" t="s">
        <v>15</v>
      </c>
      <c r="AJ22" s="15">
        <f t="shared" si="10"/>
        <v>0</v>
      </c>
      <c r="AK22" s="15">
        <f t="shared" si="11"/>
        <v>4</v>
      </c>
      <c r="AL22" s="17" t="str">
        <f t="shared" si="12"/>
        <v> </v>
      </c>
      <c r="AM22" s="15"/>
      <c r="AN22" s="47"/>
      <c r="AO22" s="47"/>
      <c r="AP22" s="47"/>
      <c r="AQ22" s="47"/>
      <c r="AR22" s="9"/>
      <c r="AS22" s="9"/>
      <c r="AT22" s="9"/>
      <c r="AU22" s="9"/>
      <c r="AV22" s="9"/>
      <c r="AW22" s="9"/>
      <c r="AX22" s="9"/>
    </row>
    <row r="23" spans="1:50" ht="19.5" customHeight="1">
      <c r="A23" s="37" t="s">
        <v>55</v>
      </c>
      <c r="B23" s="35" t="s">
        <v>56</v>
      </c>
      <c r="C23" s="101">
        <v>88</v>
      </c>
      <c r="D23" s="39">
        <f t="shared" si="14"/>
        <v>103</v>
      </c>
      <c r="E23" s="39">
        <v>199.5</v>
      </c>
      <c r="F23" s="62" t="s">
        <v>79</v>
      </c>
      <c r="G23" s="63"/>
      <c r="H23" s="39">
        <v>90</v>
      </c>
      <c r="I23" s="111" t="s">
        <v>260</v>
      </c>
      <c r="J23" s="40">
        <f t="shared" si="13"/>
        <v>2.5194174757281553</v>
      </c>
      <c r="K23" s="14"/>
      <c r="L23" s="14" t="s">
        <v>5</v>
      </c>
      <c r="M23" s="49">
        <f t="shared" si="1"/>
        <v>4</v>
      </c>
      <c r="N23" s="55">
        <f t="shared" si="2"/>
        <v>103</v>
      </c>
      <c r="O23" s="55">
        <f t="shared" si="3"/>
        <v>2.5194174757281553</v>
      </c>
      <c r="P23" s="16">
        <v>3.5</v>
      </c>
      <c r="Q23" s="16" t="s">
        <v>6</v>
      </c>
      <c r="R23" s="15">
        <f t="shared" si="4"/>
        <v>0</v>
      </c>
      <c r="S23" s="16">
        <v>3</v>
      </c>
      <c r="T23" s="16" t="s">
        <v>7</v>
      </c>
      <c r="U23" s="15">
        <f t="shared" si="5"/>
        <v>0</v>
      </c>
      <c r="V23" s="16">
        <v>2.5</v>
      </c>
      <c r="W23" s="16" t="s">
        <v>8</v>
      </c>
      <c r="X23" s="15">
        <f t="shared" si="6"/>
        <v>0</v>
      </c>
      <c r="Y23" s="16">
        <v>2</v>
      </c>
      <c r="Z23" s="16" t="s">
        <v>9</v>
      </c>
      <c r="AA23" s="15">
        <f t="shared" si="7"/>
        <v>0</v>
      </c>
      <c r="AB23" s="16">
        <v>1.5</v>
      </c>
      <c r="AC23" s="16" t="s">
        <v>10</v>
      </c>
      <c r="AD23" s="15">
        <f t="shared" si="8"/>
        <v>0</v>
      </c>
      <c r="AE23" s="16">
        <v>1</v>
      </c>
      <c r="AF23" s="16" t="s">
        <v>11</v>
      </c>
      <c r="AG23" s="15">
        <f t="shared" si="9"/>
        <v>0</v>
      </c>
      <c r="AH23" s="16">
        <v>0</v>
      </c>
      <c r="AI23" s="16" t="s">
        <v>15</v>
      </c>
      <c r="AJ23" s="15">
        <f t="shared" si="10"/>
        <v>0</v>
      </c>
      <c r="AK23" s="15">
        <f t="shared" si="11"/>
        <v>4</v>
      </c>
      <c r="AL23" s="17" t="str">
        <f t="shared" si="12"/>
        <v> </v>
      </c>
      <c r="AM23" s="15"/>
      <c r="AN23" s="47"/>
      <c r="AO23" s="47"/>
      <c r="AP23" s="47"/>
      <c r="AQ23" s="47"/>
      <c r="AR23" s="9"/>
      <c r="AS23" s="9"/>
      <c r="AT23" s="9"/>
      <c r="AU23" s="9"/>
      <c r="AV23" s="9"/>
      <c r="AW23" s="9"/>
      <c r="AX23" s="9"/>
    </row>
    <row r="24" spans="1:50" ht="19.5" customHeight="1">
      <c r="A24" s="73" t="s">
        <v>57</v>
      </c>
      <c r="B24" s="108" t="s">
        <v>58</v>
      </c>
      <c r="C24" s="116">
        <v>96</v>
      </c>
      <c r="D24" s="39">
        <f t="shared" si="14"/>
        <v>111</v>
      </c>
      <c r="E24" s="39">
        <v>255</v>
      </c>
      <c r="F24" s="109" t="s">
        <v>79</v>
      </c>
      <c r="G24" s="110"/>
      <c r="H24" s="39">
        <v>80</v>
      </c>
      <c r="I24" s="111" t="s">
        <v>260</v>
      </c>
      <c r="J24" s="40">
        <f t="shared" si="13"/>
        <v>2.7027027027027026</v>
      </c>
      <c r="K24" s="14"/>
      <c r="L24" s="14" t="s">
        <v>5</v>
      </c>
      <c r="M24" s="49">
        <f t="shared" si="1"/>
        <v>0</v>
      </c>
      <c r="N24" s="55">
        <f t="shared" si="2"/>
        <v>111</v>
      </c>
      <c r="O24" s="55">
        <f t="shared" si="3"/>
        <v>2.7027027027027026</v>
      </c>
      <c r="P24" s="16">
        <v>3.5</v>
      </c>
      <c r="Q24" s="16" t="s">
        <v>6</v>
      </c>
      <c r="R24" s="15">
        <f t="shared" si="4"/>
        <v>0</v>
      </c>
      <c r="S24" s="16">
        <v>3</v>
      </c>
      <c r="T24" s="16" t="s">
        <v>7</v>
      </c>
      <c r="U24" s="15">
        <f t="shared" si="5"/>
        <v>3</v>
      </c>
      <c r="V24" s="16">
        <v>2.5</v>
      </c>
      <c r="W24" s="16" t="s">
        <v>8</v>
      </c>
      <c r="X24" s="15">
        <f t="shared" si="6"/>
        <v>0</v>
      </c>
      <c r="Y24" s="16">
        <v>2</v>
      </c>
      <c r="Z24" s="16" t="s">
        <v>9</v>
      </c>
      <c r="AA24" s="15">
        <f t="shared" si="7"/>
        <v>0</v>
      </c>
      <c r="AB24" s="16">
        <v>1.5</v>
      </c>
      <c r="AC24" s="16" t="s">
        <v>10</v>
      </c>
      <c r="AD24" s="15">
        <f t="shared" si="8"/>
        <v>0</v>
      </c>
      <c r="AE24" s="16">
        <v>1</v>
      </c>
      <c r="AF24" s="16" t="s">
        <v>11</v>
      </c>
      <c r="AG24" s="15">
        <f t="shared" si="9"/>
        <v>0</v>
      </c>
      <c r="AH24" s="16">
        <v>0</v>
      </c>
      <c r="AI24" s="16" t="s">
        <v>15</v>
      </c>
      <c r="AJ24" s="15">
        <f t="shared" si="10"/>
        <v>0</v>
      </c>
      <c r="AK24" s="15">
        <f t="shared" si="11"/>
        <v>3</v>
      </c>
      <c r="AL24" s="17" t="str">
        <f t="shared" si="12"/>
        <v> </v>
      </c>
      <c r="AM24" s="15"/>
      <c r="AN24" s="47"/>
      <c r="AO24" s="47"/>
      <c r="AP24" s="47"/>
      <c r="AQ24" s="47"/>
      <c r="AR24" s="9"/>
      <c r="AS24" s="9"/>
      <c r="AT24" s="9"/>
      <c r="AU24" s="9"/>
      <c r="AV24" s="9"/>
      <c r="AW24" s="9"/>
      <c r="AX24" s="9"/>
    </row>
    <row r="25" spans="1:50" ht="19.5" customHeight="1">
      <c r="A25" s="95" t="s">
        <v>59</v>
      </c>
      <c r="B25" s="96" t="s">
        <v>60</v>
      </c>
      <c r="C25" s="106"/>
      <c r="D25" s="89" t="s">
        <v>21</v>
      </c>
      <c r="E25" s="89"/>
      <c r="F25" s="90" t="s">
        <v>80</v>
      </c>
      <c r="G25" s="91"/>
      <c r="H25" s="89" t="s">
        <v>261</v>
      </c>
      <c r="I25" s="113" t="s">
        <v>259</v>
      </c>
      <c r="J25" s="40" t="str">
        <f t="shared" si="13"/>
        <v> </v>
      </c>
      <c r="K25" s="14"/>
      <c r="L25" s="14" t="s">
        <v>5</v>
      </c>
      <c r="M25" s="49">
        <f t="shared" si="1"/>
        <v>0</v>
      </c>
      <c r="N25" s="55">
        <f t="shared" si="2"/>
        <v>15</v>
      </c>
      <c r="O25" s="55">
        <f t="shared" si="3"/>
        <v>0</v>
      </c>
      <c r="P25" s="16">
        <v>3.5</v>
      </c>
      <c r="Q25" s="16" t="s">
        <v>6</v>
      </c>
      <c r="R25" s="15">
        <f t="shared" si="4"/>
        <v>0</v>
      </c>
      <c r="S25" s="16">
        <v>3</v>
      </c>
      <c r="T25" s="16" t="s">
        <v>7</v>
      </c>
      <c r="U25" s="15">
        <f t="shared" si="5"/>
        <v>0</v>
      </c>
      <c r="V25" s="16">
        <v>2.5</v>
      </c>
      <c r="W25" s="16" t="s">
        <v>8</v>
      </c>
      <c r="X25" s="15">
        <f t="shared" si="6"/>
        <v>0</v>
      </c>
      <c r="Y25" s="16">
        <v>2</v>
      </c>
      <c r="Z25" s="16" t="s">
        <v>9</v>
      </c>
      <c r="AA25" s="15">
        <f t="shared" si="7"/>
        <v>0</v>
      </c>
      <c r="AB25" s="16">
        <v>1.5</v>
      </c>
      <c r="AC25" s="16" t="s">
        <v>10</v>
      </c>
      <c r="AD25" s="15">
        <f t="shared" si="8"/>
        <v>0</v>
      </c>
      <c r="AE25" s="16">
        <v>1</v>
      </c>
      <c r="AF25" s="16" t="s">
        <v>11</v>
      </c>
      <c r="AG25" s="15">
        <f t="shared" si="9"/>
        <v>0</v>
      </c>
      <c r="AH25" s="16">
        <v>0</v>
      </c>
      <c r="AI25" s="16" t="s">
        <v>15</v>
      </c>
      <c r="AJ25" s="15">
        <f t="shared" si="10"/>
        <v>0</v>
      </c>
      <c r="AK25" s="15">
        <f t="shared" si="11"/>
        <v>0</v>
      </c>
      <c r="AL25" s="17" t="str">
        <f t="shared" si="12"/>
        <v>GİREMEZ(ORTALAMA)</v>
      </c>
      <c r="AM25" s="15"/>
      <c r="AN25" s="47"/>
      <c r="AO25" s="47"/>
      <c r="AP25" s="47"/>
      <c r="AQ25" s="47"/>
      <c r="AR25" s="9"/>
      <c r="AS25" s="9"/>
      <c r="AT25" s="9"/>
      <c r="AU25" s="9"/>
      <c r="AV25" s="9"/>
      <c r="AW25" s="9"/>
      <c r="AX25" s="9"/>
    </row>
    <row r="26" spans="1:50" ht="19.5" customHeight="1">
      <c r="A26" s="37" t="s">
        <v>61</v>
      </c>
      <c r="B26" s="35" t="s">
        <v>62</v>
      </c>
      <c r="C26" s="101">
        <v>81</v>
      </c>
      <c r="D26" s="39">
        <f t="shared" si="14"/>
        <v>96</v>
      </c>
      <c r="E26" s="39">
        <v>267.5</v>
      </c>
      <c r="F26" s="62" t="s">
        <v>80</v>
      </c>
      <c r="G26" s="63"/>
      <c r="H26" s="39">
        <v>80</v>
      </c>
      <c r="I26" s="112" t="s">
        <v>260</v>
      </c>
      <c r="J26" s="40">
        <f t="shared" si="13"/>
        <v>3.2552083333333335</v>
      </c>
      <c r="K26" s="14"/>
      <c r="L26" s="14" t="s">
        <v>5</v>
      </c>
      <c r="M26" s="49">
        <f t="shared" si="1"/>
        <v>0</v>
      </c>
      <c r="N26" s="55">
        <f t="shared" si="2"/>
        <v>96</v>
      </c>
      <c r="O26" s="55">
        <f t="shared" si="3"/>
        <v>3.2552083333333335</v>
      </c>
      <c r="P26" s="16">
        <v>3.5</v>
      </c>
      <c r="Q26" s="16" t="s">
        <v>6</v>
      </c>
      <c r="R26" s="15">
        <f t="shared" si="4"/>
        <v>0</v>
      </c>
      <c r="S26" s="16">
        <v>3</v>
      </c>
      <c r="T26" s="16" t="s">
        <v>7</v>
      </c>
      <c r="U26" s="15">
        <f t="shared" si="5"/>
        <v>3</v>
      </c>
      <c r="V26" s="16">
        <v>2.5</v>
      </c>
      <c r="W26" s="16" t="s">
        <v>8</v>
      </c>
      <c r="X26" s="15">
        <f t="shared" si="6"/>
        <v>0</v>
      </c>
      <c r="Y26" s="16">
        <v>2</v>
      </c>
      <c r="Z26" s="16" t="s">
        <v>9</v>
      </c>
      <c r="AA26" s="15">
        <f t="shared" si="7"/>
        <v>0</v>
      </c>
      <c r="AB26" s="16">
        <v>1.5</v>
      </c>
      <c r="AC26" s="16" t="s">
        <v>10</v>
      </c>
      <c r="AD26" s="15">
        <f t="shared" si="8"/>
        <v>0</v>
      </c>
      <c r="AE26" s="16">
        <v>1</v>
      </c>
      <c r="AF26" s="16" t="s">
        <v>11</v>
      </c>
      <c r="AG26" s="15">
        <f t="shared" si="9"/>
        <v>0</v>
      </c>
      <c r="AH26" s="16">
        <v>0</v>
      </c>
      <c r="AI26" s="16" t="s">
        <v>15</v>
      </c>
      <c r="AJ26" s="15">
        <f t="shared" si="10"/>
        <v>0</v>
      </c>
      <c r="AK26" s="15">
        <f t="shared" si="11"/>
        <v>3</v>
      </c>
      <c r="AL26" s="17" t="str">
        <f t="shared" si="12"/>
        <v> </v>
      </c>
      <c r="AM26" s="15"/>
      <c r="AN26" s="47"/>
      <c r="AO26" s="47"/>
      <c r="AP26" s="47"/>
      <c r="AQ26" s="47"/>
      <c r="AR26" s="9"/>
      <c r="AS26" s="9"/>
      <c r="AT26" s="9"/>
      <c r="AU26" s="9"/>
      <c r="AV26" s="9"/>
      <c r="AW26" s="9"/>
      <c r="AX26" s="9"/>
    </row>
    <row r="27" spans="1:50" ht="19.5" customHeight="1">
      <c r="A27" s="37" t="s">
        <v>63</v>
      </c>
      <c r="B27" s="35" t="s">
        <v>64</v>
      </c>
      <c r="C27" s="101">
        <v>81</v>
      </c>
      <c r="D27" s="39">
        <f t="shared" si="14"/>
        <v>96</v>
      </c>
      <c r="E27" s="39">
        <v>230</v>
      </c>
      <c r="F27" s="62" t="s">
        <v>80</v>
      </c>
      <c r="G27" s="63"/>
      <c r="H27" s="39">
        <v>75</v>
      </c>
      <c r="I27" s="112" t="s">
        <v>260</v>
      </c>
      <c r="J27" s="40">
        <f t="shared" si="13"/>
        <v>2.7864583333333335</v>
      </c>
      <c r="K27" s="14"/>
      <c r="L27" s="14" t="s">
        <v>5</v>
      </c>
      <c r="M27" s="49">
        <f t="shared" si="1"/>
        <v>0</v>
      </c>
      <c r="N27" s="55">
        <f t="shared" si="2"/>
        <v>96</v>
      </c>
      <c r="O27" s="55">
        <f t="shared" si="3"/>
        <v>2.7864583333333335</v>
      </c>
      <c r="P27" s="16">
        <v>3.5</v>
      </c>
      <c r="Q27" s="16" t="s">
        <v>6</v>
      </c>
      <c r="R27" s="15">
        <f t="shared" si="4"/>
        <v>0</v>
      </c>
      <c r="S27" s="16">
        <v>3</v>
      </c>
      <c r="T27" s="16" t="s">
        <v>7</v>
      </c>
      <c r="U27" s="15">
        <f t="shared" si="5"/>
        <v>0</v>
      </c>
      <c r="V27" s="16">
        <v>2.5</v>
      </c>
      <c r="W27" s="16" t="s">
        <v>8</v>
      </c>
      <c r="X27" s="15">
        <f t="shared" si="6"/>
        <v>2.5</v>
      </c>
      <c r="Y27" s="16">
        <v>2</v>
      </c>
      <c r="Z27" s="16" t="s">
        <v>9</v>
      </c>
      <c r="AA27" s="15">
        <f t="shared" si="7"/>
        <v>0</v>
      </c>
      <c r="AB27" s="16">
        <v>1.5</v>
      </c>
      <c r="AC27" s="16" t="s">
        <v>10</v>
      </c>
      <c r="AD27" s="15">
        <f t="shared" si="8"/>
        <v>0</v>
      </c>
      <c r="AE27" s="16">
        <v>1</v>
      </c>
      <c r="AF27" s="16" t="s">
        <v>11</v>
      </c>
      <c r="AG27" s="15">
        <f t="shared" si="9"/>
        <v>0</v>
      </c>
      <c r="AH27" s="16">
        <v>0</v>
      </c>
      <c r="AI27" s="16" t="s">
        <v>15</v>
      </c>
      <c r="AJ27" s="15">
        <f t="shared" si="10"/>
        <v>0</v>
      </c>
      <c r="AK27" s="15">
        <f t="shared" si="11"/>
        <v>2.5</v>
      </c>
      <c r="AL27" s="17" t="str">
        <f t="shared" si="12"/>
        <v> </v>
      </c>
      <c r="AM27" s="15"/>
      <c r="AN27" s="47"/>
      <c r="AO27" s="47"/>
      <c r="AP27" s="47"/>
      <c r="AQ27" s="47"/>
      <c r="AR27" s="9"/>
      <c r="AS27" s="9"/>
      <c r="AT27" s="9"/>
      <c r="AU27" s="9"/>
      <c r="AV27" s="9"/>
      <c r="AW27" s="9"/>
      <c r="AX27" s="9"/>
    </row>
    <row r="28" spans="1:50" ht="19.5" customHeight="1">
      <c r="A28" s="37" t="s">
        <v>65</v>
      </c>
      <c r="B28" s="35" t="s">
        <v>66</v>
      </c>
      <c r="C28" s="101">
        <v>88</v>
      </c>
      <c r="D28" s="39">
        <f t="shared" si="14"/>
        <v>103</v>
      </c>
      <c r="E28" s="39">
        <v>289.5</v>
      </c>
      <c r="F28" s="62" t="s">
        <v>80</v>
      </c>
      <c r="G28" s="63"/>
      <c r="H28" s="39">
        <v>75</v>
      </c>
      <c r="I28" s="112" t="s">
        <v>260</v>
      </c>
      <c r="J28" s="40">
        <f t="shared" si="13"/>
        <v>3.174757281553398</v>
      </c>
      <c r="K28" s="14"/>
      <c r="L28" s="14" t="s">
        <v>5</v>
      </c>
      <c r="M28" s="49">
        <f t="shared" si="1"/>
        <v>0</v>
      </c>
      <c r="N28" s="55">
        <f t="shared" si="2"/>
        <v>103</v>
      </c>
      <c r="O28" s="55">
        <f t="shared" si="3"/>
        <v>3.174757281553398</v>
      </c>
      <c r="P28" s="16">
        <v>3.5</v>
      </c>
      <c r="Q28" s="16" t="s">
        <v>6</v>
      </c>
      <c r="R28" s="15">
        <f t="shared" si="4"/>
        <v>0</v>
      </c>
      <c r="S28" s="16">
        <v>3</v>
      </c>
      <c r="T28" s="16" t="s">
        <v>7</v>
      </c>
      <c r="U28" s="15">
        <f t="shared" si="5"/>
        <v>0</v>
      </c>
      <c r="V28" s="16">
        <v>2.5</v>
      </c>
      <c r="W28" s="16" t="s">
        <v>8</v>
      </c>
      <c r="X28" s="15">
        <f t="shared" si="6"/>
        <v>2.5</v>
      </c>
      <c r="Y28" s="16">
        <v>2</v>
      </c>
      <c r="Z28" s="16" t="s">
        <v>9</v>
      </c>
      <c r="AA28" s="15">
        <f t="shared" si="7"/>
        <v>0</v>
      </c>
      <c r="AB28" s="16">
        <v>1.5</v>
      </c>
      <c r="AC28" s="16" t="s">
        <v>10</v>
      </c>
      <c r="AD28" s="15">
        <f t="shared" si="8"/>
        <v>0</v>
      </c>
      <c r="AE28" s="16">
        <v>1</v>
      </c>
      <c r="AF28" s="16" t="s">
        <v>11</v>
      </c>
      <c r="AG28" s="15">
        <f t="shared" si="9"/>
        <v>0</v>
      </c>
      <c r="AH28" s="16">
        <v>0</v>
      </c>
      <c r="AI28" s="16" t="s">
        <v>15</v>
      </c>
      <c r="AJ28" s="15">
        <f t="shared" si="10"/>
        <v>0</v>
      </c>
      <c r="AK28" s="15">
        <f t="shared" si="11"/>
        <v>2.5</v>
      </c>
      <c r="AL28" s="17" t="str">
        <f t="shared" si="12"/>
        <v> </v>
      </c>
      <c r="AM28" s="15"/>
      <c r="AN28" s="47"/>
      <c r="AO28" s="47"/>
      <c r="AP28" s="47"/>
      <c r="AQ28" s="47"/>
      <c r="AR28" s="9"/>
      <c r="AS28" s="9"/>
      <c r="AT28" s="9"/>
      <c r="AU28" s="9"/>
      <c r="AV28" s="9"/>
      <c r="AW28" s="9"/>
      <c r="AX28" s="9"/>
    </row>
    <row r="29" spans="1:50" ht="19.5" customHeight="1">
      <c r="A29" s="37" t="s">
        <v>67</v>
      </c>
      <c r="B29" s="35" t="s">
        <v>68</v>
      </c>
      <c r="C29" s="101">
        <v>81</v>
      </c>
      <c r="D29" s="39">
        <f t="shared" si="14"/>
        <v>96</v>
      </c>
      <c r="E29" s="39">
        <v>271</v>
      </c>
      <c r="F29" s="62" t="s">
        <v>80</v>
      </c>
      <c r="G29" s="63"/>
      <c r="H29" s="39">
        <v>90</v>
      </c>
      <c r="I29" s="112" t="s">
        <v>260</v>
      </c>
      <c r="J29" s="40">
        <f t="shared" si="13"/>
        <v>3.4479166666666665</v>
      </c>
      <c r="K29" s="14"/>
      <c r="L29" s="14" t="s">
        <v>5</v>
      </c>
      <c r="M29" s="49">
        <f t="shared" si="1"/>
        <v>4</v>
      </c>
      <c r="N29" s="55">
        <f t="shared" si="2"/>
        <v>96</v>
      </c>
      <c r="O29" s="55">
        <f t="shared" si="3"/>
        <v>3.4479166666666665</v>
      </c>
      <c r="P29" s="16">
        <v>3.5</v>
      </c>
      <c r="Q29" s="16" t="s">
        <v>6</v>
      </c>
      <c r="R29" s="15">
        <f t="shared" si="4"/>
        <v>0</v>
      </c>
      <c r="S29" s="16">
        <v>3</v>
      </c>
      <c r="T29" s="16" t="s">
        <v>7</v>
      </c>
      <c r="U29" s="15">
        <f t="shared" si="5"/>
        <v>0</v>
      </c>
      <c r="V29" s="16">
        <v>2.5</v>
      </c>
      <c r="W29" s="16" t="s">
        <v>8</v>
      </c>
      <c r="X29" s="15">
        <f t="shared" si="6"/>
        <v>0</v>
      </c>
      <c r="Y29" s="16">
        <v>2</v>
      </c>
      <c r="Z29" s="16" t="s">
        <v>9</v>
      </c>
      <c r="AA29" s="15">
        <f t="shared" si="7"/>
        <v>0</v>
      </c>
      <c r="AB29" s="16">
        <v>1.5</v>
      </c>
      <c r="AC29" s="16" t="s">
        <v>10</v>
      </c>
      <c r="AD29" s="15">
        <f t="shared" si="8"/>
        <v>0</v>
      </c>
      <c r="AE29" s="16">
        <v>1</v>
      </c>
      <c r="AF29" s="16" t="s">
        <v>11</v>
      </c>
      <c r="AG29" s="15">
        <f t="shared" si="9"/>
        <v>0</v>
      </c>
      <c r="AH29" s="16">
        <v>0</v>
      </c>
      <c r="AI29" s="16" t="s">
        <v>15</v>
      </c>
      <c r="AJ29" s="15">
        <f t="shared" si="10"/>
        <v>0</v>
      </c>
      <c r="AK29" s="15">
        <f t="shared" si="11"/>
        <v>4</v>
      </c>
      <c r="AL29" s="17" t="str">
        <f t="shared" si="12"/>
        <v> </v>
      </c>
      <c r="AM29" s="15"/>
      <c r="AN29" s="47"/>
      <c r="AO29" s="47"/>
      <c r="AP29" s="47"/>
      <c r="AQ29" s="47"/>
      <c r="AR29" s="9"/>
      <c r="AS29" s="9"/>
      <c r="AT29" s="9"/>
      <c r="AU29" s="9"/>
      <c r="AV29" s="9"/>
      <c r="AW29" s="9"/>
      <c r="AX29" s="9"/>
    </row>
    <row r="30" spans="1:50" ht="19.5" customHeight="1">
      <c r="A30" s="95" t="s">
        <v>69</v>
      </c>
      <c r="B30" s="96" t="s">
        <v>70</v>
      </c>
      <c r="C30" s="106"/>
      <c r="D30" s="89">
        <f t="shared" si="14"/>
        <v>15</v>
      </c>
      <c r="E30" s="89"/>
      <c r="F30" s="90" t="s">
        <v>80</v>
      </c>
      <c r="G30" s="91"/>
      <c r="H30" s="89" t="s">
        <v>261</v>
      </c>
      <c r="I30" s="113" t="s">
        <v>259</v>
      </c>
      <c r="J30" s="40" t="str">
        <f t="shared" si="13"/>
        <v> </v>
      </c>
      <c r="K30" s="14"/>
      <c r="L30" s="14" t="s">
        <v>5</v>
      </c>
      <c r="M30" s="49">
        <f t="shared" si="1"/>
        <v>0</v>
      </c>
      <c r="N30" s="55">
        <f t="shared" si="2"/>
        <v>15</v>
      </c>
      <c r="O30" s="55">
        <f t="shared" si="3"/>
        <v>0</v>
      </c>
      <c r="P30" s="16">
        <v>3.5</v>
      </c>
      <c r="Q30" s="16" t="s">
        <v>6</v>
      </c>
      <c r="R30" s="15">
        <f t="shared" si="4"/>
        <v>0</v>
      </c>
      <c r="S30" s="16">
        <v>3</v>
      </c>
      <c r="T30" s="16" t="s">
        <v>7</v>
      </c>
      <c r="U30" s="15">
        <f t="shared" si="5"/>
        <v>0</v>
      </c>
      <c r="V30" s="16">
        <v>2.5</v>
      </c>
      <c r="W30" s="16" t="s">
        <v>8</v>
      </c>
      <c r="X30" s="15">
        <f t="shared" si="6"/>
        <v>0</v>
      </c>
      <c r="Y30" s="16">
        <v>2</v>
      </c>
      <c r="Z30" s="16" t="s">
        <v>9</v>
      </c>
      <c r="AA30" s="15">
        <f t="shared" si="7"/>
        <v>0</v>
      </c>
      <c r="AB30" s="16">
        <v>1.5</v>
      </c>
      <c r="AC30" s="16" t="s">
        <v>10</v>
      </c>
      <c r="AD30" s="15">
        <f t="shared" si="8"/>
        <v>0</v>
      </c>
      <c r="AE30" s="16">
        <v>1</v>
      </c>
      <c r="AF30" s="16" t="s">
        <v>11</v>
      </c>
      <c r="AG30" s="15">
        <f t="shared" si="9"/>
        <v>0</v>
      </c>
      <c r="AH30" s="16">
        <v>0</v>
      </c>
      <c r="AI30" s="16" t="s">
        <v>15</v>
      </c>
      <c r="AJ30" s="15">
        <f t="shared" si="10"/>
        <v>0</v>
      </c>
      <c r="AK30" s="15">
        <f t="shared" si="11"/>
        <v>0</v>
      </c>
      <c r="AL30" s="17" t="str">
        <f t="shared" si="12"/>
        <v>GİREMEZ(ORTALAMA)</v>
      </c>
      <c r="AM30" s="15"/>
      <c r="AN30" s="47"/>
      <c r="AO30" s="47"/>
      <c r="AP30" s="47"/>
      <c r="AQ30" s="47"/>
      <c r="AR30" s="9"/>
      <c r="AS30" s="9"/>
      <c r="AT30" s="9"/>
      <c r="AU30" s="9"/>
      <c r="AV30" s="9"/>
      <c r="AW30" s="9"/>
      <c r="AX30" s="9"/>
    </row>
    <row r="31" spans="1:50" ht="19.5" customHeight="1">
      <c r="A31" s="37" t="s">
        <v>71</v>
      </c>
      <c r="B31" s="35" t="s">
        <v>72</v>
      </c>
      <c r="C31" s="101">
        <v>80</v>
      </c>
      <c r="D31" s="39">
        <f t="shared" si="14"/>
        <v>95</v>
      </c>
      <c r="E31" s="39">
        <v>264</v>
      </c>
      <c r="F31" s="62" t="s">
        <v>80</v>
      </c>
      <c r="G31" s="63"/>
      <c r="H31" s="39">
        <v>85</v>
      </c>
      <c r="I31" s="112" t="s">
        <v>260</v>
      </c>
      <c r="J31" s="40">
        <f t="shared" si="13"/>
        <v>3.331578947368421</v>
      </c>
      <c r="K31" s="14"/>
      <c r="L31" s="14" t="s">
        <v>5</v>
      </c>
      <c r="M31" s="49">
        <f t="shared" si="1"/>
        <v>0</v>
      </c>
      <c r="N31" s="55">
        <f t="shared" si="2"/>
        <v>95</v>
      </c>
      <c r="O31" s="55">
        <f t="shared" si="3"/>
        <v>3.331578947368421</v>
      </c>
      <c r="P31" s="16">
        <v>3.5</v>
      </c>
      <c r="Q31" s="16" t="s">
        <v>6</v>
      </c>
      <c r="R31" s="15">
        <f t="shared" si="4"/>
        <v>3.5</v>
      </c>
      <c r="S31" s="16">
        <v>3</v>
      </c>
      <c r="T31" s="16" t="s">
        <v>7</v>
      </c>
      <c r="U31" s="15">
        <f t="shared" si="5"/>
        <v>0</v>
      </c>
      <c r="V31" s="16">
        <v>2.5</v>
      </c>
      <c r="W31" s="16" t="s">
        <v>8</v>
      </c>
      <c r="X31" s="15">
        <f t="shared" si="6"/>
        <v>0</v>
      </c>
      <c r="Y31" s="16">
        <v>2</v>
      </c>
      <c r="Z31" s="16" t="s">
        <v>9</v>
      </c>
      <c r="AA31" s="15">
        <f t="shared" si="7"/>
        <v>0</v>
      </c>
      <c r="AB31" s="16">
        <v>1.5</v>
      </c>
      <c r="AC31" s="16" t="s">
        <v>10</v>
      </c>
      <c r="AD31" s="15">
        <f t="shared" si="8"/>
        <v>0</v>
      </c>
      <c r="AE31" s="16">
        <v>1</v>
      </c>
      <c r="AF31" s="16" t="s">
        <v>11</v>
      </c>
      <c r="AG31" s="15">
        <f t="shared" si="9"/>
        <v>0</v>
      </c>
      <c r="AH31" s="16">
        <v>0</v>
      </c>
      <c r="AI31" s="16" t="s">
        <v>15</v>
      </c>
      <c r="AJ31" s="15">
        <f t="shared" si="10"/>
        <v>0</v>
      </c>
      <c r="AK31" s="15">
        <f t="shared" si="11"/>
        <v>3.5</v>
      </c>
      <c r="AL31" s="17" t="str">
        <f t="shared" si="12"/>
        <v> </v>
      </c>
      <c r="AM31" s="15"/>
      <c r="AN31" s="47"/>
      <c r="AO31" s="47"/>
      <c r="AP31" s="47"/>
      <c r="AQ31" s="47"/>
      <c r="AR31" s="9"/>
      <c r="AS31" s="9"/>
      <c r="AT31" s="9"/>
      <c r="AU31" s="9"/>
      <c r="AV31" s="9"/>
      <c r="AW31" s="9"/>
      <c r="AX31" s="9"/>
    </row>
    <row r="32" spans="1:50" ht="19.5" customHeight="1">
      <c r="A32" s="37" t="s">
        <v>73</v>
      </c>
      <c r="B32" s="35" t="s">
        <v>74</v>
      </c>
      <c r="C32" s="101">
        <v>81</v>
      </c>
      <c r="D32" s="39">
        <f t="shared" si="14"/>
        <v>96</v>
      </c>
      <c r="E32" s="39">
        <v>211</v>
      </c>
      <c r="F32" s="62" t="s">
        <v>81</v>
      </c>
      <c r="G32" s="63"/>
      <c r="H32" s="39">
        <v>80</v>
      </c>
      <c r="I32" s="111" t="s">
        <v>260</v>
      </c>
      <c r="J32" s="40">
        <f t="shared" si="13"/>
        <v>2.6666666666666665</v>
      </c>
      <c r="K32" s="14"/>
      <c r="L32" s="14" t="s">
        <v>5</v>
      </c>
      <c r="M32" s="49">
        <f t="shared" si="1"/>
        <v>0</v>
      </c>
      <c r="N32" s="55">
        <f t="shared" si="2"/>
        <v>96</v>
      </c>
      <c r="O32" s="55">
        <f t="shared" si="3"/>
        <v>2.6666666666666665</v>
      </c>
      <c r="P32" s="16">
        <v>3.5</v>
      </c>
      <c r="Q32" s="16" t="s">
        <v>6</v>
      </c>
      <c r="R32" s="15">
        <f t="shared" si="4"/>
        <v>0</v>
      </c>
      <c r="S32" s="16">
        <v>3</v>
      </c>
      <c r="T32" s="16" t="s">
        <v>7</v>
      </c>
      <c r="U32" s="15">
        <f t="shared" si="5"/>
        <v>3</v>
      </c>
      <c r="V32" s="16">
        <v>2.5</v>
      </c>
      <c r="W32" s="16" t="s">
        <v>8</v>
      </c>
      <c r="X32" s="15">
        <f t="shared" si="6"/>
        <v>0</v>
      </c>
      <c r="Y32" s="16">
        <v>2</v>
      </c>
      <c r="Z32" s="16" t="s">
        <v>9</v>
      </c>
      <c r="AA32" s="15">
        <f t="shared" si="7"/>
        <v>0</v>
      </c>
      <c r="AB32" s="16">
        <v>1.5</v>
      </c>
      <c r="AC32" s="16" t="s">
        <v>10</v>
      </c>
      <c r="AD32" s="15">
        <f t="shared" si="8"/>
        <v>0</v>
      </c>
      <c r="AE32" s="16">
        <v>1</v>
      </c>
      <c r="AF32" s="16" t="s">
        <v>11</v>
      </c>
      <c r="AG32" s="15">
        <f t="shared" si="9"/>
        <v>0</v>
      </c>
      <c r="AH32" s="16">
        <v>0</v>
      </c>
      <c r="AI32" s="16" t="s">
        <v>15</v>
      </c>
      <c r="AJ32" s="15">
        <f t="shared" si="10"/>
        <v>0</v>
      </c>
      <c r="AK32" s="15">
        <f t="shared" si="11"/>
        <v>3</v>
      </c>
      <c r="AL32" s="17" t="str">
        <f t="shared" si="12"/>
        <v> </v>
      </c>
      <c r="AM32" s="15"/>
      <c r="AN32" s="47"/>
      <c r="AO32" s="47"/>
      <c r="AP32" s="47"/>
      <c r="AQ32" s="47"/>
      <c r="AR32" s="9"/>
      <c r="AS32" s="9"/>
      <c r="AT32" s="9"/>
      <c r="AU32" s="9"/>
      <c r="AV32" s="9"/>
      <c r="AW32" s="9"/>
      <c r="AX32" s="9"/>
    </row>
    <row r="33" spans="1:50" ht="19.5" customHeight="1">
      <c r="A33" s="95" t="s">
        <v>75</v>
      </c>
      <c r="B33" s="96" t="s">
        <v>76</v>
      </c>
      <c r="C33" s="106"/>
      <c r="D33" s="89" t="s">
        <v>21</v>
      </c>
      <c r="E33" s="89"/>
      <c r="F33" s="90" t="s">
        <v>81</v>
      </c>
      <c r="G33" s="91"/>
      <c r="H33" s="89">
        <v>75</v>
      </c>
      <c r="I33" s="113" t="s">
        <v>259</v>
      </c>
      <c r="J33" s="40" t="str">
        <f>IF(C33=0," ",IF(H33=0," ",IF(H33="BAŞARILI",O33,O33)))</f>
        <v> </v>
      </c>
      <c r="K33" s="14"/>
      <c r="L33" s="14" t="s">
        <v>5</v>
      </c>
      <c r="M33" s="49">
        <f>IF(H33&lt;90,0,IF(H33&lt;=100,4,0))</f>
        <v>0</v>
      </c>
      <c r="N33" s="55">
        <f t="shared" si="2"/>
        <v>15</v>
      </c>
      <c r="O33" s="55">
        <f t="shared" si="3"/>
        <v>2.5</v>
      </c>
      <c r="P33" s="16">
        <v>3.5</v>
      </c>
      <c r="Q33" s="16" t="s">
        <v>6</v>
      </c>
      <c r="R33" s="15">
        <f>IF(H33&lt;85,0,IF(H33&lt;=89,3.5,0))</f>
        <v>0</v>
      </c>
      <c r="S33" s="16">
        <v>3</v>
      </c>
      <c r="T33" s="16" t="s">
        <v>7</v>
      </c>
      <c r="U33" s="15">
        <f>IF(H33&lt;80,0,IF(H33&lt;=84,3,0))</f>
        <v>0</v>
      </c>
      <c r="V33" s="16">
        <v>2.5</v>
      </c>
      <c r="W33" s="16" t="s">
        <v>8</v>
      </c>
      <c r="X33" s="15">
        <f>IF(H33&lt;75,0,IF(H33&lt;=79,2.5,0))</f>
        <v>2.5</v>
      </c>
      <c r="Y33" s="16">
        <v>2</v>
      </c>
      <c r="Z33" s="16" t="s">
        <v>9</v>
      </c>
      <c r="AA33" s="15">
        <f>IF(H33&lt;65,0,IF(H33&lt;=74,2,0))</f>
        <v>0</v>
      </c>
      <c r="AB33" s="16">
        <v>1.5</v>
      </c>
      <c r="AC33" s="16" t="s">
        <v>10</v>
      </c>
      <c r="AD33" s="15">
        <f>IF(H33&lt;58,0,IF(H33&lt;=64,1.5,0))</f>
        <v>0</v>
      </c>
      <c r="AE33" s="16">
        <v>1</v>
      </c>
      <c r="AF33" s="16" t="s">
        <v>11</v>
      </c>
      <c r="AG33" s="15">
        <f>IF(H33&lt;50,0,IF(H33&lt;=57,1,0))</f>
        <v>0</v>
      </c>
      <c r="AH33" s="16">
        <v>0</v>
      </c>
      <c r="AI33" s="16" t="s">
        <v>15</v>
      </c>
      <c r="AJ33" s="15">
        <f>IF(H33&lt;0,0,IF(H33&lt;=49,0,0))</f>
        <v>0</v>
      </c>
      <c r="AK33" s="15">
        <f>SUM(R33,U33,X33,AA33,AD33,AG33,AJ33,M33)</f>
        <v>2.5</v>
      </c>
      <c r="AL33" s="17" t="str">
        <f>IF(H33=" "," ",IF(O33&lt;=2.5,"GİREMEZ(ORTALAMA)"," "))</f>
        <v>GİREMEZ(ORTALAMA)</v>
      </c>
      <c r="AM33" s="15"/>
      <c r="AN33" s="47"/>
      <c r="AO33" s="47"/>
      <c r="AP33" s="47"/>
      <c r="AQ33" s="47"/>
      <c r="AR33" s="9"/>
      <c r="AS33" s="9"/>
      <c r="AT33" s="9"/>
      <c r="AU33" s="9"/>
      <c r="AV33" s="9"/>
      <c r="AW33" s="9"/>
      <c r="AX33" s="9"/>
    </row>
    <row r="34" spans="1:50" ht="19.5" customHeight="1" thickBot="1">
      <c r="A34" s="56" t="s">
        <v>77</v>
      </c>
      <c r="B34" s="57" t="s">
        <v>78</v>
      </c>
      <c r="C34" s="102">
        <v>81</v>
      </c>
      <c r="D34" s="39">
        <f t="shared" si="14"/>
        <v>96</v>
      </c>
      <c r="E34" s="103">
        <v>307</v>
      </c>
      <c r="F34" s="62" t="s">
        <v>81</v>
      </c>
      <c r="G34" s="65"/>
      <c r="H34" s="103">
        <v>85</v>
      </c>
      <c r="I34" s="117" t="s">
        <v>260</v>
      </c>
      <c r="J34" s="40">
        <f t="shared" si="13"/>
        <v>3.7447916666666665</v>
      </c>
      <c r="K34" s="14"/>
      <c r="L34" s="14" t="s">
        <v>5</v>
      </c>
      <c r="M34" s="49">
        <f t="shared" si="1"/>
        <v>0</v>
      </c>
      <c r="N34" s="55">
        <f t="shared" si="2"/>
        <v>96</v>
      </c>
      <c r="O34" s="55">
        <f t="shared" si="3"/>
        <v>3.7447916666666665</v>
      </c>
      <c r="P34" s="16">
        <v>3.5</v>
      </c>
      <c r="Q34" s="16" t="s">
        <v>6</v>
      </c>
      <c r="R34" s="15">
        <f t="shared" si="4"/>
        <v>3.5</v>
      </c>
      <c r="S34" s="16">
        <v>3</v>
      </c>
      <c r="T34" s="16" t="s">
        <v>7</v>
      </c>
      <c r="U34" s="15">
        <f t="shared" si="5"/>
        <v>0</v>
      </c>
      <c r="V34" s="16">
        <v>2.5</v>
      </c>
      <c r="W34" s="16" t="s">
        <v>8</v>
      </c>
      <c r="X34" s="15">
        <f t="shared" si="6"/>
        <v>0</v>
      </c>
      <c r="Y34" s="16">
        <v>2</v>
      </c>
      <c r="Z34" s="16" t="s">
        <v>9</v>
      </c>
      <c r="AA34" s="15">
        <f t="shared" si="7"/>
        <v>0</v>
      </c>
      <c r="AB34" s="16">
        <v>1.5</v>
      </c>
      <c r="AC34" s="16" t="s">
        <v>10</v>
      </c>
      <c r="AD34" s="15">
        <f t="shared" si="8"/>
        <v>0</v>
      </c>
      <c r="AE34" s="16">
        <v>1</v>
      </c>
      <c r="AF34" s="16" t="s">
        <v>11</v>
      </c>
      <c r="AG34" s="15">
        <f t="shared" si="9"/>
        <v>0</v>
      </c>
      <c r="AH34" s="16">
        <v>0</v>
      </c>
      <c r="AI34" s="16" t="s">
        <v>15</v>
      </c>
      <c r="AJ34" s="15">
        <f t="shared" si="10"/>
        <v>0</v>
      </c>
      <c r="AK34" s="15">
        <f t="shared" si="11"/>
        <v>3.5</v>
      </c>
      <c r="AL34" s="17" t="str">
        <f t="shared" si="12"/>
        <v> </v>
      </c>
      <c r="AM34" s="47"/>
      <c r="AN34" s="47"/>
      <c r="AO34" s="47"/>
      <c r="AP34" s="47"/>
      <c r="AQ34" s="47"/>
      <c r="AR34" s="9"/>
      <c r="AS34" s="9"/>
      <c r="AT34" s="9"/>
      <c r="AU34" s="9"/>
      <c r="AV34" s="9"/>
      <c r="AW34" s="9"/>
      <c r="AX34" s="9"/>
    </row>
    <row r="35" spans="1:50" ht="16.5" thickBot="1">
      <c r="A35" s="44"/>
      <c r="B35" s="45"/>
      <c r="C35" s="44"/>
      <c r="D35" s="44"/>
      <c r="E35" s="44"/>
      <c r="F35" s="45"/>
      <c r="G35" s="45"/>
      <c r="H35" s="46"/>
      <c r="I35" s="45"/>
      <c r="J35" s="44"/>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38" t="s">
        <v>19</v>
      </c>
      <c r="B36" s="139"/>
      <c r="C36" s="24"/>
      <c r="D36" s="139" t="s">
        <v>19</v>
      </c>
      <c r="E36" s="139"/>
      <c r="F36" s="139"/>
      <c r="G36" s="42"/>
      <c r="H36" s="139" t="s">
        <v>19</v>
      </c>
      <c r="I36" s="139"/>
      <c r="J36" s="140"/>
      <c r="K36" s="51"/>
      <c r="L36" s="52" t="s">
        <v>19</v>
      </c>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123" t="s">
        <v>79</v>
      </c>
      <c r="B37" s="123"/>
      <c r="C37" s="71"/>
      <c r="D37" s="123" t="s">
        <v>80</v>
      </c>
      <c r="E37" s="123"/>
      <c r="F37" s="123"/>
      <c r="G37" s="72"/>
      <c r="H37" s="124" t="s">
        <v>81</v>
      </c>
      <c r="I37" s="124"/>
      <c r="J37" s="125"/>
      <c r="K37" s="51"/>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20"/>
      <c r="E38" s="20"/>
      <c r="F38" s="20"/>
      <c r="G38" s="21"/>
      <c r="H38" s="21"/>
      <c r="I38" s="21"/>
      <c r="J38" s="25"/>
      <c r="K38" s="51"/>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126" t="s">
        <v>20</v>
      </c>
      <c r="E39" s="126"/>
      <c r="F39" s="126"/>
      <c r="G39" s="21"/>
      <c r="H39" s="21"/>
      <c r="I39" s="21"/>
      <c r="J39" s="25"/>
      <c r="K39" s="51"/>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50" ht="21.75" customHeight="1">
      <c r="A40" s="26"/>
      <c r="B40" s="21"/>
      <c r="C40" s="21"/>
      <c r="D40" s="20"/>
      <c r="E40" s="20"/>
      <c r="F40" s="20"/>
      <c r="G40" s="21"/>
      <c r="H40" s="21"/>
      <c r="I40" s="21"/>
      <c r="J40" s="25"/>
      <c r="K40" s="51"/>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9"/>
      <c r="AS40" s="9"/>
      <c r="AT40" s="9"/>
      <c r="AU40" s="9"/>
      <c r="AV40" s="9"/>
      <c r="AW40" s="9"/>
      <c r="AX40" s="9"/>
    </row>
    <row r="41" spans="1:43" ht="21.75" customHeight="1">
      <c r="A41" s="27"/>
      <c r="B41" s="23"/>
      <c r="C41" s="21"/>
      <c r="D41" s="123" t="s">
        <v>82</v>
      </c>
      <c r="E41" s="123"/>
      <c r="F41" s="123"/>
      <c r="G41" s="21"/>
      <c r="H41" s="23"/>
      <c r="I41" s="23"/>
      <c r="J41" s="28"/>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ht="31.5" customHeight="1">
      <c r="A42" s="127" t="s">
        <v>23</v>
      </c>
      <c r="B42" s="128"/>
      <c r="C42" s="128"/>
      <c r="D42" s="128"/>
      <c r="E42" s="128"/>
      <c r="F42" s="128"/>
      <c r="G42" s="128"/>
      <c r="H42" s="128"/>
      <c r="I42" s="128"/>
      <c r="J42" s="129"/>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73.5" customHeight="1" thickBot="1">
      <c r="A43" s="120" t="s">
        <v>22</v>
      </c>
      <c r="B43" s="121"/>
      <c r="C43" s="121"/>
      <c r="D43" s="121"/>
      <c r="E43" s="121"/>
      <c r="F43" s="121"/>
      <c r="G43" s="121"/>
      <c r="H43" s="121"/>
      <c r="I43" s="121"/>
      <c r="J43" s="122"/>
      <c r="K43" s="51"/>
      <c r="L43" s="51"/>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43" s="5" customFormat="1" ht="15.75">
      <c r="A51" s="4"/>
      <c r="C51" s="4"/>
      <c r="D51" s="4"/>
      <c r="E51" s="4"/>
      <c r="H51" s="6"/>
      <c r="J51" s="4"/>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password="CC2D" sheet="1"/>
  <mergeCells count="19">
    <mergeCell ref="A1:J1"/>
    <mergeCell ref="A2:J2"/>
    <mergeCell ref="A3:J3"/>
    <mergeCell ref="A4:J4"/>
    <mergeCell ref="A5:J5"/>
    <mergeCell ref="A6:J6"/>
    <mergeCell ref="A7:J7"/>
    <mergeCell ref="A8:J8"/>
    <mergeCell ref="F10:G10"/>
    <mergeCell ref="A36:B36"/>
    <mergeCell ref="D36:F36"/>
    <mergeCell ref="H36:J36"/>
    <mergeCell ref="A43:J43"/>
    <mergeCell ref="A37:B37"/>
    <mergeCell ref="D37:F37"/>
    <mergeCell ref="H37:J37"/>
    <mergeCell ref="D39:F39"/>
    <mergeCell ref="D41:F41"/>
    <mergeCell ref="A42:J42"/>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368"/>
  <sheetViews>
    <sheetView showGridLines="0" tabSelected="1" zoomScale="70" zoomScaleNormal="70" zoomScaleSheetLayoutView="80" zoomScalePageLayoutView="0" workbookViewId="0" topLeftCell="A9">
      <selection activeCell="I22" sqref="I22"/>
    </sheetView>
  </sheetViews>
  <sheetFormatPr defaultColWidth="9.140625" defaultRowHeight="15"/>
  <cols>
    <col min="1" max="1" width="21.57421875" style="1" customWidth="1"/>
    <col min="2" max="2" width="29.7109375" style="2" customWidth="1"/>
    <col min="3" max="3" width="17.57421875" style="1" customWidth="1"/>
    <col min="4" max="5" width="16.28125" style="1" customWidth="1"/>
    <col min="6" max="6" width="14.28125" style="2" customWidth="1"/>
    <col min="7" max="7" width="25.57421875" style="2" customWidth="1"/>
    <col min="8" max="8" width="14.421875" style="3" customWidth="1"/>
    <col min="9" max="9" width="27.421875" style="2" customWidth="1"/>
    <col min="10" max="10" width="16.5742187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29</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83</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74" t="s">
        <v>84</v>
      </c>
      <c r="B11" s="75" t="s">
        <v>85</v>
      </c>
      <c r="C11" s="19">
        <v>81</v>
      </c>
      <c r="D11" s="68">
        <f>IF(H11=" "," ",N11)</f>
        <v>96</v>
      </c>
      <c r="E11" s="19">
        <v>285.5</v>
      </c>
      <c r="F11" s="156" t="s">
        <v>118</v>
      </c>
      <c r="G11" s="157"/>
      <c r="H11" s="68">
        <v>65</v>
      </c>
      <c r="I11" s="112" t="s">
        <v>260</v>
      </c>
      <c r="J11" s="40">
        <f aca="true" t="shared" si="0" ref="J11:J16">IF(C11=0," ",IF(H11=0," ",IF(H11="BAŞARILI",O11,O11)))</f>
        <v>3.2864583333333335</v>
      </c>
      <c r="K11" s="14"/>
      <c r="L11" s="14" t="s">
        <v>5</v>
      </c>
      <c r="M11" s="49">
        <f>IF(H11&lt;90,0,IF(H11&lt;=100,4,0))</f>
        <v>0</v>
      </c>
      <c r="N11" s="55">
        <f>IF(H11=" ",C11,(C11+15))</f>
        <v>96</v>
      </c>
      <c r="O11" s="55">
        <f>IF(H11="BAŞARILI",(E11/N11),IF(H11&gt;0,(((AK11*15)+E11)/N11),E11))</f>
        <v>3.2864583333333335</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2</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2</v>
      </c>
      <c r="AL11" s="17" t="str">
        <f>IF(H11=" "," ",IF(O11&lt;=2.5,"GİREMEZ(ORTALAMA)"," "))</f>
        <v> </v>
      </c>
      <c r="AM11" s="15"/>
      <c r="AN11" s="15"/>
      <c r="AO11" s="50"/>
      <c r="AP11" s="50"/>
      <c r="AQ11" s="50"/>
      <c r="AR11" s="7"/>
      <c r="AS11" s="7"/>
      <c r="AT11" s="7"/>
      <c r="AU11" s="7"/>
      <c r="AV11" s="7"/>
      <c r="AW11" s="7"/>
      <c r="AX11" s="7"/>
    </row>
    <row r="12" spans="1:50" ht="19.5" customHeight="1">
      <c r="A12" s="93" t="s">
        <v>86</v>
      </c>
      <c r="B12" s="88" t="s">
        <v>87</v>
      </c>
      <c r="C12" s="89"/>
      <c r="D12" s="89" t="s">
        <v>21</v>
      </c>
      <c r="E12" s="89"/>
      <c r="F12" s="154" t="s">
        <v>118</v>
      </c>
      <c r="G12" s="155"/>
      <c r="H12" s="89">
        <v>65</v>
      </c>
      <c r="I12" s="113" t="s">
        <v>259</v>
      </c>
      <c r="J12" s="40" t="str">
        <f t="shared" si="0"/>
        <v> </v>
      </c>
      <c r="K12" s="14"/>
      <c r="L12" s="14" t="s">
        <v>5</v>
      </c>
      <c r="M12" s="49">
        <f aca="true" t="shared" si="1" ref="M12:M33">IF(H12&lt;90,0,IF(H12&lt;=100,4,0))</f>
        <v>0</v>
      </c>
      <c r="N12" s="55">
        <f aca="true" t="shared" si="2" ref="N12:N33">IF(H12=" ",C12,(C12+15))</f>
        <v>15</v>
      </c>
      <c r="O12" s="55">
        <f aca="true" t="shared" si="3" ref="O12:O33">IF(H12="BAŞARILI",(E12/N12),IF(H12&gt;0,(((AK12*15)+E12)/N12),E12))</f>
        <v>2</v>
      </c>
      <c r="P12" s="16">
        <v>3.5</v>
      </c>
      <c r="Q12" s="16" t="s">
        <v>6</v>
      </c>
      <c r="R12" s="15">
        <f aca="true" t="shared" si="4" ref="R12:R33">IF(H12&lt;85,0,IF(H12&lt;=89,3.5,0))</f>
        <v>0</v>
      </c>
      <c r="S12" s="16">
        <v>3</v>
      </c>
      <c r="T12" s="16" t="s">
        <v>7</v>
      </c>
      <c r="U12" s="15">
        <f aca="true" t="shared" si="5" ref="U12:U33">IF(H12&lt;80,0,IF(H12&lt;=84,3,0))</f>
        <v>0</v>
      </c>
      <c r="V12" s="16">
        <v>2.5</v>
      </c>
      <c r="W12" s="16" t="s">
        <v>8</v>
      </c>
      <c r="X12" s="15">
        <f aca="true" t="shared" si="6" ref="X12:X33">IF(H12&lt;75,0,IF(H12&lt;=79,2.5,0))</f>
        <v>0</v>
      </c>
      <c r="Y12" s="16">
        <v>2</v>
      </c>
      <c r="Z12" s="16" t="s">
        <v>9</v>
      </c>
      <c r="AA12" s="15">
        <f aca="true" t="shared" si="7" ref="AA12:AA33">IF(H12&lt;65,0,IF(H12&lt;=74,2,0))</f>
        <v>2</v>
      </c>
      <c r="AB12" s="16">
        <v>1.5</v>
      </c>
      <c r="AC12" s="16" t="s">
        <v>10</v>
      </c>
      <c r="AD12" s="15">
        <f aca="true" t="shared" si="8" ref="AD12:AD33">IF(H12&lt;58,0,IF(H12&lt;=64,1.5,0))</f>
        <v>0</v>
      </c>
      <c r="AE12" s="16">
        <v>1</v>
      </c>
      <c r="AF12" s="16" t="s">
        <v>11</v>
      </c>
      <c r="AG12" s="15">
        <f aca="true" t="shared" si="9" ref="AG12:AG33">IF(H12&lt;50,0,IF(H12&lt;=57,1,0))</f>
        <v>0</v>
      </c>
      <c r="AH12" s="16">
        <v>0</v>
      </c>
      <c r="AI12" s="16" t="s">
        <v>15</v>
      </c>
      <c r="AJ12" s="15">
        <f aca="true" t="shared" si="10" ref="AJ12:AJ33">IF(H12&lt;0,0,IF(H12&lt;=49,0,0))</f>
        <v>0</v>
      </c>
      <c r="AK12" s="15">
        <f aca="true" t="shared" si="11" ref="AK12:AK33">SUM(R12,U12,X12,AA12,AD12,AG12,AJ12,M12)</f>
        <v>2</v>
      </c>
      <c r="AL12" s="17" t="str">
        <f aca="true" t="shared" si="12" ref="AL12:AL33">IF(H12=" "," ",IF(O12&lt;=2.5,"GİREMEZ(ORTALAMA)"," "))</f>
        <v>GİREMEZ(ORTALAMA)</v>
      </c>
      <c r="AM12" s="15"/>
      <c r="AN12" s="48"/>
      <c r="AO12" s="47"/>
      <c r="AP12" s="47"/>
      <c r="AQ12" s="47"/>
      <c r="AR12" s="9"/>
      <c r="AS12" s="9"/>
      <c r="AT12" s="9"/>
      <c r="AU12" s="9"/>
      <c r="AV12" s="9"/>
      <c r="AW12" s="9"/>
      <c r="AX12" s="9"/>
    </row>
    <row r="13" spans="1:50" ht="19.5" customHeight="1">
      <c r="A13" s="94" t="s">
        <v>88</v>
      </c>
      <c r="B13" s="88" t="s">
        <v>89</v>
      </c>
      <c r="C13" s="89"/>
      <c r="D13" s="89" t="s">
        <v>21</v>
      </c>
      <c r="E13" s="89"/>
      <c r="F13" s="154" t="s">
        <v>118</v>
      </c>
      <c r="G13" s="155" t="s">
        <v>118</v>
      </c>
      <c r="H13" s="89" t="s">
        <v>261</v>
      </c>
      <c r="I13" s="113" t="s">
        <v>259</v>
      </c>
      <c r="J13" s="40" t="str">
        <f t="shared" si="0"/>
        <v> </v>
      </c>
      <c r="K13" s="14"/>
      <c r="L13" s="14" t="s">
        <v>5</v>
      </c>
      <c r="M13" s="49">
        <f t="shared" si="1"/>
        <v>0</v>
      </c>
      <c r="N13" s="55">
        <f t="shared" si="2"/>
        <v>15</v>
      </c>
      <c r="O13" s="55">
        <f t="shared" si="3"/>
        <v>0</v>
      </c>
      <c r="P13" s="16">
        <v>3.5</v>
      </c>
      <c r="Q13" s="16" t="s">
        <v>6</v>
      </c>
      <c r="R13" s="15">
        <f t="shared" si="4"/>
        <v>0</v>
      </c>
      <c r="S13" s="16">
        <v>3</v>
      </c>
      <c r="T13" s="16" t="s">
        <v>7</v>
      </c>
      <c r="U13" s="15">
        <f t="shared" si="5"/>
        <v>0</v>
      </c>
      <c r="V13" s="16">
        <v>2.5</v>
      </c>
      <c r="W13" s="16" t="s">
        <v>8</v>
      </c>
      <c r="X13" s="15">
        <f t="shared" si="6"/>
        <v>0</v>
      </c>
      <c r="Y13" s="16">
        <v>2</v>
      </c>
      <c r="Z13" s="16" t="s">
        <v>9</v>
      </c>
      <c r="AA13" s="15">
        <f t="shared" si="7"/>
        <v>0</v>
      </c>
      <c r="AB13" s="16">
        <v>1.5</v>
      </c>
      <c r="AC13" s="16" t="s">
        <v>10</v>
      </c>
      <c r="AD13" s="15">
        <f t="shared" si="8"/>
        <v>0</v>
      </c>
      <c r="AE13" s="16">
        <v>1</v>
      </c>
      <c r="AF13" s="16" t="s">
        <v>11</v>
      </c>
      <c r="AG13" s="15">
        <f t="shared" si="9"/>
        <v>0</v>
      </c>
      <c r="AH13" s="16">
        <v>0</v>
      </c>
      <c r="AI13" s="16" t="s">
        <v>15</v>
      </c>
      <c r="AJ13" s="15">
        <f t="shared" si="10"/>
        <v>0</v>
      </c>
      <c r="AK13" s="15">
        <f t="shared" si="11"/>
        <v>0</v>
      </c>
      <c r="AL13" s="17" t="str">
        <f t="shared" si="12"/>
        <v>GİREMEZ(ORTALAMA)</v>
      </c>
      <c r="AM13" s="15"/>
      <c r="AN13" s="48"/>
      <c r="AO13" s="47"/>
      <c r="AP13" s="47"/>
      <c r="AQ13" s="47"/>
      <c r="AR13" s="9"/>
      <c r="AS13" s="9"/>
      <c r="AT13" s="9"/>
      <c r="AU13" s="9"/>
      <c r="AV13" s="9"/>
      <c r="AW13" s="9"/>
      <c r="AX13" s="9"/>
    </row>
    <row r="14" spans="1:50" ht="19.5" customHeight="1">
      <c r="A14" s="74" t="s">
        <v>90</v>
      </c>
      <c r="B14" s="75" t="s">
        <v>91</v>
      </c>
      <c r="C14" s="39">
        <v>90</v>
      </c>
      <c r="D14" s="39">
        <f aca="true" t="shared" si="13" ref="D14:D33">IF(H14=" "," ",IF(H14="BAŞARILI",C14,N14))</f>
        <v>105</v>
      </c>
      <c r="E14" s="39">
        <v>237</v>
      </c>
      <c r="F14" s="150" t="s">
        <v>118</v>
      </c>
      <c r="G14" s="151" t="s">
        <v>118</v>
      </c>
      <c r="H14" s="39">
        <v>65</v>
      </c>
      <c r="I14" s="112" t="s">
        <v>260</v>
      </c>
      <c r="J14" s="40">
        <f t="shared" si="0"/>
        <v>2.5428571428571427</v>
      </c>
      <c r="K14" s="14"/>
      <c r="L14" s="14" t="s">
        <v>5</v>
      </c>
      <c r="M14" s="49">
        <f t="shared" si="1"/>
        <v>0</v>
      </c>
      <c r="N14" s="55">
        <f t="shared" si="2"/>
        <v>105</v>
      </c>
      <c r="O14" s="55">
        <f t="shared" si="3"/>
        <v>2.5428571428571427</v>
      </c>
      <c r="P14" s="16">
        <v>3.5</v>
      </c>
      <c r="Q14" s="16" t="s">
        <v>6</v>
      </c>
      <c r="R14" s="15">
        <f t="shared" si="4"/>
        <v>0</v>
      </c>
      <c r="S14" s="16">
        <v>3</v>
      </c>
      <c r="T14" s="16" t="s">
        <v>7</v>
      </c>
      <c r="U14" s="15">
        <f t="shared" si="5"/>
        <v>0</v>
      </c>
      <c r="V14" s="16">
        <v>2.5</v>
      </c>
      <c r="W14" s="16" t="s">
        <v>8</v>
      </c>
      <c r="X14" s="15">
        <f t="shared" si="6"/>
        <v>0</v>
      </c>
      <c r="Y14" s="16">
        <v>2</v>
      </c>
      <c r="Z14" s="16" t="s">
        <v>9</v>
      </c>
      <c r="AA14" s="15">
        <f t="shared" si="7"/>
        <v>2</v>
      </c>
      <c r="AB14" s="16">
        <v>1.5</v>
      </c>
      <c r="AC14" s="16" t="s">
        <v>10</v>
      </c>
      <c r="AD14" s="15">
        <f t="shared" si="8"/>
        <v>0</v>
      </c>
      <c r="AE14" s="16">
        <v>1</v>
      </c>
      <c r="AF14" s="16" t="s">
        <v>11</v>
      </c>
      <c r="AG14" s="15">
        <f t="shared" si="9"/>
        <v>0</v>
      </c>
      <c r="AH14" s="16">
        <v>0</v>
      </c>
      <c r="AI14" s="16" t="s">
        <v>15</v>
      </c>
      <c r="AJ14" s="15">
        <f t="shared" si="10"/>
        <v>0</v>
      </c>
      <c r="AK14" s="15">
        <f t="shared" si="11"/>
        <v>2</v>
      </c>
      <c r="AL14" s="17" t="str">
        <f t="shared" si="12"/>
        <v> </v>
      </c>
      <c r="AM14" s="15"/>
      <c r="AN14" s="48"/>
      <c r="AO14" s="47"/>
      <c r="AP14" s="47"/>
      <c r="AQ14" s="47"/>
      <c r="AR14" s="9"/>
      <c r="AS14" s="9"/>
      <c r="AT14" s="9"/>
      <c r="AU14" s="9"/>
      <c r="AV14" s="9"/>
      <c r="AW14" s="9"/>
      <c r="AX14" s="9"/>
    </row>
    <row r="15" spans="1:50" ht="19.5" customHeight="1">
      <c r="A15" s="74" t="s">
        <v>92</v>
      </c>
      <c r="B15" s="75" t="s">
        <v>93</v>
      </c>
      <c r="C15" s="39">
        <v>80</v>
      </c>
      <c r="D15" s="39">
        <f t="shared" si="13"/>
        <v>95</v>
      </c>
      <c r="E15" s="39">
        <v>250</v>
      </c>
      <c r="F15" s="150" t="s">
        <v>118</v>
      </c>
      <c r="G15" s="151" t="s">
        <v>118</v>
      </c>
      <c r="H15" s="39">
        <v>75</v>
      </c>
      <c r="I15" s="112" t="s">
        <v>260</v>
      </c>
      <c r="J15" s="40">
        <f t="shared" si="0"/>
        <v>3.026315789473684</v>
      </c>
      <c r="K15" s="14"/>
      <c r="L15" s="14" t="s">
        <v>5</v>
      </c>
      <c r="M15" s="49">
        <f t="shared" si="1"/>
        <v>0</v>
      </c>
      <c r="N15" s="55">
        <f t="shared" si="2"/>
        <v>95</v>
      </c>
      <c r="O15" s="55">
        <f t="shared" si="3"/>
        <v>3.026315789473684</v>
      </c>
      <c r="P15" s="16">
        <v>3.5</v>
      </c>
      <c r="Q15" s="16" t="s">
        <v>6</v>
      </c>
      <c r="R15" s="15">
        <f t="shared" si="4"/>
        <v>0</v>
      </c>
      <c r="S15" s="16">
        <v>3</v>
      </c>
      <c r="T15" s="16" t="s">
        <v>7</v>
      </c>
      <c r="U15" s="15">
        <f t="shared" si="5"/>
        <v>0</v>
      </c>
      <c r="V15" s="16">
        <v>2.5</v>
      </c>
      <c r="W15" s="16" t="s">
        <v>8</v>
      </c>
      <c r="X15" s="15">
        <f t="shared" si="6"/>
        <v>2.5</v>
      </c>
      <c r="Y15" s="16">
        <v>2</v>
      </c>
      <c r="Z15" s="16" t="s">
        <v>9</v>
      </c>
      <c r="AA15" s="15">
        <f t="shared" si="7"/>
        <v>0</v>
      </c>
      <c r="AB15" s="16">
        <v>1.5</v>
      </c>
      <c r="AC15" s="16" t="s">
        <v>10</v>
      </c>
      <c r="AD15" s="15">
        <f t="shared" si="8"/>
        <v>0</v>
      </c>
      <c r="AE15" s="16">
        <v>1</v>
      </c>
      <c r="AF15" s="16" t="s">
        <v>11</v>
      </c>
      <c r="AG15" s="15">
        <f t="shared" si="9"/>
        <v>0</v>
      </c>
      <c r="AH15" s="16">
        <v>0</v>
      </c>
      <c r="AI15" s="16" t="s">
        <v>15</v>
      </c>
      <c r="AJ15" s="15">
        <f t="shared" si="10"/>
        <v>0</v>
      </c>
      <c r="AK15" s="15">
        <f t="shared" si="11"/>
        <v>2.5</v>
      </c>
      <c r="AL15" s="17" t="str">
        <f t="shared" si="12"/>
        <v> </v>
      </c>
      <c r="AM15" s="15"/>
      <c r="AN15" s="48"/>
      <c r="AO15" s="47"/>
      <c r="AP15" s="47"/>
      <c r="AQ15" s="47"/>
      <c r="AR15" s="9"/>
      <c r="AS15" s="9"/>
      <c r="AT15" s="9"/>
      <c r="AU15" s="9"/>
      <c r="AV15" s="9"/>
      <c r="AW15" s="9"/>
      <c r="AX15" s="9"/>
    </row>
    <row r="16" spans="1:50" ht="19.5" customHeight="1">
      <c r="A16" s="74" t="s">
        <v>94</v>
      </c>
      <c r="B16" s="75" t="s">
        <v>95</v>
      </c>
      <c r="C16" s="19">
        <v>80</v>
      </c>
      <c r="D16" s="39">
        <f t="shared" si="13"/>
        <v>95</v>
      </c>
      <c r="E16" s="19">
        <v>232.5</v>
      </c>
      <c r="F16" s="148" t="s">
        <v>118</v>
      </c>
      <c r="G16" s="149" t="s">
        <v>118</v>
      </c>
      <c r="H16" s="39">
        <v>75</v>
      </c>
      <c r="I16" s="112" t="s">
        <v>260</v>
      </c>
      <c r="J16" s="40">
        <f t="shared" si="0"/>
        <v>2.8421052631578947</v>
      </c>
      <c r="K16" s="14"/>
      <c r="L16" s="14" t="s">
        <v>5</v>
      </c>
      <c r="M16" s="18">
        <f t="shared" si="1"/>
        <v>0</v>
      </c>
      <c r="N16" s="55">
        <f t="shared" si="2"/>
        <v>95</v>
      </c>
      <c r="O16" s="55">
        <f t="shared" si="3"/>
        <v>2.8421052631578947</v>
      </c>
      <c r="P16" s="16">
        <v>3.5</v>
      </c>
      <c r="Q16" s="16" t="s">
        <v>6</v>
      </c>
      <c r="R16" s="18">
        <f t="shared" si="4"/>
        <v>0</v>
      </c>
      <c r="S16" s="16">
        <v>3</v>
      </c>
      <c r="T16" s="16" t="s">
        <v>7</v>
      </c>
      <c r="U16" s="18">
        <f t="shared" si="5"/>
        <v>0</v>
      </c>
      <c r="V16" s="16">
        <v>2.5</v>
      </c>
      <c r="W16" s="16" t="s">
        <v>8</v>
      </c>
      <c r="X16" s="18">
        <f t="shared" si="6"/>
        <v>2.5</v>
      </c>
      <c r="Y16" s="16">
        <v>2</v>
      </c>
      <c r="Z16" s="16" t="s">
        <v>9</v>
      </c>
      <c r="AA16" s="18">
        <f t="shared" si="7"/>
        <v>0</v>
      </c>
      <c r="AB16" s="16">
        <v>1.5</v>
      </c>
      <c r="AC16" s="16" t="s">
        <v>10</v>
      </c>
      <c r="AD16" s="18">
        <f t="shared" si="8"/>
        <v>0</v>
      </c>
      <c r="AE16" s="16">
        <v>1</v>
      </c>
      <c r="AF16" s="16" t="s">
        <v>11</v>
      </c>
      <c r="AG16" s="18">
        <f t="shared" si="9"/>
        <v>0</v>
      </c>
      <c r="AH16" s="16">
        <v>0</v>
      </c>
      <c r="AI16" s="16" t="s">
        <v>15</v>
      </c>
      <c r="AJ16" s="18">
        <f t="shared" si="10"/>
        <v>0</v>
      </c>
      <c r="AK16" s="15">
        <f t="shared" si="11"/>
        <v>2.5</v>
      </c>
      <c r="AL16" s="17" t="str">
        <f t="shared" si="12"/>
        <v> </v>
      </c>
      <c r="AM16" s="15"/>
      <c r="AN16" s="48"/>
      <c r="AO16" s="47"/>
      <c r="AP16" s="47"/>
      <c r="AQ16" s="47"/>
      <c r="AR16" s="9"/>
      <c r="AS16" s="9"/>
      <c r="AT16" s="9"/>
      <c r="AU16" s="9"/>
      <c r="AV16" s="9"/>
      <c r="AW16" s="9"/>
      <c r="AX16" s="9"/>
    </row>
    <row r="17" spans="1:50" ht="19.5" customHeight="1">
      <c r="A17" s="94" t="s">
        <v>96</v>
      </c>
      <c r="B17" s="88" t="s">
        <v>97</v>
      </c>
      <c r="C17" s="89"/>
      <c r="D17" s="89" t="s">
        <v>21</v>
      </c>
      <c r="E17" s="89"/>
      <c r="F17" s="154" t="s">
        <v>118</v>
      </c>
      <c r="G17" s="155" t="s">
        <v>118</v>
      </c>
      <c r="H17" s="89" t="s">
        <v>261</v>
      </c>
      <c r="I17" s="113" t="s">
        <v>259</v>
      </c>
      <c r="J17" s="40" t="str">
        <f>IF(C17=0," ",IF(H17=0," ",IF(H17="BAŞARILI",O17,O17)))</f>
        <v> </v>
      </c>
      <c r="K17" s="54"/>
      <c r="L17" s="54" t="s">
        <v>5</v>
      </c>
      <c r="M17" s="55">
        <f t="shared" si="1"/>
        <v>0</v>
      </c>
      <c r="N17" s="55">
        <f t="shared" si="2"/>
        <v>15</v>
      </c>
      <c r="O17" s="55">
        <f t="shared" si="3"/>
        <v>0</v>
      </c>
      <c r="P17" s="54">
        <v>3.5</v>
      </c>
      <c r="Q17" s="54" t="s">
        <v>6</v>
      </c>
      <c r="R17" s="55">
        <f t="shared" si="4"/>
        <v>0</v>
      </c>
      <c r="S17" s="54">
        <v>3</v>
      </c>
      <c r="T17" s="54" t="s">
        <v>7</v>
      </c>
      <c r="U17" s="55">
        <f t="shared" si="5"/>
        <v>0</v>
      </c>
      <c r="V17" s="54">
        <v>2.5</v>
      </c>
      <c r="W17" s="54" t="s">
        <v>8</v>
      </c>
      <c r="X17" s="55">
        <f t="shared" si="6"/>
        <v>0</v>
      </c>
      <c r="Y17" s="54">
        <v>2</v>
      </c>
      <c r="Z17" s="54" t="s">
        <v>9</v>
      </c>
      <c r="AA17" s="55">
        <f t="shared" si="7"/>
        <v>0</v>
      </c>
      <c r="AB17" s="54">
        <v>1.5</v>
      </c>
      <c r="AC17" s="54" t="s">
        <v>10</v>
      </c>
      <c r="AD17" s="55">
        <f t="shared" si="8"/>
        <v>0</v>
      </c>
      <c r="AE17" s="54">
        <v>1</v>
      </c>
      <c r="AF17" s="54" t="s">
        <v>11</v>
      </c>
      <c r="AG17" s="55">
        <f t="shared" si="9"/>
        <v>0</v>
      </c>
      <c r="AH17" s="54">
        <v>0</v>
      </c>
      <c r="AI17" s="54" t="s">
        <v>15</v>
      </c>
      <c r="AJ17" s="55">
        <f t="shared" si="10"/>
        <v>0</v>
      </c>
      <c r="AK17" s="53">
        <f t="shared" si="11"/>
        <v>0</v>
      </c>
      <c r="AL17" s="17" t="str">
        <f t="shared" si="12"/>
        <v>GİREMEZ(ORTALAMA)</v>
      </c>
      <c r="AM17" s="15"/>
      <c r="AN17" s="48"/>
      <c r="AO17" s="47"/>
      <c r="AP17" s="47"/>
      <c r="AQ17" s="47"/>
      <c r="AR17" s="9"/>
      <c r="AS17" s="9"/>
      <c r="AT17" s="9"/>
      <c r="AU17" s="9"/>
      <c r="AV17" s="9"/>
      <c r="AW17" s="9"/>
      <c r="AX17" s="9"/>
    </row>
    <row r="18" spans="1:50" ht="19.5" customHeight="1">
      <c r="A18" s="76" t="s">
        <v>98</v>
      </c>
      <c r="B18" s="77" t="s">
        <v>99</v>
      </c>
      <c r="C18" s="39">
        <v>88</v>
      </c>
      <c r="D18" s="39">
        <f t="shared" si="13"/>
        <v>103</v>
      </c>
      <c r="E18" s="39">
        <v>263.5</v>
      </c>
      <c r="F18" s="150" t="s">
        <v>119</v>
      </c>
      <c r="G18" s="151" t="s">
        <v>119</v>
      </c>
      <c r="H18" s="39">
        <v>90</v>
      </c>
      <c r="I18" s="112" t="s">
        <v>260</v>
      </c>
      <c r="J18" s="40">
        <f aca="true" t="shared" si="14" ref="J18:J33">IF(C18=0," ",IF(H18=0," ",IF(H18="BAŞARILI",O18,O18)))</f>
        <v>3.1407766990291264</v>
      </c>
      <c r="K18" s="14"/>
      <c r="L18" s="14" t="s">
        <v>5</v>
      </c>
      <c r="M18" s="49">
        <f t="shared" si="1"/>
        <v>4</v>
      </c>
      <c r="N18" s="55">
        <f t="shared" si="2"/>
        <v>103</v>
      </c>
      <c r="O18" s="55">
        <f t="shared" si="3"/>
        <v>3.1407766990291264</v>
      </c>
      <c r="P18" s="16">
        <v>3.5</v>
      </c>
      <c r="Q18" s="16" t="s">
        <v>6</v>
      </c>
      <c r="R18" s="15">
        <f t="shared" si="4"/>
        <v>0</v>
      </c>
      <c r="S18" s="16">
        <v>3</v>
      </c>
      <c r="T18" s="16" t="s">
        <v>7</v>
      </c>
      <c r="U18" s="15">
        <f t="shared" si="5"/>
        <v>0</v>
      </c>
      <c r="V18" s="16">
        <v>2.5</v>
      </c>
      <c r="W18" s="16" t="s">
        <v>8</v>
      </c>
      <c r="X18" s="15">
        <f t="shared" si="6"/>
        <v>0</v>
      </c>
      <c r="Y18" s="16">
        <v>2</v>
      </c>
      <c r="Z18" s="16" t="s">
        <v>9</v>
      </c>
      <c r="AA18" s="15">
        <f t="shared" si="7"/>
        <v>0</v>
      </c>
      <c r="AB18" s="16">
        <v>1.5</v>
      </c>
      <c r="AC18" s="16" t="s">
        <v>10</v>
      </c>
      <c r="AD18" s="15">
        <f t="shared" si="8"/>
        <v>0</v>
      </c>
      <c r="AE18" s="16">
        <v>1</v>
      </c>
      <c r="AF18" s="16" t="s">
        <v>11</v>
      </c>
      <c r="AG18" s="15">
        <f t="shared" si="9"/>
        <v>0</v>
      </c>
      <c r="AH18" s="16">
        <v>0</v>
      </c>
      <c r="AI18" s="16" t="s">
        <v>15</v>
      </c>
      <c r="AJ18" s="15">
        <f t="shared" si="10"/>
        <v>0</v>
      </c>
      <c r="AK18" s="15">
        <f t="shared" si="11"/>
        <v>4</v>
      </c>
      <c r="AL18" s="17" t="str">
        <f t="shared" si="12"/>
        <v> </v>
      </c>
      <c r="AM18" s="15"/>
      <c r="AN18" s="48"/>
      <c r="AO18" s="47"/>
      <c r="AP18" s="47"/>
      <c r="AQ18" s="47"/>
      <c r="AR18" s="9"/>
      <c r="AS18" s="9"/>
      <c r="AT18" s="9"/>
      <c r="AU18" s="9"/>
      <c r="AV18" s="9"/>
      <c r="AW18" s="9"/>
      <c r="AX18" s="9"/>
    </row>
    <row r="19" spans="1:50" ht="19.5" customHeight="1">
      <c r="A19" s="78" t="s">
        <v>100</v>
      </c>
      <c r="B19" s="79" t="s">
        <v>101</v>
      </c>
      <c r="C19" s="19">
        <v>81</v>
      </c>
      <c r="D19" s="39">
        <f t="shared" si="13"/>
        <v>96</v>
      </c>
      <c r="E19" s="19">
        <v>296</v>
      </c>
      <c r="F19" s="148" t="s">
        <v>120</v>
      </c>
      <c r="G19" s="149" t="s">
        <v>121</v>
      </c>
      <c r="H19" s="39">
        <v>75</v>
      </c>
      <c r="I19" s="112" t="s">
        <v>260</v>
      </c>
      <c r="J19" s="40">
        <f t="shared" si="14"/>
        <v>3.4739583333333335</v>
      </c>
      <c r="K19" s="14"/>
      <c r="L19" s="14" t="s">
        <v>5</v>
      </c>
      <c r="M19" s="49">
        <f t="shared" si="1"/>
        <v>0</v>
      </c>
      <c r="N19" s="55">
        <f t="shared" si="2"/>
        <v>96</v>
      </c>
      <c r="O19" s="55">
        <f t="shared" si="3"/>
        <v>3.4739583333333335</v>
      </c>
      <c r="P19" s="16">
        <v>3.5</v>
      </c>
      <c r="Q19" s="16" t="s">
        <v>6</v>
      </c>
      <c r="R19" s="15">
        <f t="shared" si="4"/>
        <v>0</v>
      </c>
      <c r="S19" s="16">
        <v>3</v>
      </c>
      <c r="T19" s="16" t="s">
        <v>7</v>
      </c>
      <c r="U19" s="15">
        <f t="shared" si="5"/>
        <v>0</v>
      </c>
      <c r="V19" s="16">
        <v>2.5</v>
      </c>
      <c r="W19" s="16" t="s">
        <v>8</v>
      </c>
      <c r="X19" s="15">
        <f t="shared" si="6"/>
        <v>2.5</v>
      </c>
      <c r="Y19" s="16">
        <v>2</v>
      </c>
      <c r="Z19" s="16" t="s">
        <v>9</v>
      </c>
      <c r="AA19" s="15">
        <f t="shared" si="7"/>
        <v>0</v>
      </c>
      <c r="AB19" s="16">
        <v>1.5</v>
      </c>
      <c r="AC19" s="16" t="s">
        <v>10</v>
      </c>
      <c r="AD19" s="15">
        <f t="shared" si="8"/>
        <v>0</v>
      </c>
      <c r="AE19" s="16">
        <v>1</v>
      </c>
      <c r="AF19" s="16" t="s">
        <v>11</v>
      </c>
      <c r="AG19" s="15">
        <f t="shared" si="9"/>
        <v>0</v>
      </c>
      <c r="AH19" s="16">
        <v>0</v>
      </c>
      <c r="AI19" s="16" t="s">
        <v>15</v>
      </c>
      <c r="AJ19" s="15">
        <f t="shared" si="10"/>
        <v>0</v>
      </c>
      <c r="AK19" s="15">
        <f t="shared" si="11"/>
        <v>2.5</v>
      </c>
      <c r="AL19" s="17" t="str">
        <f t="shared" si="12"/>
        <v> </v>
      </c>
      <c r="AM19" s="15"/>
      <c r="AN19" s="48"/>
      <c r="AO19" s="47"/>
      <c r="AP19" s="47"/>
      <c r="AQ19" s="47"/>
      <c r="AR19" s="9"/>
      <c r="AS19" s="9"/>
      <c r="AT19" s="9"/>
      <c r="AU19" s="9"/>
      <c r="AV19" s="9"/>
      <c r="AW19" s="9"/>
      <c r="AX19" s="9"/>
    </row>
    <row r="20" spans="1:50" ht="19.5" customHeight="1">
      <c r="A20" s="76" t="s">
        <v>102</v>
      </c>
      <c r="B20" s="79" t="s">
        <v>103</v>
      </c>
      <c r="C20" s="19">
        <v>89</v>
      </c>
      <c r="D20" s="39">
        <f t="shared" si="13"/>
        <v>104</v>
      </c>
      <c r="E20" s="19">
        <v>247.5</v>
      </c>
      <c r="F20" s="148" t="s">
        <v>120</v>
      </c>
      <c r="G20" s="149" t="s">
        <v>121</v>
      </c>
      <c r="H20" s="39">
        <v>90</v>
      </c>
      <c r="I20" s="112" t="s">
        <v>260</v>
      </c>
      <c r="J20" s="40">
        <f t="shared" si="14"/>
        <v>2.956730769230769</v>
      </c>
      <c r="K20" s="14"/>
      <c r="L20" s="14" t="s">
        <v>5</v>
      </c>
      <c r="M20" s="49">
        <f t="shared" si="1"/>
        <v>4</v>
      </c>
      <c r="N20" s="55">
        <f t="shared" si="2"/>
        <v>104</v>
      </c>
      <c r="O20" s="55">
        <f t="shared" si="3"/>
        <v>2.956730769230769</v>
      </c>
      <c r="P20" s="16">
        <v>3.5</v>
      </c>
      <c r="Q20" s="16" t="s">
        <v>6</v>
      </c>
      <c r="R20" s="15">
        <f t="shared" si="4"/>
        <v>0</v>
      </c>
      <c r="S20" s="16">
        <v>3</v>
      </c>
      <c r="T20" s="16" t="s">
        <v>7</v>
      </c>
      <c r="U20" s="15">
        <f t="shared" si="5"/>
        <v>0</v>
      </c>
      <c r="V20" s="16">
        <v>2.5</v>
      </c>
      <c r="W20" s="16" t="s">
        <v>8</v>
      </c>
      <c r="X20" s="15">
        <f t="shared" si="6"/>
        <v>0</v>
      </c>
      <c r="Y20" s="16">
        <v>2</v>
      </c>
      <c r="Z20" s="16" t="s">
        <v>9</v>
      </c>
      <c r="AA20" s="15">
        <f t="shared" si="7"/>
        <v>0</v>
      </c>
      <c r="AB20" s="16">
        <v>1.5</v>
      </c>
      <c r="AC20" s="16" t="s">
        <v>10</v>
      </c>
      <c r="AD20" s="15">
        <f t="shared" si="8"/>
        <v>0</v>
      </c>
      <c r="AE20" s="16">
        <v>1</v>
      </c>
      <c r="AF20" s="16" t="s">
        <v>11</v>
      </c>
      <c r="AG20" s="15">
        <f t="shared" si="9"/>
        <v>0</v>
      </c>
      <c r="AH20" s="16">
        <v>0</v>
      </c>
      <c r="AI20" s="16" t="s">
        <v>15</v>
      </c>
      <c r="AJ20" s="15">
        <f t="shared" si="10"/>
        <v>0</v>
      </c>
      <c r="AK20" s="15">
        <f t="shared" si="11"/>
        <v>4</v>
      </c>
      <c r="AL20" s="17" t="str">
        <f t="shared" si="12"/>
        <v> </v>
      </c>
      <c r="AM20" s="15"/>
      <c r="AN20" s="48"/>
      <c r="AO20" s="47"/>
      <c r="AP20" s="47"/>
      <c r="AQ20" s="47"/>
      <c r="AR20" s="9"/>
      <c r="AS20" s="9"/>
      <c r="AT20" s="9"/>
      <c r="AU20" s="9"/>
      <c r="AV20" s="9"/>
      <c r="AW20" s="9"/>
      <c r="AX20" s="9"/>
    </row>
    <row r="21" spans="1:50" ht="19.5" customHeight="1">
      <c r="A21" s="76" t="s">
        <v>104</v>
      </c>
      <c r="B21" s="79" t="s">
        <v>105</v>
      </c>
      <c r="C21" s="19">
        <v>81</v>
      </c>
      <c r="D21" s="39">
        <f t="shared" si="13"/>
        <v>96</v>
      </c>
      <c r="E21" s="19">
        <v>277</v>
      </c>
      <c r="F21" s="148" t="s">
        <v>122</v>
      </c>
      <c r="G21" s="149" t="s">
        <v>122</v>
      </c>
      <c r="H21" s="39">
        <v>90</v>
      </c>
      <c r="I21" s="112" t="s">
        <v>260</v>
      </c>
      <c r="J21" s="40">
        <f t="shared" si="14"/>
        <v>3.5104166666666665</v>
      </c>
      <c r="K21" s="14"/>
      <c r="L21" s="14" t="s">
        <v>5</v>
      </c>
      <c r="M21" s="49">
        <f t="shared" si="1"/>
        <v>4</v>
      </c>
      <c r="N21" s="55">
        <f t="shared" si="2"/>
        <v>96</v>
      </c>
      <c r="O21" s="55">
        <f t="shared" si="3"/>
        <v>3.5104166666666665</v>
      </c>
      <c r="P21" s="16">
        <v>3.5</v>
      </c>
      <c r="Q21" s="16" t="s">
        <v>6</v>
      </c>
      <c r="R21" s="15">
        <f t="shared" si="4"/>
        <v>0</v>
      </c>
      <c r="S21" s="16">
        <v>3</v>
      </c>
      <c r="T21" s="16" t="s">
        <v>7</v>
      </c>
      <c r="U21" s="15">
        <f t="shared" si="5"/>
        <v>0</v>
      </c>
      <c r="V21" s="16">
        <v>2.5</v>
      </c>
      <c r="W21" s="16" t="s">
        <v>8</v>
      </c>
      <c r="X21" s="15">
        <f t="shared" si="6"/>
        <v>0</v>
      </c>
      <c r="Y21" s="16">
        <v>2</v>
      </c>
      <c r="Z21" s="16" t="s">
        <v>9</v>
      </c>
      <c r="AA21" s="15">
        <f t="shared" si="7"/>
        <v>0</v>
      </c>
      <c r="AB21" s="16">
        <v>1.5</v>
      </c>
      <c r="AC21" s="16" t="s">
        <v>10</v>
      </c>
      <c r="AD21" s="15">
        <f t="shared" si="8"/>
        <v>0</v>
      </c>
      <c r="AE21" s="16">
        <v>1</v>
      </c>
      <c r="AF21" s="16" t="s">
        <v>11</v>
      </c>
      <c r="AG21" s="15">
        <f t="shared" si="9"/>
        <v>0</v>
      </c>
      <c r="AH21" s="16">
        <v>0</v>
      </c>
      <c r="AI21" s="16" t="s">
        <v>15</v>
      </c>
      <c r="AJ21" s="15">
        <f t="shared" si="10"/>
        <v>0</v>
      </c>
      <c r="AK21" s="15">
        <f t="shared" si="11"/>
        <v>4</v>
      </c>
      <c r="AL21" s="17" t="str">
        <f t="shared" si="12"/>
        <v> </v>
      </c>
      <c r="AM21" s="15"/>
      <c r="AN21" s="48"/>
      <c r="AO21" s="47"/>
      <c r="AP21" s="47"/>
      <c r="AQ21" s="47"/>
      <c r="AR21" s="9"/>
      <c r="AS21" s="9"/>
      <c r="AT21" s="9"/>
      <c r="AU21" s="9"/>
      <c r="AV21" s="9"/>
      <c r="AW21" s="9"/>
      <c r="AX21" s="9"/>
    </row>
    <row r="22" spans="1:50" ht="19.5" customHeight="1">
      <c r="A22" s="76" t="s">
        <v>106</v>
      </c>
      <c r="B22" s="79" t="s">
        <v>107</v>
      </c>
      <c r="C22" s="19">
        <v>80</v>
      </c>
      <c r="D22" s="39">
        <f t="shared" si="13"/>
        <v>95</v>
      </c>
      <c r="E22" s="19">
        <v>252.5</v>
      </c>
      <c r="F22" s="148" t="s">
        <v>122</v>
      </c>
      <c r="G22" s="149" t="s">
        <v>122</v>
      </c>
      <c r="H22" s="39">
        <v>80</v>
      </c>
      <c r="I22" s="112" t="s">
        <v>260</v>
      </c>
      <c r="J22" s="40">
        <f t="shared" si="14"/>
        <v>3.1315789473684212</v>
      </c>
      <c r="K22" s="14"/>
      <c r="L22" s="14" t="s">
        <v>5</v>
      </c>
      <c r="M22" s="49">
        <f t="shared" si="1"/>
        <v>0</v>
      </c>
      <c r="N22" s="55">
        <f t="shared" si="2"/>
        <v>95</v>
      </c>
      <c r="O22" s="55">
        <f t="shared" si="3"/>
        <v>3.1315789473684212</v>
      </c>
      <c r="P22" s="16">
        <v>3.5</v>
      </c>
      <c r="Q22" s="16" t="s">
        <v>6</v>
      </c>
      <c r="R22" s="15">
        <f t="shared" si="4"/>
        <v>0</v>
      </c>
      <c r="S22" s="16">
        <v>3</v>
      </c>
      <c r="T22" s="16" t="s">
        <v>7</v>
      </c>
      <c r="U22" s="15">
        <f t="shared" si="5"/>
        <v>3</v>
      </c>
      <c r="V22" s="16">
        <v>2.5</v>
      </c>
      <c r="W22" s="16" t="s">
        <v>8</v>
      </c>
      <c r="X22" s="15">
        <f t="shared" si="6"/>
        <v>0</v>
      </c>
      <c r="Y22" s="16">
        <v>2</v>
      </c>
      <c r="Z22" s="16" t="s">
        <v>9</v>
      </c>
      <c r="AA22" s="15">
        <f t="shared" si="7"/>
        <v>0</v>
      </c>
      <c r="AB22" s="16">
        <v>1.5</v>
      </c>
      <c r="AC22" s="16" t="s">
        <v>10</v>
      </c>
      <c r="AD22" s="15">
        <f t="shared" si="8"/>
        <v>0</v>
      </c>
      <c r="AE22" s="16">
        <v>1</v>
      </c>
      <c r="AF22" s="16" t="s">
        <v>11</v>
      </c>
      <c r="AG22" s="15">
        <f t="shared" si="9"/>
        <v>0</v>
      </c>
      <c r="AH22" s="16">
        <v>0</v>
      </c>
      <c r="AI22" s="16" t="s">
        <v>15</v>
      </c>
      <c r="AJ22" s="15">
        <f t="shared" si="10"/>
        <v>0</v>
      </c>
      <c r="AK22" s="15">
        <f t="shared" si="11"/>
        <v>3</v>
      </c>
      <c r="AL22" s="17" t="str">
        <f t="shared" si="12"/>
        <v> </v>
      </c>
      <c r="AM22" s="15"/>
      <c r="AN22" s="47"/>
      <c r="AO22" s="47"/>
      <c r="AP22" s="47"/>
      <c r="AQ22" s="47"/>
      <c r="AR22" s="9"/>
      <c r="AS22" s="9"/>
      <c r="AT22" s="9"/>
      <c r="AU22" s="9"/>
      <c r="AV22" s="9"/>
      <c r="AW22" s="9"/>
      <c r="AX22" s="9"/>
    </row>
    <row r="23" spans="1:50" ht="19.5" customHeight="1">
      <c r="A23" s="76" t="s">
        <v>108</v>
      </c>
      <c r="B23" s="79" t="s">
        <v>109</v>
      </c>
      <c r="C23" s="39">
        <v>87</v>
      </c>
      <c r="D23" s="39">
        <f t="shared" si="13"/>
        <v>102</v>
      </c>
      <c r="E23" s="39">
        <v>254.2</v>
      </c>
      <c r="F23" s="150" t="s">
        <v>122</v>
      </c>
      <c r="G23" s="151" t="s">
        <v>122</v>
      </c>
      <c r="H23" s="39">
        <v>80</v>
      </c>
      <c r="I23" s="112" t="s">
        <v>260</v>
      </c>
      <c r="J23" s="40">
        <f t="shared" si="14"/>
        <v>2.933333333333333</v>
      </c>
      <c r="K23" s="14"/>
      <c r="L23" s="14" t="s">
        <v>5</v>
      </c>
      <c r="M23" s="49">
        <f t="shared" si="1"/>
        <v>0</v>
      </c>
      <c r="N23" s="55">
        <f t="shared" si="2"/>
        <v>102</v>
      </c>
      <c r="O23" s="55">
        <f t="shared" si="3"/>
        <v>2.933333333333333</v>
      </c>
      <c r="P23" s="16">
        <v>3.5</v>
      </c>
      <c r="Q23" s="16" t="s">
        <v>6</v>
      </c>
      <c r="R23" s="15">
        <f t="shared" si="4"/>
        <v>0</v>
      </c>
      <c r="S23" s="16">
        <v>3</v>
      </c>
      <c r="T23" s="16" t="s">
        <v>7</v>
      </c>
      <c r="U23" s="15">
        <f t="shared" si="5"/>
        <v>3</v>
      </c>
      <c r="V23" s="16">
        <v>2.5</v>
      </c>
      <c r="W23" s="16" t="s">
        <v>8</v>
      </c>
      <c r="X23" s="15">
        <f t="shared" si="6"/>
        <v>0</v>
      </c>
      <c r="Y23" s="16">
        <v>2</v>
      </c>
      <c r="Z23" s="16" t="s">
        <v>9</v>
      </c>
      <c r="AA23" s="15">
        <f t="shared" si="7"/>
        <v>0</v>
      </c>
      <c r="AB23" s="16">
        <v>1.5</v>
      </c>
      <c r="AC23" s="16" t="s">
        <v>10</v>
      </c>
      <c r="AD23" s="15">
        <f t="shared" si="8"/>
        <v>0</v>
      </c>
      <c r="AE23" s="16">
        <v>1</v>
      </c>
      <c r="AF23" s="16" t="s">
        <v>11</v>
      </c>
      <c r="AG23" s="15">
        <f t="shared" si="9"/>
        <v>0</v>
      </c>
      <c r="AH23" s="16">
        <v>0</v>
      </c>
      <c r="AI23" s="16" t="s">
        <v>15</v>
      </c>
      <c r="AJ23" s="15">
        <f t="shared" si="10"/>
        <v>0</v>
      </c>
      <c r="AK23" s="15">
        <f t="shared" si="11"/>
        <v>3</v>
      </c>
      <c r="AL23" s="17" t="str">
        <f t="shared" si="12"/>
        <v> </v>
      </c>
      <c r="AM23" s="15"/>
      <c r="AN23" s="47"/>
      <c r="AO23" s="47"/>
      <c r="AP23" s="47"/>
      <c r="AQ23" s="47"/>
      <c r="AR23" s="9"/>
      <c r="AS23" s="9"/>
      <c r="AT23" s="9"/>
      <c r="AU23" s="9"/>
      <c r="AV23" s="9"/>
      <c r="AW23" s="9"/>
      <c r="AX23" s="9"/>
    </row>
    <row r="24" spans="1:50" ht="19.5" customHeight="1">
      <c r="A24" s="76" t="s">
        <v>110</v>
      </c>
      <c r="B24" s="79" t="s">
        <v>111</v>
      </c>
      <c r="C24" s="39">
        <v>89</v>
      </c>
      <c r="D24" s="39">
        <f t="shared" si="13"/>
        <v>104</v>
      </c>
      <c r="E24" s="39">
        <v>260</v>
      </c>
      <c r="F24" s="150" t="s">
        <v>123</v>
      </c>
      <c r="G24" s="151"/>
      <c r="H24" s="39">
        <v>65</v>
      </c>
      <c r="I24" s="112" t="s">
        <v>260</v>
      </c>
      <c r="J24" s="40">
        <f t="shared" si="14"/>
        <v>2.7884615384615383</v>
      </c>
      <c r="K24" s="14"/>
      <c r="L24" s="14" t="s">
        <v>5</v>
      </c>
      <c r="M24" s="49">
        <f t="shared" si="1"/>
        <v>0</v>
      </c>
      <c r="N24" s="55">
        <f t="shared" si="2"/>
        <v>104</v>
      </c>
      <c r="O24" s="55">
        <f t="shared" si="3"/>
        <v>2.7884615384615383</v>
      </c>
      <c r="P24" s="16">
        <v>3.5</v>
      </c>
      <c r="Q24" s="16" t="s">
        <v>6</v>
      </c>
      <c r="R24" s="15">
        <f t="shared" si="4"/>
        <v>0</v>
      </c>
      <c r="S24" s="16">
        <v>3</v>
      </c>
      <c r="T24" s="16" t="s">
        <v>7</v>
      </c>
      <c r="U24" s="15">
        <f t="shared" si="5"/>
        <v>0</v>
      </c>
      <c r="V24" s="16">
        <v>2.5</v>
      </c>
      <c r="W24" s="16" t="s">
        <v>8</v>
      </c>
      <c r="X24" s="15">
        <f t="shared" si="6"/>
        <v>0</v>
      </c>
      <c r="Y24" s="16">
        <v>2</v>
      </c>
      <c r="Z24" s="16" t="s">
        <v>9</v>
      </c>
      <c r="AA24" s="15">
        <f t="shared" si="7"/>
        <v>2</v>
      </c>
      <c r="AB24" s="16">
        <v>1.5</v>
      </c>
      <c r="AC24" s="16" t="s">
        <v>10</v>
      </c>
      <c r="AD24" s="15">
        <f t="shared" si="8"/>
        <v>0</v>
      </c>
      <c r="AE24" s="16">
        <v>1</v>
      </c>
      <c r="AF24" s="16" t="s">
        <v>11</v>
      </c>
      <c r="AG24" s="15">
        <f t="shared" si="9"/>
        <v>0</v>
      </c>
      <c r="AH24" s="16">
        <v>0</v>
      </c>
      <c r="AI24" s="16" t="s">
        <v>15</v>
      </c>
      <c r="AJ24" s="15">
        <f t="shared" si="10"/>
        <v>0</v>
      </c>
      <c r="AK24" s="15">
        <f t="shared" si="11"/>
        <v>2</v>
      </c>
      <c r="AL24" s="17" t="str">
        <f t="shared" si="12"/>
        <v> </v>
      </c>
      <c r="AM24" s="15"/>
      <c r="AN24" s="47"/>
      <c r="AO24" s="47"/>
      <c r="AP24" s="47"/>
      <c r="AQ24" s="47"/>
      <c r="AR24" s="9"/>
      <c r="AS24" s="9"/>
      <c r="AT24" s="9"/>
      <c r="AU24" s="9"/>
      <c r="AV24" s="9"/>
      <c r="AW24" s="9"/>
      <c r="AX24" s="9"/>
    </row>
    <row r="25" spans="1:50" ht="19.5" customHeight="1">
      <c r="A25" s="97" t="s">
        <v>112</v>
      </c>
      <c r="B25" s="98" t="s">
        <v>113</v>
      </c>
      <c r="C25" s="19">
        <v>104</v>
      </c>
      <c r="D25" s="39">
        <f t="shared" si="13"/>
        <v>119</v>
      </c>
      <c r="E25" s="19">
        <v>313</v>
      </c>
      <c r="F25" s="159" t="s">
        <v>124</v>
      </c>
      <c r="G25" s="160"/>
      <c r="H25" s="19">
        <v>70</v>
      </c>
      <c r="I25" s="112" t="s">
        <v>260</v>
      </c>
      <c r="J25" s="40">
        <f t="shared" si="14"/>
        <v>2.8823529411764706</v>
      </c>
      <c r="K25" s="14"/>
      <c r="L25" s="14" t="s">
        <v>5</v>
      </c>
      <c r="M25" s="49">
        <f t="shared" si="1"/>
        <v>0</v>
      </c>
      <c r="N25" s="55">
        <f t="shared" si="2"/>
        <v>119</v>
      </c>
      <c r="O25" s="55">
        <f t="shared" si="3"/>
        <v>2.8823529411764706</v>
      </c>
      <c r="P25" s="16">
        <v>3.5</v>
      </c>
      <c r="Q25" s="16" t="s">
        <v>6</v>
      </c>
      <c r="R25" s="15">
        <f t="shared" si="4"/>
        <v>0</v>
      </c>
      <c r="S25" s="16">
        <v>3</v>
      </c>
      <c r="T25" s="16" t="s">
        <v>7</v>
      </c>
      <c r="U25" s="15">
        <f t="shared" si="5"/>
        <v>0</v>
      </c>
      <c r="V25" s="16">
        <v>2.5</v>
      </c>
      <c r="W25" s="16" t="s">
        <v>8</v>
      </c>
      <c r="X25" s="15">
        <f t="shared" si="6"/>
        <v>0</v>
      </c>
      <c r="Y25" s="16">
        <v>2</v>
      </c>
      <c r="Z25" s="16" t="s">
        <v>9</v>
      </c>
      <c r="AA25" s="15">
        <f t="shared" si="7"/>
        <v>2</v>
      </c>
      <c r="AB25" s="16">
        <v>1.5</v>
      </c>
      <c r="AC25" s="16" t="s">
        <v>10</v>
      </c>
      <c r="AD25" s="15">
        <f t="shared" si="8"/>
        <v>0</v>
      </c>
      <c r="AE25" s="16">
        <v>1</v>
      </c>
      <c r="AF25" s="16" t="s">
        <v>11</v>
      </c>
      <c r="AG25" s="15">
        <f t="shared" si="9"/>
        <v>0</v>
      </c>
      <c r="AH25" s="16">
        <v>0</v>
      </c>
      <c r="AI25" s="16" t="s">
        <v>15</v>
      </c>
      <c r="AJ25" s="15">
        <f t="shared" si="10"/>
        <v>0</v>
      </c>
      <c r="AK25" s="15">
        <f t="shared" si="11"/>
        <v>2</v>
      </c>
      <c r="AL25" s="17" t="str">
        <f t="shared" si="12"/>
        <v> </v>
      </c>
      <c r="AM25" s="15"/>
      <c r="AN25" s="47"/>
      <c r="AO25" s="47"/>
      <c r="AP25" s="47"/>
      <c r="AQ25" s="47"/>
      <c r="AR25" s="9"/>
      <c r="AS25" s="9"/>
      <c r="AT25" s="9"/>
      <c r="AU25" s="9"/>
      <c r="AV25" s="9"/>
      <c r="AW25" s="9"/>
      <c r="AX25" s="9"/>
    </row>
    <row r="26" spans="1:50" ht="19.5" customHeight="1">
      <c r="A26" s="97" t="s">
        <v>114</v>
      </c>
      <c r="B26" s="98" t="s">
        <v>115</v>
      </c>
      <c r="C26" s="19">
        <v>96</v>
      </c>
      <c r="D26" s="39">
        <f t="shared" si="13"/>
        <v>111</v>
      </c>
      <c r="E26" s="19">
        <v>293</v>
      </c>
      <c r="F26" s="159" t="s">
        <v>123</v>
      </c>
      <c r="G26" s="160"/>
      <c r="H26" s="19">
        <v>75</v>
      </c>
      <c r="I26" s="112" t="s">
        <v>260</v>
      </c>
      <c r="J26" s="40">
        <f t="shared" si="14"/>
        <v>2.9774774774774775</v>
      </c>
      <c r="K26" s="14"/>
      <c r="L26" s="14" t="s">
        <v>5</v>
      </c>
      <c r="M26" s="49">
        <f t="shared" si="1"/>
        <v>0</v>
      </c>
      <c r="N26" s="55">
        <f t="shared" si="2"/>
        <v>111</v>
      </c>
      <c r="O26" s="55">
        <f t="shared" si="3"/>
        <v>2.9774774774774775</v>
      </c>
      <c r="P26" s="16">
        <v>3.5</v>
      </c>
      <c r="Q26" s="16" t="s">
        <v>6</v>
      </c>
      <c r="R26" s="15">
        <f t="shared" si="4"/>
        <v>0</v>
      </c>
      <c r="S26" s="16">
        <v>3</v>
      </c>
      <c r="T26" s="16" t="s">
        <v>7</v>
      </c>
      <c r="U26" s="15">
        <f t="shared" si="5"/>
        <v>0</v>
      </c>
      <c r="V26" s="16">
        <v>2.5</v>
      </c>
      <c r="W26" s="16" t="s">
        <v>8</v>
      </c>
      <c r="X26" s="15">
        <f t="shared" si="6"/>
        <v>2.5</v>
      </c>
      <c r="Y26" s="16">
        <v>2</v>
      </c>
      <c r="Z26" s="16" t="s">
        <v>9</v>
      </c>
      <c r="AA26" s="15">
        <f t="shared" si="7"/>
        <v>0</v>
      </c>
      <c r="AB26" s="16">
        <v>1.5</v>
      </c>
      <c r="AC26" s="16" t="s">
        <v>10</v>
      </c>
      <c r="AD26" s="15">
        <f t="shared" si="8"/>
        <v>0</v>
      </c>
      <c r="AE26" s="16">
        <v>1</v>
      </c>
      <c r="AF26" s="16" t="s">
        <v>11</v>
      </c>
      <c r="AG26" s="15">
        <f t="shared" si="9"/>
        <v>0</v>
      </c>
      <c r="AH26" s="16">
        <v>0</v>
      </c>
      <c r="AI26" s="16" t="s">
        <v>15</v>
      </c>
      <c r="AJ26" s="15">
        <f t="shared" si="10"/>
        <v>0</v>
      </c>
      <c r="AK26" s="15">
        <f t="shared" si="11"/>
        <v>2.5</v>
      </c>
      <c r="AL26" s="17" t="str">
        <f t="shared" si="12"/>
        <v> </v>
      </c>
      <c r="AM26" s="15"/>
      <c r="AN26" s="47"/>
      <c r="AO26" s="47"/>
      <c r="AP26" s="47"/>
      <c r="AQ26" s="47"/>
      <c r="AR26" s="9"/>
      <c r="AS26" s="9"/>
      <c r="AT26" s="9"/>
      <c r="AU26" s="9"/>
      <c r="AV26" s="9"/>
      <c r="AW26" s="9"/>
      <c r="AX26" s="9"/>
    </row>
    <row r="27" spans="1:50" ht="19.5" customHeight="1">
      <c r="A27" s="99" t="s">
        <v>116</v>
      </c>
      <c r="B27" s="100" t="s">
        <v>117</v>
      </c>
      <c r="C27" s="89"/>
      <c r="D27" s="89" t="s">
        <v>21</v>
      </c>
      <c r="E27" s="89"/>
      <c r="F27" s="161" t="s">
        <v>125</v>
      </c>
      <c r="G27" s="162"/>
      <c r="H27" s="89" t="s">
        <v>28</v>
      </c>
      <c r="I27" s="113" t="s">
        <v>259</v>
      </c>
      <c r="J27" s="40" t="str">
        <f t="shared" si="14"/>
        <v> </v>
      </c>
      <c r="K27" s="14"/>
      <c r="L27" s="14" t="s">
        <v>5</v>
      </c>
      <c r="M27" s="49">
        <f t="shared" si="1"/>
        <v>0</v>
      </c>
      <c r="N27" s="55">
        <f t="shared" si="2"/>
        <v>15</v>
      </c>
      <c r="O27" s="55">
        <f t="shared" si="3"/>
        <v>0</v>
      </c>
      <c r="P27" s="16">
        <v>3.5</v>
      </c>
      <c r="Q27" s="16" t="s">
        <v>6</v>
      </c>
      <c r="R27" s="15">
        <f t="shared" si="4"/>
        <v>0</v>
      </c>
      <c r="S27" s="16">
        <v>3</v>
      </c>
      <c r="T27" s="16" t="s">
        <v>7</v>
      </c>
      <c r="U27" s="15">
        <f t="shared" si="5"/>
        <v>0</v>
      </c>
      <c r="V27" s="16">
        <v>2.5</v>
      </c>
      <c r="W27" s="16" t="s">
        <v>8</v>
      </c>
      <c r="X27" s="15">
        <f t="shared" si="6"/>
        <v>0</v>
      </c>
      <c r="Y27" s="16">
        <v>2</v>
      </c>
      <c r="Z27" s="16" t="s">
        <v>9</v>
      </c>
      <c r="AA27" s="15">
        <f t="shared" si="7"/>
        <v>0</v>
      </c>
      <c r="AB27" s="16">
        <v>1.5</v>
      </c>
      <c r="AC27" s="16" t="s">
        <v>10</v>
      </c>
      <c r="AD27" s="15">
        <f t="shared" si="8"/>
        <v>0</v>
      </c>
      <c r="AE27" s="16">
        <v>1</v>
      </c>
      <c r="AF27" s="16" t="s">
        <v>11</v>
      </c>
      <c r="AG27" s="15">
        <f t="shared" si="9"/>
        <v>0</v>
      </c>
      <c r="AH27" s="16">
        <v>0</v>
      </c>
      <c r="AI27" s="16" t="s">
        <v>15</v>
      </c>
      <c r="AJ27" s="15">
        <f t="shared" si="10"/>
        <v>0</v>
      </c>
      <c r="AK27" s="15">
        <f t="shared" si="11"/>
        <v>0</v>
      </c>
      <c r="AL27" s="17" t="str">
        <f t="shared" si="12"/>
        <v>GİREMEZ(ORTALAMA)</v>
      </c>
      <c r="AM27" s="15"/>
      <c r="AN27" s="47"/>
      <c r="AO27" s="47"/>
      <c r="AP27" s="47"/>
      <c r="AQ27" s="47"/>
      <c r="AR27" s="9"/>
      <c r="AS27" s="9"/>
      <c r="AT27" s="9"/>
      <c r="AU27" s="9"/>
      <c r="AV27" s="9"/>
      <c r="AW27" s="9"/>
      <c r="AX27" s="9"/>
    </row>
    <row r="28" spans="1:50" ht="19.5" customHeight="1">
      <c r="A28" s="37"/>
      <c r="B28" s="35"/>
      <c r="C28" s="101"/>
      <c r="D28" s="39" t="str">
        <f t="shared" si="13"/>
        <v> </v>
      </c>
      <c r="E28" s="39"/>
      <c r="F28" s="152"/>
      <c r="G28" s="153"/>
      <c r="H28" s="39" t="s">
        <v>21</v>
      </c>
      <c r="I28" s="114" t="str">
        <f aca="true" t="shared" si="15" ref="I28:I33">IF(C28=0," ",IF(H28=0," ",AL28))</f>
        <v> </v>
      </c>
      <c r="J28" s="40" t="str">
        <f t="shared" si="14"/>
        <v> </v>
      </c>
      <c r="K28" s="14"/>
      <c r="L28" s="14" t="s">
        <v>5</v>
      </c>
      <c r="M28" s="49">
        <f t="shared" si="1"/>
        <v>0</v>
      </c>
      <c r="N28" s="55">
        <f t="shared" si="2"/>
        <v>0</v>
      </c>
      <c r="O28" s="55" t="e">
        <f t="shared" si="3"/>
        <v>#DIV/0!</v>
      </c>
      <c r="P28" s="16">
        <v>3.5</v>
      </c>
      <c r="Q28" s="16" t="s">
        <v>6</v>
      </c>
      <c r="R28" s="15">
        <f t="shared" si="4"/>
        <v>0</v>
      </c>
      <c r="S28" s="16">
        <v>3</v>
      </c>
      <c r="T28" s="16" t="s">
        <v>7</v>
      </c>
      <c r="U28" s="15">
        <f t="shared" si="5"/>
        <v>0</v>
      </c>
      <c r="V28" s="16">
        <v>2.5</v>
      </c>
      <c r="W28" s="16" t="s">
        <v>8</v>
      </c>
      <c r="X28" s="15">
        <f t="shared" si="6"/>
        <v>0</v>
      </c>
      <c r="Y28" s="16">
        <v>2</v>
      </c>
      <c r="Z28" s="16" t="s">
        <v>9</v>
      </c>
      <c r="AA28" s="15">
        <f t="shared" si="7"/>
        <v>0</v>
      </c>
      <c r="AB28" s="16">
        <v>1.5</v>
      </c>
      <c r="AC28" s="16" t="s">
        <v>10</v>
      </c>
      <c r="AD28" s="15">
        <f t="shared" si="8"/>
        <v>0</v>
      </c>
      <c r="AE28" s="16">
        <v>1</v>
      </c>
      <c r="AF28" s="16" t="s">
        <v>11</v>
      </c>
      <c r="AG28" s="15">
        <f t="shared" si="9"/>
        <v>0</v>
      </c>
      <c r="AH28" s="16">
        <v>0</v>
      </c>
      <c r="AI28" s="16" t="s">
        <v>15</v>
      </c>
      <c r="AJ28" s="15">
        <f t="shared" si="10"/>
        <v>0</v>
      </c>
      <c r="AK28" s="15">
        <f t="shared" si="11"/>
        <v>0</v>
      </c>
      <c r="AL28" s="17" t="str">
        <f t="shared" si="12"/>
        <v> </v>
      </c>
      <c r="AM28" s="15"/>
      <c r="AN28" s="47"/>
      <c r="AO28" s="47"/>
      <c r="AP28" s="47"/>
      <c r="AQ28" s="47"/>
      <c r="AR28" s="9"/>
      <c r="AS28" s="9"/>
      <c r="AT28" s="9"/>
      <c r="AU28" s="9"/>
      <c r="AV28" s="9"/>
      <c r="AW28" s="9"/>
      <c r="AX28" s="9"/>
    </row>
    <row r="29" spans="1:50" ht="19.5" customHeight="1">
      <c r="A29" s="37"/>
      <c r="B29" s="35"/>
      <c r="C29" s="101"/>
      <c r="D29" s="39" t="str">
        <f t="shared" si="13"/>
        <v> </v>
      </c>
      <c r="E29" s="39"/>
      <c r="F29" s="152"/>
      <c r="G29" s="153"/>
      <c r="H29" s="39" t="s">
        <v>21</v>
      </c>
      <c r="I29" s="114" t="str">
        <f t="shared" si="15"/>
        <v> </v>
      </c>
      <c r="J29" s="40" t="str">
        <f t="shared" si="14"/>
        <v> </v>
      </c>
      <c r="K29" s="14"/>
      <c r="L29" s="14" t="s">
        <v>5</v>
      </c>
      <c r="M29" s="49">
        <f t="shared" si="1"/>
        <v>0</v>
      </c>
      <c r="N29" s="55">
        <f t="shared" si="2"/>
        <v>0</v>
      </c>
      <c r="O29" s="55" t="e">
        <f t="shared" si="3"/>
        <v>#DIV/0!</v>
      </c>
      <c r="P29" s="16">
        <v>3.5</v>
      </c>
      <c r="Q29" s="16" t="s">
        <v>6</v>
      </c>
      <c r="R29" s="15">
        <f t="shared" si="4"/>
        <v>0</v>
      </c>
      <c r="S29" s="16">
        <v>3</v>
      </c>
      <c r="T29" s="16" t="s">
        <v>7</v>
      </c>
      <c r="U29" s="15">
        <f t="shared" si="5"/>
        <v>0</v>
      </c>
      <c r="V29" s="16">
        <v>2.5</v>
      </c>
      <c r="W29" s="16" t="s">
        <v>8</v>
      </c>
      <c r="X29" s="15">
        <f t="shared" si="6"/>
        <v>0</v>
      </c>
      <c r="Y29" s="16">
        <v>2</v>
      </c>
      <c r="Z29" s="16" t="s">
        <v>9</v>
      </c>
      <c r="AA29" s="15">
        <f t="shared" si="7"/>
        <v>0</v>
      </c>
      <c r="AB29" s="16">
        <v>1.5</v>
      </c>
      <c r="AC29" s="16" t="s">
        <v>10</v>
      </c>
      <c r="AD29" s="15">
        <f t="shared" si="8"/>
        <v>0</v>
      </c>
      <c r="AE29" s="16">
        <v>1</v>
      </c>
      <c r="AF29" s="16" t="s">
        <v>11</v>
      </c>
      <c r="AG29" s="15">
        <f t="shared" si="9"/>
        <v>0</v>
      </c>
      <c r="AH29" s="16">
        <v>0</v>
      </c>
      <c r="AI29" s="16" t="s">
        <v>15</v>
      </c>
      <c r="AJ29" s="15">
        <f t="shared" si="10"/>
        <v>0</v>
      </c>
      <c r="AK29" s="15">
        <f t="shared" si="11"/>
        <v>0</v>
      </c>
      <c r="AL29" s="17" t="str">
        <f t="shared" si="12"/>
        <v> </v>
      </c>
      <c r="AM29" s="15"/>
      <c r="AN29" s="47"/>
      <c r="AO29" s="47"/>
      <c r="AP29" s="47"/>
      <c r="AQ29" s="47"/>
      <c r="AR29" s="9"/>
      <c r="AS29" s="9"/>
      <c r="AT29" s="9"/>
      <c r="AU29" s="9"/>
      <c r="AV29" s="9"/>
      <c r="AW29" s="9"/>
      <c r="AX29" s="9"/>
    </row>
    <row r="30" spans="1:50" ht="19.5" customHeight="1">
      <c r="A30" s="37"/>
      <c r="B30" s="35"/>
      <c r="C30" s="101"/>
      <c r="D30" s="39" t="str">
        <f t="shared" si="13"/>
        <v> </v>
      </c>
      <c r="E30" s="39"/>
      <c r="F30" s="152"/>
      <c r="G30" s="153"/>
      <c r="H30" s="39" t="s">
        <v>21</v>
      </c>
      <c r="I30" s="114" t="str">
        <f t="shared" si="15"/>
        <v> </v>
      </c>
      <c r="J30" s="40" t="str">
        <f t="shared" si="14"/>
        <v> </v>
      </c>
      <c r="K30" s="14"/>
      <c r="L30" s="14" t="s">
        <v>5</v>
      </c>
      <c r="M30" s="49">
        <f t="shared" si="1"/>
        <v>0</v>
      </c>
      <c r="N30" s="55">
        <f t="shared" si="2"/>
        <v>0</v>
      </c>
      <c r="O30" s="55" t="e">
        <f t="shared" si="3"/>
        <v>#DIV/0!</v>
      </c>
      <c r="P30" s="16">
        <v>3.5</v>
      </c>
      <c r="Q30" s="16" t="s">
        <v>6</v>
      </c>
      <c r="R30" s="15">
        <f t="shared" si="4"/>
        <v>0</v>
      </c>
      <c r="S30" s="16">
        <v>3</v>
      </c>
      <c r="T30" s="16" t="s">
        <v>7</v>
      </c>
      <c r="U30" s="15">
        <f t="shared" si="5"/>
        <v>0</v>
      </c>
      <c r="V30" s="16">
        <v>2.5</v>
      </c>
      <c r="W30" s="16" t="s">
        <v>8</v>
      </c>
      <c r="X30" s="15">
        <f t="shared" si="6"/>
        <v>0</v>
      </c>
      <c r="Y30" s="16">
        <v>2</v>
      </c>
      <c r="Z30" s="16" t="s">
        <v>9</v>
      </c>
      <c r="AA30" s="15">
        <f t="shared" si="7"/>
        <v>0</v>
      </c>
      <c r="AB30" s="16">
        <v>1.5</v>
      </c>
      <c r="AC30" s="16" t="s">
        <v>10</v>
      </c>
      <c r="AD30" s="15">
        <f t="shared" si="8"/>
        <v>0</v>
      </c>
      <c r="AE30" s="16">
        <v>1</v>
      </c>
      <c r="AF30" s="16" t="s">
        <v>11</v>
      </c>
      <c r="AG30" s="15">
        <f t="shared" si="9"/>
        <v>0</v>
      </c>
      <c r="AH30" s="16">
        <v>0</v>
      </c>
      <c r="AI30" s="16" t="s">
        <v>15</v>
      </c>
      <c r="AJ30" s="15">
        <f t="shared" si="10"/>
        <v>0</v>
      </c>
      <c r="AK30" s="15">
        <f t="shared" si="11"/>
        <v>0</v>
      </c>
      <c r="AL30" s="17" t="str">
        <f t="shared" si="12"/>
        <v> </v>
      </c>
      <c r="AM30" s="15"/>
      <c r="AN30" s="47"/>
      <c r="AO30" s="47"/>
      <c r="AP30" s="47"/>
      <c r="AQ30" s="47"/>
      <c r="AR30" s="9"/>
      <c r="AS30" s="9"/>
      <c r="AT30" s="9"/>
      <c r="AU30" s="9"/>
      <c r="AV30" s="9"/>
      <c r="AW30" s="9"/>
      <c r="AX30" s="9"/>
    </row>
    <row r="31" spans="1:50" ht="19.5" customHeight="1">
      <c r="A31" s="37"/>
      <c r="B31" s="35"/>
      <c r="C31" s="101"/>
      <c r="D31" s="39" t="str">
        <f t="shared" si="13"/>
        <v> </v>
      </c>
      <c r="E31" s="39"/>
      <c r="F31" s="152"/>
      <c r="G31" s="153"/>
      <c r="H31" s="39" t="s">
        <v>21</v>
      </c>
      <c r="I31" s="114" t="str">
        <f t="shared" si="15"/>
        <v> </v>
      </c>
      <c r="J31" s="40" t="str">
        <f t="shared" si="14"/>
        <v> </v>
      </c>
      <c r="K31" s="14"/>
      <c r="L31" s="14" t="s">
        <v>5</v>
      </c>
      <c r="M31" s="49">
        <f t="shared" si="1"/>
        <v>0</v>
      </c>
      <c r="N31" s="55">
        <f t="shared" si="2"/>
        <v>0</v>
      </c>
      <c r="O31" s="55" t="e">
        <f t="shared" si="3"/>
        <v>#DIV/0!</v>
      </c>
      <c r="P31" s="16">
        <v>3.5</v>
      </c>
      <c r="Q31" s="16" t="s">
        <v>6</v>
      </c>
      <c r="R31" s="15">
        <f t="shared" si="4"/>
        <v>0</v>
      </c>
      <c r="S31" s="16">
        <v>3</v>
      </c>
      <c r="T31" s="16" t="s">
        <v>7</v>
      </c>
      <c r="U31" s="15">
        <f t="shared" si="5"/>
        <v>0</v>
      </c>
      <c r="V31" s="16">
        <v>2.5</v>
      </c>
      <c r="W31" s="16" t="s">
        <v>8</v>
      </c>
      <c r="X31" s="15">
        <f t="shared" si="6"/>
        <v>0</v>
      </c>
      <c r="Y31" s="16">
        <v>2</v>
      </c>
      <c r="Z31" s="16" t="s">
        <v>9</v>
      </c>
      <c r="AA31" s="15">
        <f t="shared" si="7"/>
        <v>0</v>
      </c>
      <c r="AB31" s="16">
        <v>1.5</v>
      </c>
      <c r="AC31" s="16" t="s">
        <v>10</v>
      </c>
      <c r="AD31" s="15">
        <f t="shared" si="8"/>
        <v>0</v>
      </c>
      <c r="AE31" s="16">
        <v>1</v>
      </c>
      <c r="AF31" s="16" t="s">
        <v>11</v>
      </c>
      <c r="AG31" s="15">
        <f t="shared" si="9"/>
        <v>0</v>
      </c>
      <c r="AH31" s="16">
        <v>0</v>
      </c>
      <c r="AI31" s="16" t="s">
        <v>15</v>
      </c>
      <c r="AJ31" s="15">
        <f t="shared" si="10"/>
        <v>0</v>
      </c>
      <c r="AK31" s="15">
        <f t="shared" si="11"/>
        <v>0</v>
      </c>
      <c r="AL31" s="17" t="str">
        <f t="shared" si="12"/>
        <v> </v>
      </c>
      <c r="AM31" s="15"/>
      <c r="AN31" s="47"/>
      <c r="AO31" s="47"/>
      <c r="AP31" s="47"/>
      <c r="AQ31" s="47"/>
      <c r="AR31" s="9"/>
      <c r="AS31" s="9"/>
      <c r="AT31" s="9"/>
      <c r="AU31" s="9"/>
      <c r="AV31" s="9"/>
      <c r="AW31" s="9"/>
      <c r="AX31" s="9"/>
    </row>
    <row r="32" spans="1:50" ht="19.5" customHeight="1">
      <c r="A32" s="37"/>
      <c r="B32" s="35"/>
      <c r="C32" s="101"/>
      <c r="D32" s="39" t="str">
        <f t="shared" si="13"/>
        <v> </v>
      </c>
      <c r="E32" s="39"/>
      <c r="F32" s="152"/>
      <c r="G32" s="153"/>
      <c r="H32" s="39" t="s">
        <v>21</v>
      </c>
      <c r="I32" s="114" t="str">
        <f t="shared" si="15"/>
        <v> </v>
      </c>
      <c r="J32" s="40" t="str">
        <f t="shared" si="14"/>
        <v> </v>
      </c>
      <c r="K32" s="14"/>
      <c r="L32" s="14" t="s">
        <v>5</v>
      </c>
      <c r="M32" s="49">
        <f t="shared" si="1"/>
        <v>0</v>
      </c>
      <c r="N32" s="55">
        <f t="shared" si="2"/>
        <v>0</v>
      </c>
      <c r="O32" s="55" t="e">
        <f t="shared" si="3"/>
        <v>#DIV/0!</v>
      </c>
      <c r="P32" s="16">
        <v>3.5</v>
      </c>
      <c r="Q32" s="16" t="s">
        <v>6</v>
      </c>
      <c r="R32" s="15">
        <f t="shared" si="4"/>
        <v>0</v>
      </c>
      <c r="S32" s="16">
        <v>3</v>
      </c>
      <c r="T32" s="16" t="s">
        <v>7</v>
      </c>
      <c r="U32" s="15">
        <f t="shared" si="5"/>
        <v>0</v>
      </c>
      <c r="V32" s="16">
        <v>2.5</v>
      </c>
      <c r="W32" s="16" t="s">
        <v>8</v>
      </c>
      <c r="X32" s="15">
        <f t="shared" si="6"/>
        <v>0</v>
      </c>
      <c r="Y32" s="16">
        <v>2</v>
      </c>
      <c r="Z32" s="16" t="s">
        <v>9</v>
      </c>
      <c r="AA32" s="15">
        <f t="shared" si="7"/>
        <v>0</v>
      </c>
      <c r="AB32" s="16">
        <v>1.5</v>
      </c>
      <c r="AC32" s="16" t="s">
        <v>10</v>
      </c>
      <c r="AD32" s="15">
        <f t="shared" si="8"/>
        <v>0</v>
      </c>
      <c r="AE32" s="16">
        <v>1</v>
      </c>
      <c r="AF32" s="16" t="s">
        <v>11</v>
      </c>
      <c r="AG32" s="15">
        <f t="shared" si="9"/>
        <v>0</v>
      </c>
      <c r="AH32" s="16">
        <v>0</v>
      </c>
      <c r="AI32" s="16" t="s">
        <v>15</v>
      </c>
      <c r="AJ32" s="15">
        <f t="shared" si="10"/>
        <v>0</v>
      </c>
      <c r="AK32" s="15">
        <f t="shared" si="11"/>
        <v>0</v>
      </c>
      <c r="AL32" s="17" t="str">
        <f t="shared" si="12"/>
        <v> </v>
      </c>
      <c r="AM32" s="15"/>
      <c r="AN32" s="47"/>
      <c r="AO32" s="47"/>
      <c r="AP32" s="47"/>
      <c r="AQ32" s="47"/>
      <c r="AR32" s="9"/>
      <c r="AS32" s="9"/>
      <c r="AT32" s="9"/>
      <c r="AU32" s="9"/>
      <c r="AV32" s="9"/>
      <c r="AW32" s="9"/>
      <c r="AX32" s="9"/>
    </row>
    <row r="33" spans="1:50" ht="19.5" customHeight="1" thickBot="1">
      <c r="A33" s="56"/>
      <c r="B33" s="57"/>
      <c r="C33" s="102"/>
      <c r="D33" s="39" t="str">
        <f t="shared" si="13"/>
        <v> </v>
      </c>
      <c r="E33" s="103"/>
      <c r="F33" s="152"/>
      <c r="G33" s="153"/>
      <c r="H33" s="103" t="s">
        <v>21</v>
      </c>
      <c r="I33" s="115" t="str">
        <f t="shared" si="15"/>
        <v> </v>
      </c>
      <c r="J33" s="40" t="str">
        <f t="shared" si="14"/>
        <v> </v>
      </c>
      <c r="K33" s="14"/>
      <c r="L33" s="14" t="s">
        <v>5</v>
      </c>
      <c r="M33" s="49">
        <f t="shared" si="1"/>
        <v>0</v>
      </c>
      <c r="N33" s="55">
        <f t="shared" si="2"/>
        <v>0</v>
      </c>
      <c r="O33" s="55" t="e">
        <f t="shared" si="3"/>
        <v>#DIV/0!</v>
      </c>
      <c r="P33" s="16">
        <v>3.5</v>
      </c>
      <c r="Q33" s="16" t="s">
        <v>6</v>
      </c>
      <c r="R33" s="15">
        <f t="shared" si="4"/>
        <v>0</v>
      </c>
      <c r="S33" s="16">
        <v>3</v>
      </c>
      <c r="T33" s="16" t="s">
        <v>7</v>
      </c>
      <c r="U33" s="15">
        <f t="shared" si="5"/>
        <v>0</v>
      </c>
      <c r="V33" s="16">
        <v>2.5</v>
      </c>
      <c r="W33" s="16" t="s">
        <v>8</v>
      </c>
      <c r="X33" s="15">
        <f t="shared" si="6"/>
        <v>0</v>
      </c>
      <c r="Y33" s="16">
        <v>2</v>
      </c>
      <c r="Z33" s="16" t="s">
        <v>9</v>
      </c>
      <c r="AA33" s="15">
        <f t="shared" si="7"/>
        <v>0</v>
      </c>
      <c r="AB33" s="16">
        <v>1.5</v>
      </c>
      <c r="AC33" s="16" t="s">
        <v>10</v>
      </c>
      <c r="AD33" s="15">
        <f t="shared" si="8"/>
        <v>0</v>
      </c>
      <c r="AE33" s="16">
        <v>1</v>
      </c>
      <c r="AF33" s="16" t="s">
        <v>11</v>
      </c>
      <c r="AG33" s="15">
        <f t="shared" si="9"/>
        <v>0</v>
      </c>
      <c r="AH33" s="16">
        <v>0</v>
      </c>
      <c r="AI33" s="16" t="s">
        <v>15</v>
      </c>
      <c r="AJ33" s="15">
        <f t="shared" si="10"/>
        <v>0</v>
      </c>
      <c r="AK33" s="15">
        <f t="shared" si="11"/>
        <v>0</v>
      </c>
      <c r="AL33" s="17" t="str">
        <f t="shared" si="12"/>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118</v>
      </c>
      <c r="B36" s="123"/>
      <c r="C36" s="71"/>
      <c r="D36" s="123" t="s">
        <v>120</v>
      </c>
      <c r="E36" s="123"/>
      <c r="F36" s="123"/>
      <c r="G36" s="72"/>
      <c r="H36" s="124" t="s">
        <v>122</v>
      </c>
      <c r="I36" s="124"/>
      <c r="J36" s="125"/>
      <c r="K36" s="10"/>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10"/>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19</v>
      </c>
      <c r="E38" s="126"/>
      <c r="F38" s="126"/>
      <c r="G38" s="21"/>
      <c r="H38" s="21"/>
      <c r="I38" s="158" t="s">
        <v>126</v>
      </c>
      <c r="J38" s="158"/>
      <c r="K38" s="158"/>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10"/>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119</v>
      </c>
      <c r="E40" s="123"/>
      <c r="F40" s="123"/>
      <c r="G40" s="71"/>
      <c r="H40" s="80"/>
      <c r="I40" s="146" t="s">
        <v>127</v>
      </c>
      <c r="J40" s="146"/>
      <c r="K40" s="147"/>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27" t="s">
        <v>23</v>
      </c>
      <c r="B41" s="128"/>
      <c r="C41" s="128"/>
      <c r="D41" s="128"/>
      <c r="E41" s="128"/>
      <c r="F41" s="128"/>
      <c r="G41" s="128"/>
      <c r="H41" s="128"/>
      <c r="I41" s="128"/>
      <c r="J41" s="129"/>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4">
    <mergeCell ref="F33:G33"/>
    <mergeCell ref="F11:G11"/>
    <mergeCell ref="I38:K38"/>
    <mergeCell ref="F24:G24"/>
    <mergeCell ref="F25:G25"/>
    <mergeCell ref="F26:G26"/>
    <mergeCell ref="F27:G27"/>
    <mergeCell ref="F19:G19"/>
    <mergeCell ref="A42:J42"/>
    <mergeCell ref="F12:G12"/>
    <mergeCell ref="F13:G13"/>
    <mergeCell ref="F14:G14"/>
    <mergeCell ref="F15:G15"/>
    <mergeCell ref="F16:G16"/>
    <mergeCell ref="F17:G17"/>
    <mergeCell ref="F18:G18"/>
    <mergeCell ref="F30:G30"/>
    <mergeCell ref="F31:G31"/>
    <mergeCell ref="A36:B36"/>
    <mergeCell ref="D36:F36"/>
    <mergeCell ref="H36:J36"/>
    <mergeCell ref="D38:F38"/>
    <mergeCell ref="D40:F40"/>
    <mergeCell ref="F22:G22"/>
    <mergeCell ref="F23:G23"/>
    <mergeCell ref="F28:G28"/>
    <mergeCell ref="F29:G29"/>
    <mergeCell ref="F32:G32"/>
    <mergeCell ref="A41:J41"/>
    <mergeCell ref="I40:K40"/>
    <mergeCell ref="A7:J7"/>
    <mergeCell ref="A8:J8"/>
    <mergeCell ref="F10:G10"/>
    <mergeCell ref="A35:B35"/>
    <mergeCell ref="D35:F35"/>
    <mergeCell ref="H35:J35"/>
    <mergeCell ref="F20:G20"/>
    <mergeCell ref="F21:G21"/>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X368"/>
  <sheetViews>
    <sheetView showGridLines="0" zoomScale="70" zoomScaleNormal="70" zoomScaleSheetLayoutView="80" zoomScalePageLayoutView="0" workbookViewId="0" topLeftCell="A6">
      <selection activeCell="I15" sqref="I15"/>
    </sheetView>
  </sheetViews>
  <sheetFormatPr defaultColWidth="9.140625" defaultRowHeight="15"/>
  <cols>
    <col min="1" max="1" width="20.7109375" style="1" customWidth="1"/>
    <col min="2" max="2" width="32.00390625" style="2" customWidth="1"/>
    <col min="3" max="5" width="16.28125" style="1" customWidth="1"/>
    <col min="6" max="6" width="14.28125" style="2" customWidth="1"/>
    <col min="7" max="7" width="21.851562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128</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30</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78" t="s">
        <v>129</v>
      </c>
      <c r="B11" s="75" t="s">
        <v>130</v>
      </c>
      <c r="C11" s="39">
        <v>74</v>
      </c>
      <c r="D11" s="68">
        <v>89</v>
      </c>
      <c r="E11" s="68">
        <v>177</v>
      </c>
      <c r="F11" s="69" t="s">
        <v>79</v>
      </c>
      <c r="G11" s="70"/>
      <c r="H11" s="68">
        <v>85</v>
      </c>
      <c r="I11" s="111" t="s">
        <v>260</v>
      </c>
      <c r="J11" s="40">
        <f aca="true" t="shared" si="0" ref="J11:J16">IF(C11=0," ",IF(H11=0," ",IF(H11="BAŞARILI",O11,O11)))</f>
        <v>2.5786516853932584</v>
      </c>
      <c r="K11" s="14"/>
      <c r="L11" s="14" t="s">
        <v>5</v>
      </c>
      <c r="M11" s="49">
        <f>IF(H11&lt;90,0,IF(H11&lt;=100,4,0))</f>
        <v>0</v>
      </c>
      <c r="N11" s="55">
        <f>IF(H11=" ",C11,(C11+15))</f>
        <v>89</v>
      </c>
      <c r="O11" s="55">
        <f>IF(H11="BAŞARILI",(E11/N11),IF(H11&gt;0,(((AK11*15)+E11)/N11),E11))</f>
        <v>2.5786516853932584</v>
      </c>
      <c r="P11" s="16">
        <v>3.5</v>
      </c>
      <c r="Q11" s="16" t="s">
        <v>6</v>
      </c>
      <c r="R11" s="15">
        <f>IF(H11&lt;85,0,IF(H11&lt;=89,3.5,0))</f>
        <v>3.5</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3.5</v>
      </c>
      <c r="AL11" s="17" t="str">
        <f>IF(H11=" "," ",IF(O11&lt;=2.5,"GİREMEZ(ORTALAMA)"," "))</f>
        <v> </v>
      </c>
      <c r="AM11" s="15"/>
      <c r="AN11" s="15"/>
      <c r="AO11" s="50"/>
      <c r="AP11" s="50"/>
      <c r="AQ11" s="50"/>
      <c r="AR11" s="7"/>
      <c r="AS11" s="7"/>
      <c r="AT11" s="7"/>
      <c r="AU11" s="7"/>
      <c r="AV11" s="7"/>
      <c r="AW11" s="7"/>
      <c r="AX11" s="7"/>
    </row>
    <row r="12" spans="1:50" ht="19.5" customHeight="1">
      <c r="A12" s="78" t="s">
        <v>131</v>
      </c>
      <c r="B12" s="81" t="s">
        <v>132</v>
      </c>
      <c r="C12" s="19">
        <v>75</v>
      </c>
      <c r="D12" s="39">
        <f aca="true" t="shared" si="1" ref="D12:D33">IF(H12=" "," ",IF(H12="BAŞARILI",C12,N12))</f>
        <v>90</v>
      </c>
      <c r="E12" s="39">
        <v>215.5</v>
      </c>
      <c r="F12" s="58" t="s">
        <v>79</v>
      </c>
      <c r="G12" s="59"/>
      <c r="H12" s="39">
        <v>80</v>
      </c>
      <c r="I12" s="112" t="s">
        <v>260</v>
      </c>
      <c r="J12" s="40">
        <f t="shared" si="0"/>
        <v>2.8944444444444444</v>
      </c>
      <c r="K12" s="14"/>
      <c r="L12" s="14" t="s">
        <v>5</v>
      </c>
      <c r="M12" s="49">
        <f aca="true" t="shared" si="2" ref="M12:M33">IF(H12&lt;90,0,IF(H12&lt;=100,4,0))</f>
        <v>0</v>
      </c>
      <c r="N12" s="55">
        <f aca="true" t="shared" si="3" ref="N12:N33">IF(H12=" ",C12,(C12+15))</f>
        <v>90</v>
      </c>
      <c r="O12" s="55">
        <f aca="true" t="shared" si="4" ref="O12:O33">IF(H12="BAŞARILI",(E12/N12),IF(H12&gt;0,(((AK12*15)+E12)/N12),E12))</f>
        <v>2.8944444444444444</v>
      </c>
      <c r="P12" s="16">
        <v>3.5</v>
      </c>
      <c r="Q12" s="16" t="s">
        <v>6</v>
      </c>
      <c r="R12" s="15">
        <f aca="true" t="shared" si="5" ref="R12:R33">IF(H12&lt;85,0,IF(H12&lt;=89,3.5,0))</f>
        <v>0</v>
      </c>
      <c r="S12" s="16">
        <v>3</v>
      </c>
      <c r="T12" s="16" t="s">
        <v>7</v>
      </c>
      <c r="U12" s="15">
        <f aca="true" t="shared" si="6" ref="U12:U33">IF(H12&lt;80,0,IF(H12&lt;=84,3,0))</f>
        <v>3</v>
      </c>
      <c r="V12" s="16">
        <v>2.5</v>
      </c>
      <c r="W12" s="16" t="s">
        <v>8</v>
      </c>
      <c r="X12" s="15">
        <f aca="true" t="shared" si="7" ref="X12:X33">IF(H12&lt;75,0,IF(H12&lt;=79,2.5,0))</f>
        <v>0</v>
      </c>
      <c r="Y12" s="16">
        <v>2</v>
      </c>
      <c r="Z12" s="16" t="s">
        <v>9</v>
      </c>
      <c r="AA12" s="15">
        <f aca="true" t="shared" si="8" ref="AA12:AA33">IF(H12&lt;65,0,IF(H12&lt;=74,2,0))</f>
        <v>0</v>
      </c>
      <c r="AB12" s="16">
        <v>1.5</v>
      </c>
      <c r="AC12" s="16" t="s">
        <v>10</v>
      </c>
      <c r="AD12" s="15">
        <f aca="true" t="shared" si="9" ref="AD12:AD33">IF(H12&lt;58,0,IF(H12&lt;=64,1.5,0))</f>
        <v>0</v>
      </c>
      <c r="AE12" s="16">
        <v>1</v>
      </c>
      <c r="AF12" s="16" t="s">
        <v>11</v>
      </c>
      <c r="AG12" s="15">
        <f aca="true" t="shared" si="10" ref="AG12:AG33">IF(H12&lt;50,0,IF(H12&lt;=57,1,0))</f>
        <v>0</v>
      </c>
      <c r="AH12" s="16">
        <v>0</v>
      </c>
      <c r="AI12" s="16" t="s">
        <v>15</v>
      </c>
      <c r="AJ12" s="15">
        <f aca="true" t="shared" si="11" ref="AJ12:AJ33">IF(H12&lt;0,0,IF(H12&lt;=49,0,0))</f>
        <v>0</v>
      </c>
      <c r="AK12" s="15">
        <f aca="true" t="shared" si="12" ref="AK12:AK33">SUM(R12,U12,X12,AA12,AD12,AG12,AJ12,M12)</f>
        <v>3</v>
      </c>
      <c r="AL12" s="17" t="str">
        <f aca="true" t="shared" si="13" ref="AL12:AL33">IF(H12=" "," ",IF(O12&lt;=2.5,"GİREMEZ(ORTALAMA)"," "))</f>
        <v> </v>
      </c>
      <c r="AM12" s="15"/>
      <c r="AN12" s="48"/>
      <c r="AO12" s="47"/>
      <c r="AP12" s="47"/>
      <c r="AQ12" s="47"/>
      <c r="AR12" s="9"/>
      <c r="AS12" s="9"/>
      <c r="AT12" s="9"/>
      <c r="AU12" s="9"/>
      <c r="AV12" s="9"/>
      <c r="AW12" s="9"/>
      <c r="AX12" s="9"/>
    </row>
    <row r="13" spans="1:50" ht="19.5" customHeight="1">
      <c r="A13" s="34" t="s">
        <v>133</v>
      </c>
      <c r="B13" s="33" t="s">
        <v>134</v>
      </c>
      <c r="C13" s="19">
        <v>75</v>
      </c>
      <c r="D13" s="39">
        <f t="shared" si="1"/>
        <v>90</v>
      </c>
      <c r="E13" s="39">
        <v>277</v>
      </c>
      <c r="F13" s="60" t="s">
        <v>79</v>
      </c>
      <c r="G13" s="61"/>
      <c r="H13" s="39">
        <v>95</v>
      </c>
      <c r="I13" s="112" t="s">
        <v>260</v>
      </c>
      <c r="J13" s="40">
        <f t="shared" si="0"/>
        <v>3.7444444444444445</v>
      </c>
      <c r="K13" s="14"/>
      <c r="L13" s="14" t="s">
        <v>5</v>
      </c>
      <c r="M13" s="49">
        <f t="shared" si="2"/>
        <v>4</v>
      </c>
      <c r="N13" s="55">
        <f t="shared" si="3"/>
        <v>90</v>
      </c>
      <c r="O13" s="55">
        <f t="shared" si="4"/>
        <v>3.7444444444444445</v>
      </c>
      <c r="P13" s="16">
        <v>3.5</v>
      </c>
      <c r="Q13" s="16" t="s">
        <v>6</v>
      </c>
      <c r="R13" s="15">
        <f t="shared" si="5"/>
        <v>0</v>
      </c>
      <c r="S13" s="16">
        <v>3</v>
      </c>
      <c r="T13" s="16" t="s">
        <v>7</v>
      </c>
      <c r="U13" s="15">
        <f t="shared" si="6"/>
        <v>0</v>
      </c>
      <c r="V13" s="16">
        <v>2.5</v>
      </c>
      <c r="W13" s="16" t="s">
        <v>8</v>
      </c>
      <c r="X13" s="15">
        <f t="shared" si="7"/>
        <v>0</v>
      </c>
      <c r="Y13" s="16">
        <v>2</v>
      </c>
      <c r="Z13" s="16" t="s">
        <v>9</v>
      </c>
      <c r="AA13" s="15">
        <f t="shared" si="8"/>
        <v>0</v>
      </c>
      <c r="AB13" s="16">
        <v>1.5</v>
      </c>
      <c r="AC13" s="16" t="s">
        <v>10</v>
      </c>
      <c r="AD13" s="15">
        <f t="shared" si="9"/>
        <v>0</v>
      </c>
      <c r="AE13" s="16">
        <v>1</v>
      </c>
      <c r="AF13" s="16" t="s">
        <v>11</v>
      </c>
      <c r="AG13" s="15">
        <f t="shared" si="10"/>
        <v>0</v>
      </c>
      <c r="AH13" s="16">
        <v>0</v>
      </c>
      <c r="AI13" s="16" t="s">
        <v>15</v>
      </c>
      <c r="AJ13" s="15">
        <f t="shared" si="11"/>
        <v>0</v>
      </c>
      <c r="AK13" s="15">
        <f t="shared" si="12"/>
        <v>4</v>
      </c>
      <c r="AL13" s="17" t="str">
        <f t="shared" si="13"/>
        <v> </v>
      </c>
      <c r="AM13" s="15"/>
      <c r="AN13" s="48"/>
      <c r="AO13" s="47"/>
      <c r="AP13" s="47"/>
      <c r="AQ13" s="47"/>
      <c r="AR13" s="9"/>
      <c r="AS13" s="9"/>
      <c r="AT13" s="9"/>
      <c r="AU13" s="9"/>
      <c r="AV13" s="9"/>
      <c r="AW13" s="9"/>
      <c r="AX13" s="9"/>
    </row>
    <row r="14" spans="1:50" ht="19.5" customHeight="1">
      <c r="A14" s="76" t="s">
        <v>135</v>
      </c>
      <c r="B14" s="81" t="s">
        <v>136</v>
      </c>
      <c r="C14" s="19">
        <v>75</v>
      </c>
      <c r="D14" s="39">
        <f t="shared" si="1"/>
        <v>90</v>
      </c>
      <c r="E14" s="39">
        <v>277</v>
      </c>
      <c r="F14" s="60" t="s">
        <v>79</v>
      </c>
      <c r="G14" s="61"/>
      <c r="H14" s="39">
        <v>100</v>
      </c>
      <c r="I14" s="112" t="s">
        <v>260</v>
      </c>
      <c r="J14" s="40">
        <f t="shared" si="0"/>
        <v>3.7444444444444445</v>
      </c>
      <c r="K14" s="14"/>
      <c r="L14" s="14" t="s">
        <v>5</v>
      </c>
      <c r="M14" s="49">
        <f t="shared" si="2"/>
        <v>4</v>
      </c>
      <c r="N14" s="55">
        <f t="shared" si="3"/>
        <v>90</v>
      </c>
      <c r="O14" s="55">
        <f t="shared" si="4"/>
        <v>3.7444444444444445</v>
      </c>
      <c r="P14" s="16">
        <v>3.5</v>
      </c>
      <c r="Q14" s="16" t="s">
        <v>6</v>
      </c>
      <c r="R14" s="15">
        <f t="shared" si="5"/>
        <v>0</v>
      </c>
      <c r="S14" s="16">
        <v>3</v>
      </c>
      <c r="T14" s="16" t="s">
        <v>7</v>
      </c>
      <c r="U14" s="15">
        <f t="shared" si="6"/>
        <v>0</v>
      </c>
      <c r="V14" s="16">
        <v>2.5</v>
      </c>
      <c r="W14" s="16" t="s">
        <v>8</v>
      </c>
      <c r="X14" s="15">
        <f t="shared" si="7"/>
        <v>0</v>
      </c>
      <c r="Y14" s="16">
        <v>2</v>
      </c>
      <c r="Z14" s="16" t="s">
        <v>9</v>
      </c>
      <c r="AA14" s="15">
        <f t="shared" si="8"/>
        <v>0</v>
      </c>
      <c r="AB14" s="16">
        <v>1.5</v>
      </c>
      <c r="AC14" s="16" t="s">
        <v>10</v>
      </c>
      <c r="AD14" s="15">
        <f t="shared" si="9"/>
        <v>0</v>
      </c>
      <c r="AE14" s="16">
        <v>1</v>
      </c>
      <c r="AF14" s="16" t="s">
        <v>11</v>
      </c>
      <c r="AG14" s="15">
        <f t="shared" si="10"/>
        <v>0</v>
      </c>
      <c r="AH14" s="16">
        <v>0</v>
      </c>
      <c r="AI14" s="16" t="s">
        <v>15</v>
      </c>
      <c r="AJ14" s="15">
        <f t="shared" si="11"/>
        <v>0</v>
      </c>
      <c r="AK14" s="15">
        <f t="shared" si="12"/>
        <v>4</v>
      </c>
      <c r="AL14" s="17" t="str">
        <f t="shared" si="13"/>
        <v> </v>
      </c>
      <c r="AM14" s="15"/>
      <c r="AN14" s="48"/>
      <c r="AO14" s="47"/>
      <c r="AP14" s="47"/>
      <c r="AQ14" s="47"/>
      <c r="AR14" s="9"/>
      <c r="AS14" s="9"/>
      <c r="AT14" s="9"/>
      <c r="AU14" s="9"/>
      <c r="AV14" s="9"/>
      <c r="AW14" s="9"/>
      <c r="AX14" s="9"/>
    </row>
    <row r="15" spans="1:50" ht="19.5" customHeight="1">
      <c r="A15" s="76" t="s">
        <v>137</v>
      </c>
      <c r="B15" s="81" t="s">
        <v>138</v>
      </c>
      <c r="C15" s="19">
        <v>75</v>
      </c>
      <c r="D15" s="39">
        <f t="shared" si="1"/>
        <v>90</v>
      </c>
      <c r="E15" s="39">
        <v>173</v>
      </c>
      <c r="F15" s="62" t="s">
        <v>79</v>
      </c>
      <c r="G15" s="63"/>
      <c r="H15" s="39">
        <v>85</v>
      </c>
      <c r="I15" s="112" t="s">
        <v>260</v>
      </c>
      <c r="J15" s="40">
        <f t="shared" si="0"/>
        <v>2.5055555555555555</v>
      </c>
      <c r="K15" s="14"/>
      <c r="L15" s="14" t="s">
        <v>5</v>
      </c>
      <c r="M15" s="49">
        <f t="shared" si="2"/>
        <v>0</v>
      </c>
      <c r="N15" s="55">
        <f t="shared" si="3"/>
        <v>90</v>
      </c>
      <c r="O15" s="55">
        <f t="shared" si="4"/>
        <v>2.5055555555555555</v>
      </c>
      <c r="P15" s="16">
        <v>3.5</v>
      </c>
      <c r="Q15" s="16" t="s">
        <v>6</v>
      </c>
      <c r="R15" s="15">
        <f t="shared" si="5"/>
        <v>3.5</v>
      </c>
      <c r="S15" s="16">
        <v>3</v>
      </c>
      <c r="T15" s="16" t="s">
        <v>7</v>
      </c>
      <c r="U15" s="15">
        <f t="shared" si="6"/>
        <v>0</v>
      </c>
      <c r="V15" s="16">
        <v>2.5</v>
      </c>
      <c r="W15" s="16" t="s">
        <v>8</v>
      </c>
      <c r="X15" s="15">
        <f t="shared" si="7"/>
        <v>0</v>
      </c>
      <c r="Y15" s="16">
        <v>2</v>
      </c>
      <c r="Z15" s="16" t="s">
        <v>9</v>
      </c>
      <c r="AA15" s="15">
        <f t="shared" si="8"/>
        <v>0</v>
      </c>
      <c r="AB15" s="16">
        <v>1.5</v>
      </c>
      <c r="AC15" s="16" t="s">
        <v>10</v>
      </c>
      <c r="AD15" s="15">
        <f t="shared" si="9"/>
        <v>0</v>
      </c>
      <c r="AE15" s="16">
        <v>1</v>
      </c>
      <c r="AF15" s="16" t="s">
        <v>11</v>
      </c>
      <c r="AG15" s="15">
        <f t="shared" si="10"/>
        <v>0</v>
      </c>
      <c r="AH15" s="16">
        <v>0</v>
      </c>
      <c r="AI15" s="16" t="s">
        <v>15</v>
      </c>
      <c r="AJ15" s="15">
        <f t="shared" si="11"/>
        <v>0</v>
      </c>
      <c r="AK15" s="15">
        <f t="shared" si="12"/>
        <v>3.5</v>
      </c>
      <c r="AL15" s="17" t="str">
        <f t="shared" si="13"/>
        <v> </v>
      </c>
      <c r="AM15" s="15"/>
      <c r="AN15" s="48"/>
      <c r="AO15" s="47"/>
      <c r="AP15" s="47"/>
      <c r="AQ15" s="47"/>
      <c r="AR15" s="9"/>
      <c r="AS15" s="9"/>
      <c r="AT15" s="9"/>
      <c r="AU15" s="9"/>
      <c r="AV15" s="9"/>
      <c r="AW15" s="9"/>
      <c r="AX15" s="9"/>
    </row>
    <row r="16" spans="1:50" ht="19.5" customHeight="1">
      <c r="A16" s="78" t="s">
        <v>139</v>
      </c>
      <c r="B16" s="81" t="s">
        <v>140</v>
      </c>
      <c r="C16" s="19">
        <v>75</v>
      </c>
      <c r="D16" s="39">
        <f t="shared" si="1"/>
        <v>90</v>
      </c>
      <c r="E16" s="39">
        <v>236</v>
      </c>
      <c r="F16" s="62" t="s">
        <v>81</v>
      </c>
      <c r="G16" s="63"/>
      <c r="H16" s="39">
        <v>80</v>
      </c>
      <c r="I16" s="112" t="s">
        <v>260</v>
      </c>
      <c r="J16" s="40">
        <f t="shared" si="0"/>
        <v>3.1222222222222222</v>
      </c>
      <c r="K16" s="14"/>
      <c r="L16" s="14" t="s">
        <v>5</v>
      </c>
      <c r="M16" s="18">
        <f t="shared" si="2"/>
        <v>0</v>
      </c>
      <c r="N16" s="55">
        <f t="shared" si="3"/>
        <v>90</v>
      </c>
      <c r="O16" s="55">
        <f t="shared" si="4"/>
        <v>3.1222222222222222</v>
      </c>
      <c r="P16" s="16">
        <v>3.5</v>
      </c>
      <c r="Q16" s="16" t="s">
        <v>6</v>
      </c>
      <c r="R16" s="18">
        <f t="shared" si="5"/>
        <v>0</v>
      </c>
      <c r="S16" s="16">
        <v>3</v>
      </c>
      <c r="T16" s="16" t="s">
        <v>7</v>
      </c>
      <c r="U16" s="18">
        <f t="shared" si="6"/>
        <v>3</v>
      </c>
      <c r="V16" s="16">
        <v>2.5</v>
      </c>
      <c r="W16" s="16" t="s">
        <v>8</v>
      </c>
      <c r="X16" s="18">
        <f t="shared" si="7"/>
        <v>0</v>
      </c>
      <c r="Y16" s="16">
        <v>2</v>
      </c>
      <c r="Z16" s="16" t="s">
        <v>9</v>
      </c>
      <c r="AA16" s="18">
        <f t="shared" si="8"/>
        <v>0</v>
      </c>
      <c r="AB16" s="16">
        <v>1.5</v>
      </c>
      <c r="AC16" s="16" t="s">
        <v>10</v>
      </c>
      <c r="AD16" s="18">
        <f t="shared" si="9"/>
        <v>0</v>
      </c>
      <c r="AE16" s="16">
        <v>1</v>
      </c>
      <c r="AF16" s="16" t="s">
        <v>11</v>
      </c>
      <c r="AG16" s="18">
        <f t="shared" si="10"/>
        <v>0</v>
      </c>
      <c r="AH16" s="16">
        <v>0</v>
      </c>
      <c r="AI16" s="16" t="s">
        <v>15</v>
      </c>
      <c r="AJ16" s="18">
        <f t="shared" si="11"/>
        <v>0</v>
      </c>
      <c r="AK16" s="15">
        <f t="shared" si="12"/>
        <v>3</v>
      </c>
      <c r="AL16" s="17" t="str">
        <f t="shared" si="13"/>
        <v> </v>
      </c>
      <c r="AM16" s="15"/>
      <c r="AN16" s="48"/>
      <c r="AO16" s="47"/>
      <c r="AP16" s="47"/>
      <c r="AQ16" s="47"/>
      <c r="AR16" s="9"/>
      <c r="AS16" s="9"/>
      <c r="AT16" s="9"/>
      <c r="AU16" s="9"/>
      <c r="AV16" s="9"/>
      <c r="AW16" s="9"/>
      <c r="AX16" s="9"/>
    </row>
    <row r="17" spans="1:50" ht="19.5" customHeight="1">
      <c r="A17" s="76" t="s">
        <v>141</v>
      </c>
      <c r="B17" s="75" t="s">
        <v>142</v>
      </c>
      <c r="C17" s="19">
        <v>75</v>
      </c>
      <c r="D17" s="39">
        <f t="shared" si="1"/>
        <v>90</v>
      </c>
      <c r="E17" s="39">
        <v>242</v>
      </c>
      <c r="F17" s="62" t="s">
        <v>81</v>
      </c>
      <c r="G17" s="63"/>
      <c r="H17" s="39">
        <v>85</v>
      </c>
      <c r="I17" s="112" t="s">
        <v>260</v>
      </c>
      <c r="J17" s="40">
        <f>IF(C17=0," ",IF(H17=0," ",IF(H17="BAŞARILI",O17,O17)))</f>
        <v>3.272222222222222</v>
      </c>
      <c r="K17" s="54"/>
      <c r="L17" s="54" t="s">
        <v>5</v>
      </c>
      <c r="M17" s="55">
        <f t="shared" si="2"/>
        <v>0</v>
      </c>
      <c r="N17" s="55">
        <f t="shared" si="3"/>
        <v>90</v>
      </c>
      <c r="O17" s="55">
        <f t="shared" si="4"/>
        <v>3.272222222222222</v>
      </c>
      <c r="P17" s="54">
        <v>3.5</v>
      </c>
      <c r="Q17" s="54" t="s">
        <v>6</v>
      </c>
      <c r="R17" s="55">
        <f t="shared" si="5"/>
        <v>3.5</v>
      </c>
      <c r="S17" s="54">
        <v>3</v>
      </c>
      <c r="T17" s="54" t="s">
        <v>7</v>
      </c>
      <c r="U17" s="55">
        <f t="shared" si="6"/>
        <v>0</v>
      </c>
      <c r="V17" s="54">
        <v>2.5</v>
      </c>
      <c r="W17" s="54" t="s">
        <v>8</v>
      </c>
      <c r="X17" s="55">
        <f t="shared" si="7"/>
        <v>0</v>
      </c>
      <c r="Y17" s="54">
        <v>2</v>
      </c>
      <c r="Z17" s="54" t="s">
        <v>9</v>
      </c>
      <c r="AA17" s="55">
        <f t="shared" si="8"/>
        <v>0</v>
      </c>
      <c r="AB17" s="54">
        <v>1.5</v>
      </c>
      <c r="AC17" s="54" t="s">
        <v>10</v>
      </c>
      <c r="AD17" s="55">
        <f t="shared" si="9"/>
        <v>0</v>
      </c>
      <c r="AE17" s="54">
        <v>1</v>
      </c>
      <c r="AF17" s="54" t="s">
        <v>11</v>
      </c>
      <c r="AG17" s="55">
        <f t="shared" si="10"/>
        <v>0</v>
      </c>
      <c r="AH17" s="54">
        <v>0</v>
      </c>
      <c r="AI17" s="54" t="s">
        <v>15</v>
      </c>
      <c r="AJ17" s="55">
        <f t="shared" si="11"/>
        <v>0</v>
      </c>
      <c r="AK17" s="53">
        <f t="shared" si="12"/>
        <v>3.5</v>
      </c>
      <c r="AL17" s="17" t="str">
        <f t="shared" si="13"/>
        <v> </v>
      </c>
      <c r="AM17" s="15"/>
      <c r="AN17" s="48"/>
      <c r="AO17" s="47"/>
      <c r="AP17" s="47"/>
      <c r="AQ17" s="47"/>
      <c r="AR17" s="9"/>
      <c r="AS17" s="9"/>
      <c r="AT17" s="9"/>
      <c r="AU17" s="9"/>
      <c r="AV17" s="9"/>
      <c r="AW17" s="9"/>
      <c r="AX17" s="9"/>
    </row>
    <row r="18" spans="1:50" ht="19.5" customHeight="1">
      <c r="A18" s="87" t="s">
        <v>143</v>
      </c>
      <c r="B18" s="88" t="s">
        <v>144</v>
      </c>
      <c r="C18" s="89"/>
      <c r="D18" s="89">
        <f t="shared" si="1"/>
        <v>15</v>
      </c>
      <c r="E18" s="89"/>
      <c r="F18" s="90" t="s">
        <v>81</v>
      </c>
      <c r="G18" s="91"/>
      <c r="H18" s="89">
        <v>85</v>
      </c>
      <c r="I18" s="113" t="s">
        <v>259</v>
      </c>
      <c r="J18" s="92" t="str">
        <f aca="true" t="shared" si="14" ref="J18:J33">IF(C18=0," ",IF(H18=0," ",IF(H18="BAŞARILI",O18,O18)))</f>
        <v> </v>
      </c>
      <c r="K18" s="14"/>
      <c r="L18" s="14" t="s">
        <v>5</v>
      </c>
      <c r="M18" s="49">
        <f t="shared" si="2"/>
        <v>0</v>
      </c>
      <c r="N18" s="55">
        <f t="shared" si="3"/>
        <v>15</v>
      </c>
      <c r="O18" s="55">
        <f t="shared" si="4"/>
        <v>3.5</v>
      </c>
      <c r="P18" s="16">
        <v>3.5</v>
      </c>
      <c r="Q18" s="16" t="s">
        <v>6</v>
      </c>
      <c r="R18" s="15">
        <f t="shared" si="5"/>
        <v>3.5</v>
      </c>
      <c r="S18" s="16">
        <v>3</v>
      </c>
      <c r="T18" s="16" t="s">
        <v>7</v>
      </c>
      <c r="U18" s="15">
        <f t="shared" si="6"/>
        <v>0</v>
      </c>
      <c r="V18" s="16">
        <v>2.5</v>
      </c>
      <c r="W18" s="16" t="s">
        <v>8</v>
      </c>
      <c r="X18" s="15">
        <f t="shared" si="7"/>
        <v>0</v>
      </c>
      <c r="Y18" s="16">
        <v>2</v>
      </c>
      <c r="Z18" s="16" t="s">
        <v>9</v>
      </c>
      <c r="AA18" s="15">
        <f t="shared" si="8"/>
        <v>0</v>
      </c>
      <c r="AB18" s="16">
        <v>1.5</v>
      </c>
      <c r="AC18" s="16" t="s">
        <v>10</v>
      </c>
      <c r="AD18" s="15">
        <f t="shared" si="9"/>
        <v>0</v>
      </c>
      <c r="AE18" s="16">
        <v>1</v>
      </c>
      <c r="AF18" s="16" t="s">
        <v>11</v>
      </c>
      <c r="AG18" s="15">
        <f t="shared" si="10"/>
        <v>0</v>
      </c>
      <c r="AH18" s="16">
        <v>0</v>
      </c>
      <c r="AI18" s="16" t="s">
        <v>15</v>
      </c>
      <c r="AJ18" s="15">
        <f t="shared" si="11"/>
        <v>0</v>
      </c>
      <c r="AK18" s="15">
        <f t="shared" si="12"/>
        <v>3.5</v>
      </c>
      <c r="AL18" s="17" t="str">
        <f t="shared" si="13"/>
        <v> </v>
      </c>
      <c r="AM18" s="15"/>
      <c r="AN18" s="48"/>
      <c r="AO18" s="47"/>
      <c r="AP18" s="47"/>
      <c r="AQ18" s="47"/>
      <c r="AR18" s="9"/>
      <c r="AS18" s="9"/>
      <c r="AT18" s="9"/>
      <c r="AU18" s="9"/>
      <c r="AV18" s="9"/>
      <c r="AW18" s="9"/>
      <c r="AX18" s="9"/>
    </row>
    <row r="19" spans="1:50" ht="19.5" customHeight="1">
      <c r="A19" s="76" t="s">
        <v>145</v>
      </c>
      <c r="B19" s="81" t="s">
        <v>146</v>
      </c>
      <c r="C19" s="19">
        <v>75</v>
      </c>
      <c r="D19" s="39">
        <f t="shared" si="1"/>
        <v>90</v>
      </c>
      <c r="E19" s="39">
        <v>212.5</v>
      </c>
      <c r="F19" s="62" t="s">
        <v>81</v>
      </c>
      <c r="G19" s="63"/>
      <c r="H19" s="39">
        <v>70</v>
      </c>
      <c r="I19" s="112" t="s">
        <v>260</v>
      </c>
      <c r="J19" s="40">
        <f t="shared" si="14"/>
        <v>2.6944444444444446</v>
      </c>
      <c r="K19" s="14"/>
      <c r="L19" s="14" t="s">
        <v>5</v>
      </c>
      <c r="M19" s="49">
        <f t="shared" si="2"/>
        <v>0</v>
      </c>
      <c r="N19" s="55">
        <f t="shared" si="3"/>
        <v>90</v>
      </c>
      <c r="O19" s="55">
        <f t="shared" si="4"/>
        <v>2.6944444444444446</v>
      </c>
      <c r="P19" s="16">
        <v>3.5</v>
      </c>
      <c r="Q19" s="16" t="s">
        <v>6</v>
      </c>
      <c r="R19" s="15">
        <f t="shared" si="5"/>
        <v>0</v>
      </c>
      <c r="S19" s="16">
        <v>3</v>
      </c>
      <c r="T19" s="16" t="s">
        <v>7</v>
      </c>
      <c r="U19" s="15">
        <f t="shared" si="6"/>
        <v>0</v>
      </c>
      <c r="V19" s="16">
        <v>2.5</v>
      </c>
      <c r="W19" s="16" t="s">
        <v>8</v>
      </c>
      <c r="X19" s="15">
        <f t="shared" si="7"/>
        <v>0</v>
      </c>
      <c r="Y19" s="16">
        <v>2</v>
      </c>
      <c r="Z19" s="16" t="s">
        <v>9</v>
      </c>
      <c r="AA19" s="15">
        <f t="shared" si="8"/>
        <v>2</v>
      </c>
      <c r="AB19" s="16">
        <v>1.5</v>
      </c>
      <c r="AC19" s="16" t="s">
        <v>10</v>
      </c>
      <c r="AD19" s="15">
        <f t="shared" si="9"/>
        <v>0</v>
      </c>
      <c r="AE19" s="16">
        <v>1</v>
      </c>
      <c r="AF19" s="16" t="s">
        <v>11</v>
      </c>
      <c r="AG19" s="15">
        <f t="shared" si="10"/>
        <v>0</v>
      </c>
      <c r="AH19" s="16">
        <v>0</v>
      </c>
      <c r="AI19" s="16" t="s">
        <v>15</v>
      </c>
      <c r="AJ19" s="15">
        <f t="shared" si="11"/>
        <v>0</v>
      </c>
      <c r="AK19" s="15">
        <f t="shared" si="12"/>
        <v>2</v>
      </c>
      <c r="AL19" s="17" t="str">
        <f t="shared" si="13"/>
        <v> </v>
      </c>
      <c r="AM19" s="15"/>
      <c r="AN19" s="48"/>
      <c r="AO19" s="47"/>
      <c r="AP19" s="47"/>
      <c r="AQ19" s="47"/>
      <c r="AR19" s="9"/>
      <c r="AS19" s="9"/>
      <c r="AT19" s="9"/>
      <c r="AU19" s="9"/>
      <c r="AV19" s="9"/>
      <c r="AW19" s="9"/>
      <c r="AX19" s="9"/>
    </row>
    <row r="20" spans="1:50" ht="19.5" customHeight="1">
      <c r="A20" s="76" t="s">
        <v>147</v>
      </c>
      <c r="B20" s="82" t="s">
        <v>148</v>
      </c>
      <c r="C20" s="19">
        <v>75</v>
      </c>
      <c r="D20" s="39">
        <f t="shared" si="1"/>
        <v>90</v>
      </c>
      <c r="E20" s="39">
        <v>220.5</v>
      </c>
      <c r="F20" s="62" t="s">
        <v>81</v>
      </c>
      <c r="G20" s="63"/>
      <c r="H20" s="39">
        <v>65</v>
      </c>
      <c r="I20" s="112" t="s">
        <v>260</v>
      </c>
      <c r="J20" s="40">
        <f t="shared" si="14"/>
        <v>2.783333333333333</v>
      </c>
      <c r="K20" s="14"/>
      <c r="L20" s="14" t="s">
        <v>5</v>
      </c>
      <c r="M20" s="49">
        <f t="shared" si="2"/>
        <v>0</v>
      </c>
      <c r="N20" s="55">
        <f t="shared" si="3"/>
        <v>90</v>
      </c>
      <c r="O20" s="55">
        <f t="shared" si="4"/>
        <v>2.783333333333333</v>
      </c>
      <c r="P20" s="16">
        <v>3.5</v>
      </c>
      <c r="Q20" s="16" t="s">
        <v>6</v>
      </c>
      <c r="R20" s="15">
        <f t="shared" si="5"/>
        <v>0</v>
      </c>
      <c r="S20" s="16">
        <v>3</v>
      </c>
      <c r="T20" s="16" t="s">
        <v>7</v>
      </c>
      <c r="U20" s="15">
        <f t="shared" si="6"/>
        <v>0</v>
      </c>
      <c r="V20" s="16">
        <v>2.5</v>
      </c>
      <c r="W20" s="16" t="s">
        <v>8</v>
      </c>
      <c r="X20" s="15">
        <f t="shared" si="7"/>
        <v>0</v>
      </c>
      <c r="Y20" s="16">
        <v>2</v>
      </c>
      <c r="Z20" s="16" t="s">
        <v>9</v>
      </c>
      <c r="AA20" s="15">
        <f t="shared" si="8"/>
        <v>2</v>
      </c>
      <c r="AB20" s="16">
        <v>1.5</v>
      </c>
      <c r="AC20" s="16" t="s">
        <v>10</v>
      </c>
      <c r="AD20" s="15">
        <f t="shared" si="9"/>
        <v>0</v>
      </c>
      <c r="AE20" s="16">
        <v>1</v>
      </c>
      <c r="AF20" s="16" t="s">
        <v>11</v>
      </c>
      <c r="AG20" s="15">
        <f t="shared" si="10"/>
        <v>0</v>
      </c>
      <c r="AH20" s="16">
        <v>0</v>
      </c>
      <c r="AI20" s="16" t="s">
        <v>15</v>
      </c>
      <c r="AJ20" s="15">
        <f t="shared" si="11"/>
        <v>0</v>
      </c>
      <c r="AK20" s="15">
        <f t="shared" si="12"/>
        <v>2</v>
      </c>
      <c r="AL20" s="17" t="str">
        <f t="shared" si="13"/>
        <v> </v>
      </c>
      <c r="AM20" s="15"/>
      <c r="AN20" s="48"/>
      <c r="AO20" s="47"/>
      <c r="AP20" s="47"/>
      <c r="AQ20" s="47"/>
      <c r="AR20" s="9"/>
      <c r="AS20" s="9"/>
      <c r="AT20" s="9"/>
      <c r="AU20" s="9"/>
      <c r="AV20" s="9"/>
      <c r="AW20" s="9"/>
      <c r="AX20" s="9"/>
    </row>
    <row r="21" spans="1:50" ht="19.5" customHeight="1">
      <c r="A21" s="76" t="s">
        <v>149</v>
      </c>
      <c r="B21" s="82" t="s">
        <v>150</v>
      </c>
      <c r="C21" s="19">
        <v>82</v>
      </c>
      <c r="D21" s="39">
        <f t="shared" si="1"/>
        <v>97</v>
      </c>
      <c r="E21" s="39">
        <v>189.5</v>
      </c>
      <c r="F21" s="62" t="s">
        <v>81</v>
      </c>
      <c r="G21" s="63"/>
      <c r="H21" s="39">
        <v>90</v>
      </c>
      <c r="I21" s="112" t="s">
        <v>260</v>
      </c>
      <c r="J21" s="40">
        <f t="shared" si="14"/>
        <v>2.5721649484536084</v>
      </c>
      <c r="K21" s="14"/>
      <c r="L21" s="14" t="s">
        <v>5</v>
      </c>
      <c r="M21" s="49">
        <f t="shared" si="2"/>
        <v>4</v>
      </c>
      <c r="N21" s="55">
        <f t="shared" si="3"/>
        <v>97</v>
      </c>
      <c r="O21" s="55">
        <f t="shared" si="4"/>
        <v>2.5721649484536084</v>
      </c>
      <c r="P21" s="16">
        <v>3.5</v>
      </c>
      <c r="Q21" s="16" t="s">
        <v>6</v>
      </c>
      <c r="R21" s="15">
        <f t="shared" si="5"/>
        <v>0</v>
      </c>
      <c r="S21" s="16">
        <v>3</v>
      </c>
      <c r="T21" s="16" t="s">
        <v>7</v>
      </c>
      <c r="U21" s="15">
        <f t="shared" si="6"/>
        <v>0</v>
      </c>
      <c r="V21" s="16">
        <v>2.5</v>
      </c>
      <c r="W21" s="16" t="s">
        <v>8</v>
      </c>
      <c r="X21" s="15">
        <f t="shared" si="7"/>
        <v>0</v>
      </c>
      <c r="Y21" s="16">
        <v>2</v>
      </c>
      <c r="Z21" s="16" t="s">
        <v>9</v>
      </c>
      <c r="AA21" s="15">
        <f t="shared" si="8"/>
        <v>0</v>
      </c>
      <c r="AB21" s="16">
        <v>1.5</v>
      </c>
      <c r="AC21" s="16" t="s">
        <v>10</v>
      </c>
      <c r="AD21" s="15">
        <f t="shared" si="9"/>
        <v>0</v>
      </c>
      <c r="AE21" s="16">
        <v>1</v>
      </c>
      <c r="AF21" s="16" t="s">
        <v>11</v>
      </c>
      <c r="AG21" s="15">
        <f t="shared" si="10"/>
        <v>0</v>
      </c>
      <c r="AH21" s="16">
        <v>0</v>
      </c>
      <c r="AI21" s="16" t="s">
        <v>15</v>
      </c>
      <c r="AJ21" s="15">
        <f t="shared" si="11"/>
        <v>0</v>
      </c>
      <c r="AK21" s="15">
        <f t="shared" si="12"/>
        <v>4</v>
      </c>
      <c r="AL21" s="17" t="str">
        <f t="shared" si="13"/>
        <v> </v>
      </c>
      <c r="AM21" s="15"/>
      <c r="AN21" s="48"/>
      <c r="AO21" s="47"/>
      <c r="AP21" s="47"/>
      <c r="AQ21" s="47"/>
      <c r="AR21" s="9"/>
      <c r="AS21" s="9"/>
      <c r="AT21" s="9"/>
      <c r="AU21" s="9"/>
      <c r="AV21" s="9"/>
      <c r="AW21" s="9"/>
      <c r="AX21" s="9"/>
    </row>
    <row r="22" spans="1:50" ht="19.5" customHeight="1">
      <c r="A22" s="78" t="s">
        <v>151</v>
      </c>
      <c r="B22" s="83" t="s">
        <v>152</v>
      </c>
      <c r="C22" s="19">
        <v>82</v>
      </c>
      <c r="D22" s="39">
        <f t="shared" si="1"/>
        <v>97</v>
      </c>
      <c r="E22" s="39">
        <v>209.5</v>
      </c>
      <c r="F22" s="62" t="s">
        <v>159</v>
      </c>
      <c r="G22" s="63"/>
      <c r="H22" s="39">
        <v>85</v>
      </c>
      <c r="I22" s="112" t="s">
        <v>260</v>
      </c>
      <c r="J22" s="40">
        <f t="shared" si="14"/>
        <v>2.7010309278350517</v>
      </c>
      <c r="K22" s="14"/>
      <c r="L22" s="14" t="s">
        <v>5</v>
      </c>
      <c r="M22" s="49">
        <f t="shared" si="2"/>
        <v>0</v>
      </c>
      <c r="N22" s="55">
        <f t="shared" si="3"/>
        <v>97</v>
      </c>
      <c r="O22" s="55">
        <f t="shared" si="4"/>
        <v>2.7010309278350517</v>
      </c>
      <c r="P22" s="16">
        <v>3.5</v>
      </c>
      <c r="Q22" s="16" t="s">
        <v>6</v>
      </c>
      <c r="R22" s="15">
        <f t="shared" si="5"/>
        <v>3.5</v>
      </c>
      <c r="S22" s="16">
        <v>3</v>
      </c>
      <c r="T22" s="16" t="s">
        <v>7</v>
      </c>
      <c r="U22" s="15">
        <f t="shared" si="6"/>
        <v>0</v>
      </c>
      <c r="V22" s="16">
        <v>2.5</v>
      </c>
      <c r="W22" s="16" t="s">
        <v>8</v>
      </c>
      <c r="X22" s="15">
        <f t="shared" si="7"/>
        <v>0</v>
      </c>
      <c r="Y22" s="16">
        <v>2</v>
      </c>
      <c r="Z22" s="16" t="s">
        <v>9</v>
      </c>
      <c r="AA22" s="15">
        <f t="shared" si="8"/>
        <v>0</v>
      </c>
      <c r="AB22" s="16">
        <v>1.5</v>
      </c>
      <c r="AC22" s="16" t="s">
        <v>10</v>
      </c>
      <c r="AD22" s="15">
        <f t="shared" si="9"/>
        <v>0</v>
      </c>
      <c r="AE22" s="16">
        <v>1</v>
      </c>
      <c r="AF22" s="16" t="s">
        <v>11</v>
      </c>
      <c r="AG22" s="15">
        <f t="shared" si="10"/>
        <v>0</v>
      </c>
      <c r="AH22" s="16">
        <v>0</v>
      </c>
      <c r="AI22" s="16" t="s">
        <v>15</v>
      </c>
      <c r="AJ22" s="15">
        <f t="shared" si="11"/>
        <v>0</v>
      </c>
      <c r="AK22" s="15">
        <f t="shared" si="12"/>
        <v>3.5</v>
      </c>
      <c r="AL22" s="17" t="str">
        <f t="shared" si="13"/>
        <v> </v>
      </c>
      <c r="AM22" s="15"/>
      <c r="AN22" s="47"/>
      <c r="AO22" s="47"/>
      <c r="AP22" s="47"/>
      <c r="AQ22" s="47"/>
      <c r="AR22" s="9"/>
      <c r="AS22" s="9"/>
      <c r="AT22" s="9"/>
      <c r="AU22" s="9"/>
      <c r="AV22" s="9"/>
      <c r="AW22" s="9"/>
      <c r="AX22" s="9"/>
    </row>
    <row r="23" spans="1:50" ht="19.5" customHeight="1">
      <c r="A23" s="76" t="s">
        <v>153</v>
      </c>
      <c r="B23" s="83" t="s">
        <v>154</v>
      </c>
      <c r="C23" s="19">
        <v>75</v>
      </c>
      <c r="D23" s="39">
        <f t="shared" si="1"/>
        <v>90</v>
      </c>
      <c r="E23" s="39">
        <v>228</v>
      </c>
      <c r="F23" s="62" t="s">
        <v>159</v>
      </c>
      <c r="G23" s="63"/>
      <c r="H23" s="39">
        <v>85</v>
      </c>
      <c r="I23" s="112" t="s">
        <v>260</v>
      </c>
      <c r="J23" s="40">
        <f t="shared" si="14"/>
        <v>3.1166666666666667</v>
      </c>
      <c r="K23" s="14"/>
      <c r="L23" s="14" t="s">
        <v>5</v>
      </c>
      <c r="M23" s="49">
        <f t="shared" si="2"/>
        <v>0</v>
      </c>
      <c r="N23" s="55">
        <f t="shared" si="3"/>
        <v>90</v>
      </c>
      <c r="O23" s="55">
        <f t="shared" si="4"/>
        <v>3.1166666666666667</v>
      </c>
      <c r="P23" s="16">
        <v>3.5</v>
      </c>
      <c r="Q23" s="16" t="s">
        <v>6</v>
      </c>
      <c r="R23" s="15">
        <f t="shared" si="5"/>
        <v>3.5</v>
      </c>
      <c r="S23" s="16">
        <v>3</v>
      </c>
      <c r="T23" s="16" t="s">
        <v>7</v>
      </c>
      <c r="U23" s="15">
        <f t="shared" si="6"/>
        <v>0</v>
      </c>
      <c r="V23" s="16">
        <v>2.5</v>
      </c>
      <c r="W23" s="16" t="s">
        <v>8</v>
      </c>
      <c r="X23" s="15">
        <f t="shared" si="7"/>
        <v>0</v>
      </c>
      <c r="Y23" s="16">
        <v>2</v>
      </c>
      <c r="Z23" s="16" t="s">
        <v>9</v>
      </c>
      <c r="AA23" s="15">
        <f t="shared" si="8"/>
        <v>0</v>
      </c>
      <c r="AB23" s="16">
        <v>1.5</v>
      </c>
      <c r="AC23" s="16" t="s">
        <v>10</v>
      </c>
      <c r="AD23" s="15">
        <f t="shared" si="9"/>
        <v>0</v>
      </c>
      <c r="AE23" s="16">
        <v>1</v>
      </c>
      <c r="AF23" s="16" t="s">
        <v>11</v>
      </c>
      <c r="AG23" s="15">
        <f t="shared" si="10"/>
        <v>0</v>
      </c>
      <c r="AH23" s="16">
        <v>0</v>
      </c>
      <c r="AI23" s="16" t="s">
        <v>15</v>
      </c>
      <c r="AJ23" s="15">
        <f t="shared" si="11"/>
        <v>0</v>
      </c>
      <c r="AK23" s="15">
        <f t="shared" si="12"/>
        <v>3.5</v>
      </c>
      <c r="AL23" s="17" t="str">
        <f t="shared" si="13"/>
        <v> </v>
      </c>
      <c r="AM23" s="15"/>
      <c r="AN23" s="47"/>
      <c r="AO23" s="47"/>
      <c r="AP23" s="47"/>
      <c r="AQ23" s="47"/>
      <c r="AR23" s="9"/>
      <c r="AS23" s="9"/>
      <c r="AT23" s="9"/>
      <c r="AU23" s="9"/>
      <c r="AV23" s="9"/>
      <c r="AW23" s="9"/>
      <c r="AX23" s="9"/>
    </row>
    <row r="24" spans="1:50" ht="19.5" customHeight="1">
      <c r="A24" s="76" t="s">
        <v>155</v>
      </c>
      <c r="B24" s="81" t="s">
        <v>156</v>
      </c>
      <c r="C24" s="19">
        <v>75</v>
      </c>
      <c r="D24" s="39">
        <f t="shared" si="1"/>
        <v>90</v>
      </c>
      <c r="E24" s="39">
        <v>280.5</v>
      </c>
      <c r="F24" s="62" t="s">
        <v>159</v>
      </c>
      <c r="G24" s="63"/>
      <c r="H24" s="39">
        <v>85</v>
      </c>
      <c r="I24" s="112" t="s">
        <v>260</v>
      </c>
      <c r="J24" s="40">
        <f t="shared" si="14"/>
        <v>3.7</v>
      </c>
      <c r="K24" s="14"/>
      <c r="L24" s="14" t="s">
        <v>5</v>
      </c>
      <c r="M24" s="49">
        <f t="shared" si="2"/>
        <v>0</v>
      </c>
      <c r="N24" s="55">
        <f t="shared" si="3"/>
        <v>90</v>
      </c>
      <c r="O24" s="55">
        <f t="shared" si="4"/>
        <v>3.7</v>
      </c>
      <c r="P24" s="16">
        <v>3.5</v>
      </c>
      <c r="Q24" s="16" t="s">
        <v>6</v>
      </c>
      <c r="R24" s="15">
        <f t="shared" si="5"/>
        <v>3.5</v>
      </c>
      <c r="S24" s="16">
        <v>3</v>
      </c>
      <c r="T24" s="16" t="s">
        <v>7</v>
      </c>
      <c r="U24" s="15">
        <f t="shared" si="6"/>
        <v>0</v>
      </c>
      <c r="V24" s="16">
        <v>2.5</v>
      </c>
      <c r="W24" s="16" t="s">
        <v>8</v>
      </c>
      <c r="X24" s="15">
        <f t="shared" si="7"/>
        <v>0</v>
      </c>
      <c r="Y24" s="16">
        <v>2</v>
      </c>
      <c r="Z24" s="16" t="s">
        <v>9</v>
      </c>
      <c r="AA24" s="15">
        <f t="shared" si="8"/>
        <v>0</v>
      </c>
      <c r="AB24" s="16">
        <v>1.5</v>
      </c>
      <c r="AC24" s="16" t="s">
        <v>10</v>
      </c>
      <c r="AD24" s="15">
        <f t="shared" si="9"/>
        <v>0</v>
      </c>
      <c r="AE24" s="16">
        <v>1</v>
      </c>
      <c r="AF24" s="16" t="s">
        <v>11</v>
      </c>
      <c r="AG24" s="15">
        <f t="shared" si="10"/>
        <v>0</v>
      </c>
      <c r="AH24" s="16">
        <v>0</v>
      </c>
      <c r="AI24" s="16" t="s">
        <v>15</v>
      </c>
      <c r="AJ24" s="15">
        <f t="shared" si="11"/>
        <v>0</v>
      </c>
      <c r="AK24" s="15">
        <f t="shared" si="12"/>
        <v>3.5</v>
      </c>
      <c r="AL24" s="17" t="str">
        <f t="shared" si="13"/>
        <v> </v>
      </c>
      <c r="AM24" s="15"/>
      <c r="AN24" s="47"/>
      <c r="AO24" s="47"/>
      <c r="AP24" s="47"/>
      <c r="AQ24" s="47"/>
      <c r="AR24" s="9"/>
      <c r="AS24" s="9"/>
      <c r="AT24" s="9"/>
      <c r="AU24" s="9"/>
      <c r="AV24" s="9"/>
      <c r="AW24" s="9"/>
      <c r="AX24" s="9"/>
    </row>
    <row r="25" spans="1:50" ht="19.5" customHeight="1">
      <c r="A25" s="76" t="s">
        <v>157</v>
      </c>
      <c r="B25" s="81" t="s">
        <v>158</v>
      </c>
      <c r="C25" s="19">
        <v>75</v>
      </c>
      <c r="D25" s="39">
        <f t="shared" si="1"/>
        <v>90</v>
      </c>
      <c r="E25" s="39">
        <v>217</v>
      </c>
      <c r="F25" s="62" t="s">
        <v>82</v>
      </c>
      <c r="G25" s="63"/>
      <c r="H25" s="39">
        <v>65</v>
      </c>
      <c r="I25" s="112" t="s">
        <v>260</v>
      </c>
      <c r="J25" s="40">
        <f t="shared" si="14"/>
        <v>2.7444444444444445</v>
      </c>
      <c r="K25" s="14"/>
      <c r="L25" s="14" t="s">
        <v>5</v>
      </c>
      <c r="M25" s="49">
        <f t="shared" si="2"/>
        <v>0</v>
      </c>
      <c r="N25" s="55">
        <f t="shared" si="3"/>
        <v>90</v>
      </c>
      <c r="O25" s="55">
        <f t="shared" si="4"/>
        <v>2.7444444444444445</v>
      </c>
      <c r="P25" s="16">
        <v>3.5</v>
      </c>
      <c r="Q25" s="16" t="s">
        <v>6</v>
      </c>
      <c r="R25" s="15">
        <f t="shared" si="5"/>
        <v>0</v>
      </c>
      <c r="S25" s="16">
        <v>3</v>
      </c>
      <c r="T25" s="16" t="s">
        <v>7</v>
      </c>
      <c r="U25" s="15">
        <f t="shared" si="6"/>
        <v>0</v>
      </c>
      <c r="V25" s="16">
        <v>2.5</v>
      </c>
      <c r="W25" s="16" t="s">
        <v>8</v>
      </c>
      <c r="X25" s="15">
        <f t="shared" si="7"/>
        <v>0</v>
      </c>
      <c r="Y25" s="16">
        <v>2</v>
      </c>
      <c r="Z25" s="16" t="s">
        <v>9</v>
      </c>
      <c r="AA25" s="15">
        <f t="shared" si="8"/>
        <v>2</v>
      </c>
      <c r="AB25" s="16">
        <v>1.5</v>
      </c>
      <c r="AC25" s="16" t="s">
        <v>10</v>
      </c>
      <c r="AD25" s="15">
        <f t="shared" si="9"/>
        <v>0</v>
      </c>
      <c r="AE25" s="16">
        <v>1</v>
      </c>
      <c r="AF25" s="16" t="s">
        <v>11</v>
      </c>
      <c r="AG25" s="15">
        <f t="shared" si="10"/>
        <v>0</v>
      </c>
      <c r="AH25" s="16">
        <v>0</v>
      </c>
      <c r="AI25" s="16" t="s">
        <v>15</v>
      </c>
      <c r="AJ25" s="15">
        <f t="shared" si="11"/>
        <v>0</v>
      </c>
      <c r="AK25" s="15">
        <f t="shared" si="12"/>
        <v>2</v>
      </c>
      <c r="AL25" s="17" t="str">
        <f t="shared" si="13"/>
        <v> </v>
      </c>
      <c r="AM25" s="15"/>
      <c r="AN25" s="47"/>
      <c r="AO25" s="47"/>
      <c r="AP25" s="47"/>
      <c r="AQ25" s="47"/>
      <c r="AR25" s="9"/>
      <c r="AS25" s="9"/>
      <c r="AT25" s="9"/>
      <c r="AU25" s="9"/>
      <c r="AV25" s="9"/>
      <c r="AW25" s="9"/>
      <c r="AX25" s="9"/>
    </row>
    <row r="26" spans="1:50" ht="19.5" customHeight="1">
      <c r="A26" s="84"/>
      <c r="B26" s="75"/>
      <c r="C26" s="19"/>
      <c r="D26" s="39" t="str">
        <f t="shared" si="1"/>
        <v> </v>
      </c>
      <c r="E26" s="39"/>
      <c r="F26" s="62"/>
      <c r="G26" s="63"/>
      <c r="H26" s="39" t="s">
        <v>21</v>
      </c>
      <c r="I26" s="114" t="str">
        <f aca="true" t="shared" si="15" ref="I26:I33">IF(C26=0," ",IF(H26=0," ",AL26))</f>
        <v> </v>
      </c>
      <c r="J26" s="40" t="str">
        <f t="shared" si="14"/>
        <v> </v>
      </c>
      <c r="K26" s="14"/>
      <c r="L26" s="14" t="s">
        <v>5</v>
      </c>
      <c r="M26" s="49">
        <f t="shared" si="2"/>
        <v>0</v>
      </c>
      <c r="N26" s="55">
        <f t="shared" si="3"/>
        <v>0</v>
      </c>
      <c r="O26" s="55" t="e">
        <f t="shared" si="4"/>
        <v>#DIV/0!</v>
      </c>
      <c r="P26" s="16">
        <v>3.5</v>
      </c>
      <c r="Q26" s="16" t="s">
        <v>6</v>
      </c>
      <c r="R26" s="15">
        <f t="shared" si="5"/>
        <v>0</v>
      </c>
      <c r="S26" s="16">
        <v>3</v>
      </c>
      <c r="T26" s="16" t="s">
        <v>7</v>
      </c>
      <c r="U26" s="15">
        <f t="shared" si="6"/>
        <v>0</v>
      </c>
      <c r="V26" s="16">
        <v>2.5</v>
      </c>
      <c r="W26" s="16" t="s">
        <v>8</v>
      </c>
      <c r="X26" s="15">
        <f t="shared" si="7"/>
        <v>0</v>
      </c>
      <c r="Y26" s="16">
        <v>2</v>
      </c>
      <c r="Z26" s="16" t="s">
        <v>9</v>
      </c>
      <c r="AA26" s="15">
        <f t="shared" si="8"/>
        <v>0</v>
      </c>
      <c r="AB26" s="16">
        <v>1.5</v>
      </c>
      <c r="AC26" s="16" t="s">
        <v>10</v>
      </c>
      <c r="AD26" s="15">
        <f t="shared" si="9"/>
        <v>0</v>
      </c>
      <c r="AE26" s="16">
        <v>1</v>
      </c>
      <c r="AF26" s="16" t="s">
        <v>11</v>
      </c>
      <c r="AG26" s="15">
        <f t="shared" si="10"/>
        <v>0</v>
      </c>
      <c r="AH26" s="16">
        <v>0</v>
      </c>
      <c r="AI26" s="16" t="s">
        <v>15</v>
      </c>
      <c r="AJ26" s="15">
        <f t="shared" si="11"/>
        <v>0</v>
      </c>
      <c r="AK26" s="15">
        <f t="shared" si="12"/>
        <v>0</v>
      </c>
      <c r="AL26" s="17" t="str">
        <f t="shared" si="13"/>
        <v> </v>
      </c>
      <c r="AM26" s="15"/>
      <c r="AN26" s="47"/>
      <c r="AO26" s="47"/>
      <c r="AP26" s="47"/>
      <c r="AQ26" s="47"/>
      <c r="AR26" s="9"/>
      <c r="AS26" s="9"/>
      <c r="AT26" s="9"/>
      <c r="AU26" s="9"/>
      <c r="AV26" s="9"/>
      <c r="AW26" s="9"/>
      <c r="AX26" s="9"/>
    </row>
    <row r="27" spans="1:50" ht="19.5" customHeight="1">
      <c r="A27" s="37"/>
      <c r="B27" s="35"/>
      <c r="C27" s="101"/>
      <c r="D27" s="39" t="str">
        <f t="shared" si="1"/>
        <v> </v>
      </c>
      <c r="E27" s="39"/>
      <c r="F27" s="62"/>
      <c r="G27" s="63"/>
      <c r="H27" s="39" t="s">
        <v>21</v>
      </c>
      <c r="I27" s="114" t="str">
        <f t="shared" si="15"/>
        <v> </v>
      </c>
      <c r="J27" s="40" t="str">
        <f t="shared" si="14"/>
        <v> </v>
      </c>
      <c r="K27" s="14"/>
      <c r="L27" s="14" t="s">
        <v>5</v>
      </c>
      <c r="M27" s="49">
        <f t="shared" si="2"/>
        <v>0</v>
      </c>
      <c r="N27" s="55">
        <f t="shared" si="3"/>
        <v>0</v>
      </c>
      <c r="O27" s="55" t="e">
        <f t="shared" si="4"/>
        <v>#DIV/0!</v>
      </c>
      <c r="P27" s="16">
        <v>3.5</v>
      </c>
      <c r="Q27" s="16" t="s">
        <v>6</v>
      </c>
      <c r="R27" s="15">
        <f t="shared" si="5"/>
        <v>0</v>
      </c>
      <c r="S27" s="16">
        <v>3</v>
      </c>
      <c r="T27" s="16" t="s">
        <v>7</v>
      </c>
      <c r="U27" s="15">
        <f t="shared" si="6"/>
        <v>0</v>
      </c>
      <c r="V27" s="16">
        <v>2.5</v>
      </c>
      <c r="W27" s="16" t="s">
        <v>8</v>
      </c>
      <c r="X27" s="15">
        <f t="shared" si="7"/>
        <v>0</v>
      </c>
      <c r="Y27" s="16">
        <v>2</v>
      </c>
      <c r="Z27" s="16" t="s">
        <v>9</v>
      </c>
      <c r="AA27" s="15">
        <f t="shared" si="8"/>
        <v>0</v>
      </c>
      <c r="AB27" s="16">
        <v>1.5</v>
      </c>
      <c r="AC27" s="16" t="s">
        <v>10</v>
      </c>
      <c r="AD27" s="15">
        <f t="shared" si="9"/>
        <v>0</v>
      </c>
      <c r="AE27" s="16">
        <v>1</v>
      </c>
      <c r="AF27" s="16" t="s">
        <v>11</v>
      </c>
      <c r="AG27" s="15">
        <f t="shared" si="10"/>
        <v>0</v>
      </c>
      <c r="AH27" s="16">
        <v>0</v>
      </c>
      <c r="AI27" s="16" t="s">
        <v>15</v>
      </c>
      <c r="AJ27" s="15">
        <f t="shared" si="11"/>
        <v>0</v>
      </c>
      <c r="AK27" s="15">
        <f t="shared" si="12"/>
        <v>0</v>
      </c>
      <c r="AL27" s="17" t="str">
        <f t="shared" si="13"/>
        <v> </v>
      </c>
      <c r="AM27" s="15"/>
      <c r="AN27" s="47"/>
      <c r="AO27" s="47"/>
      <c r="AP27" s="47"/>
      <c r="AQ27" s="47"/>
      <c r="AR27" s="9"/>
      <c r="AS27" s="9"/>
      <c r="AT27" s="9"/>
      <c r="AU27" s="9"/>
      <c r="AV27" s="9"/>
      <c r="AW27" s="9"/>
      <c r="AX27" s="9"/>
    </row>
    <row r="28" spans="1:50" ht="19.5" customHeight="1">
      <c r="A28" s="37"/>
      <c r="B28" s="35"/>
      <c r="C28" s="101"/>
      <c r="D28" s="39" t="str">
        <f t="shared" si="1"/>
        <v> </v>
      </c>
      <c r="E28" s="39"/>
      <c r="F28" s="62"/>
      <c r="G28" s="63"/>
      <c r="H28" s="39" t="s">
        <v>21</v>
      </c>
      <c r="I28" s="114" t="str">
        <f t="shared" si="15"/>
        <v> </v>
      </c>
      <c r="J28" s="40" t="str">
        <f t="shared" si="14"/>
        <v> </v>
      </c>
      <c r="K28" s="14"/>
      <c r="L28" s="14" t="s">
        <v>5</v>
      </c>
      <c r="M28" s="49">
        <f t="shared" si="2"/>
        <v>0</v>
      </c>
      <c r="N28" s="55">
        <f t="shared" si="3"/>
        <v>0</v>
      </c>
      <c r="O28" s="55" t="e">
        <f t="shared" si="4"/>
        <v>#DIV/0!</v>
      </c>
      <c r="P28" s="16">
        <v>3.5</v>
      </c>
      <c r="Q28" s="16" t="s">
        <v>6</v>
      </c>
      <c r="R28" s="15">
        <f t="shared" si="5"/>
        <v>0</v>
      </c>
      <c r="S28" s="16">
        <v>3</v>
      </c>
      <c r="T28" s="16" t="s">
        <v>7</v>
      </c>
      <c r="U28" s="15">
        <f t="shared" si="6"/>
        <v>0</v>
      </c>
      <c r="V28" s="16">
        <v>2.5</v>
      </c>
      <c r="W28" s="16" t="s">
        <v>8</v>
      </c>
      <c r="X28" s="15">
        <f t="shared" si="7"/>
        <v>0</v>
      </c>
      <c r="Y28" s="16">
        <v>2</v>
      </c>
      <c r="Z28" s="16" t="s">
        <v>9</v>
      </c>
      <c r="AA28" s="15">
        <f t="shared" si="8"/>
        <v>0</v>
      </c>
      <c r="AB28" s="16">
        <v>1.5</v>
      </c>
      <c r="AC28" s="16" t="s">
        <v>10</v>
      </c>
      <c r="AD28" s="15">
        <f t="shared" si="9"/>
        <v>0</v>
      </c>
      <c r="AE28" s="16">
        <v>1</v>
      </c>
      <c r="AF28" s="16" t="s">
        <v>11</v>
      </c>
      <c r="AG28" s="15">
        <f t="shared" si="10"/>
        <v>0</v>
      </c>
      <c r="AH28" s="16">
        <v>0</v>
      </c>
      <c r="AI28" s="16" t="s">
        <v>15</v>
      </c>
      <c r="AJ28" s="15">
        <f t="shared" si="11"/>
        <v>0</v>
      </c>
      <c r="AK28" s="15">
        <f t="shared" si="12"/>
        <v>0</v>
      </c>
      <c r="AL28" s="17" t="str">
        <f t="shared" si="13"/>
        <v> </v>
      </c>
      <c r="AM28" s="15"/>
      <c r="AN28" s="47"/>
      <c r="AO28" s="47"/>
      <c r="AP28" s="47"/>
      <c r="AQ28" s="47"/>
      <c r="AR28" s="9"/>
      <c r="AS28" s="9"/>
      <c r="AT28" s="9"/>
      <c r="AU28" s="9"/>
      <c r="AV28" s="9"/>
      <c r="AW28" s="9"/>
      <c r="AX28" s="9"/>
    </row>
    <row r="29" spans="1:50" ht="19.5" customHeight="1">
      <c r="A29" s="37"/>
      <c r="B29" s="35"/>
      <c r="C29" s="101"/>
      <c r="D29" s="39" t="str">
        <f t="shared" si="1"/>
        <v> </v>
      </c>
      <c r="E29" s="39"/>
      <c r="F29" s="62"/>
      <c r="G29" s="63"/>
      <c r="H29" s="39" t="s">
        <v>21</v>
      </c>
      <c r="I29" s="114" t="str">
        <f t="shared" si="15"/>
        <v> </v>
      </c>
      <c r="J29" s="40" t="str">
        <f t="shared" si="14"/>
        <v> </v>
      </c>
      <c r="K29" s="14"/>
      <c r="L29" s="14" t="s">
        <v>5</v>
      </c>
      <c r="M29" s="49">
        <f t="shared" si="2"/>
        <v>0</v>
      </c>
      <c r="N29" s="55">
        <f t="shared" si="3"/>
        <v>0</v>
      </c>
      <c r="O29" s="55" t="e">
        <f t="shared" si="4"/>
        <v>#DIV/0!</v>
      </c>
      <c r="P29" s="16">
        <v>3.5</v>
      </c>
      <c r="Q29" s="16" t="s">
        <v>6</v>
      </c>
      <c r="R29" s="15">
        <f t="shared" si="5"/>
        <v>0</v>
      </c>
      <c r="S29" s="16">
        <v>3</v>
      </c>
      <c r="T29" s="16" t="s">
        <v>7</v>
      </c>
      <c r="U29" s="15">
        <f t="shared" si="6"/>
        <v>0</v>
      </c>
      <c r="V29" s="16">
        <v>2.5</v>
      </c>
      <c r="W29" s="16" t="s">
        <v>8</v>
      </c>
      <c r="X29" s="15">
        <f t="shared" si="7"/>
        <v>0</v>
      </c>
      <c r="Y29" s="16">
        <v>2</v>
      </c>
      <c r="Z29" s="16" t="s">
        <v>9</v>
      </c>
      <c r="AA29" s="15">
        <f t="shared" si="8"/>
        <v>0</v>
      </c>
      <c r="AB29" s="16">
        <v>1.5</v>
      </c>
      <c r="AC29" s="16" t="s">
        <v>10</v>
      </c>
      <c r="AD29" s="15">
        <f t="shared" si="9"/>
        <v>0</v>
      </c>
      <c r="AE29" s="16">
        <v>1</v>
      </c>
      <c r="AF29" s="16" t="s">
        <v>11</v>
      </c>
      <c r="AG29" s="15">
        <f t="shared" si="10"/>
        <v>0</v>
      </c>
      <c r="AH29" s="16">
        <v>0</v>
      </c>
      <c r="AI29" s="16" t="s">
        <v>15</v>
      </c>
      <c r="AJ29" s="15">
        <f t="shared" si="11"/>
        <v>0</v>
      </c>
      <c r="AK29" s="15">
        <f t="shared" si="12"/>
        <v>0</v>
      </c>
      <c r="AL29" s="17" t="str">
        <f t="shared" si="13"/>
        <v> </v>
      </c>
      <c r="AM29" s="15"/>
      <c r="AN29" s="47"/>
      <c r="AO29" s="47"/>
      <c r="AP29" s="47"/>
      <c r="AQ29" s="47"/>
      <c r="AR29" s="9"/>
      <c r="AS29" s="9"/>
      <c r="AT29" s="9"/>
      <c r="AU29" s="9"/>
      <c r="AV29" s="9"/>
      <c r="AW29" s="9"/>
      <c r="AX29" s="9"/>
    </row>
    <row r="30" spans="1:50" ht="19.5" customHeight="1">
      <c r="A30" s="37"/>
      <c r="B30" s="35"/>
      <c r="C30" s="101"/>
      <c r="D30" s="39" t="str">
        <f t="shared" si="1"/>
        <v> </v>
      </c>
      <c r="E30" s="39"/>
      <c r="F30" s="62"/>
      <c r="G30" s="63"/>
      <c r="H30" s="39" t="s">
        <v>21</v>
      </c>
      <c r="I30" s="114" t="str">
        <f t="shared" si="15"/>
        <v> </v>
      </c>
      <c r="J30" s="40" t="str">
        <f t="shared" si="14"/>
        <v> </v>
      </c>
      <c r="K30" s="14"/>
      <c r="L30" s="14" t="s">
        <v>5</v>
      </c>
      <c r="M30" s="49">
        <f t="shared" si="2"/>
        <v>0</v>
      </c>
      <c r="N30" s="55">
        <f t="shared" si="3"/>
        <v>0</v>
      </c>
      <c r="O30" s="55" t="e">
        <f t="shared" si="4"/>
        <v>#DIV/0!</v>
      </c>
      <c r="P30" s="16">
        <v>3.5</v>
      </c>
      <c r="Q30" s="16" t="s">
        <v>6</v>
      </c>
      <c r="R30" s="15">
        <f t="shared" si="5"/>
        <v>0</v>
      </c>
      <c r="S30" s="16">
        <v>3</v>
      </c>
      <c r="T30" s="16" t="s">
        <v>7</v>
      </c>
      <c r="U30" s="15">
        <f t="shared" si="6"/>
        <v>0</v>
      </c>
      <c r="V30" s="16">
        <v>2.5</v>
      </c>
      <c r="W30" s="16" t="s">
        <v>8</v>
      </c>
      <c r="X30" s="15">
        <f t="shared" si="7"/>
        <v>0</v>
      </c>
      <c r="Y30" s="16">
        <v>2</v>
      </c>
      <c r="Z30" s="16" t="s">
        <v>9</v>
      </c>
      <c r="AA30" s="15">
        <f t="shared" si="8"/>
        <v>0</v>
      </c>
      <c r="AB30" s="16">
        <v>1.5</v>
      </c>
      <c r="AC30" s="16" t="s">
        <v>10</v>
      </c>
      <c r="AD30" s="15">
        <f t="shared" si="9"/>
        <v>0</v>
      </c>
      <c r="AE30" s="16">
        <v>1</v>
      </c>
      <c r="AF30" s="16" t="s">
        <v>11</v>
      </c>
      <c r="AG30" s="15">
        <f t="shared" si="10"/>
        <v>0</v>
      </c>
      <c r="AH30" s="16">
        <v>0</v>
      </c>
      <c r="AI30" s="16" t="s">
        <v>15</v>
      </c>
      <c r="AJ30" s="15">
        <f t="shared" si="11"/>
        <v>0</v>
      </c>
      <c r="AK30" s="15">
        <f t="shared" si="12"/>
        <v>0</v>
      </c>
      <c r="AL30" s="17" t="str">
        <f t="shared" si="13"/>
        <v> </v>
      </c>
      <c r="AM30" s="15"/>
      <c r="AN30" s="47"/>
      <c r="AO30" s="47"/>
      <c r="AP30" s="47"/>
      <c r="AQ30" s="47"/>
      <c r="AR30" s="9"/>
      <c r="AS30" s="9"/>
      <c r="AT30" s="9"/>
      <c r="AU30" s="9"/>
      <c r="AV30" s="9"/>
      <c r="AW30" s="9"/>
      <c r="AX30" s="9"/>
    </row>
    <row r="31" spans="1:50" ht="19.5" customHeight="1">
      <c r="A31" s="37"/>
      <c r="B31" s="35"/>
      <c r="C31" s="101"/>
      <c r="D31" s="39" t="str">
        <f t="shared" si="1"/>
        <v> </v>
      </c>
      <c r="E31" s="39"/>
      <c r="F31" s="62"/>
      <c r="G31" s="63"/>
      <c r="H31" s="39" t="s">
        <v>21</v>
      </c>
      <c r="I31" s="114" t="str">
        <f t="shared" si="15"/>
        <v> </v>
      </c>
      <c r="J31" s="40" t="str">
        <f t="shared" si="14"/>
        <v> </v>
      </c>
      <c r="K31" s="14"/>
      <c r="L31" s="14" t="s">
        <v>5</v>
      </c>
      <c r="M31" s="49">
        <f t="shared" si="2"/>
        <v>0</v>
      </c>
      <c r="N31" s="55">
        <f t="shared" si="3"/>
        <v>0</v>
      </c>
      <c r="O31" s="55" t="e">
        <f t="shared" si="4"/>
        <v>#DIV/0!</v>
      </c>
      <c r="P31" s="16">
        <v>3.5</v>
      </c>
      <c r="Q31" s="16" t="s">
        <v>6</v>
      </c>
      <c r="R31" s="15">
        <f t="shared" si="5"/>
        <v>0</v>
      </c>
      <c r="S31" s="16">
        <v>3</v>
      </c>
      <c r="T31" s="16" t="s">
        <v>7</v>
      </c>
      <c r="U31" s="15">
        <f t="shared" si="6"/>
        <v>0</v>
      </c>
      <c r="V31" s="16">
        <v>2.5</v>
      </c>
      <c r="W31" s="16" t="s">
        <v>8</v>
      </c>
      <c r="X31" s="15">
        <f t="shared" si="7"/>
        <v>0</v>
      </c>
      <c r="Y31" s="16">
        <v>2</v>
      </c>
      <c r="Z31" s="16" t="s">
        <v>9</v>
      </c>
      <c r="AA31" s="15">
        <f t="shared" si="8"/>
        <v>0</v>
      </c>
      <c r="AB31" s="16">
        <v>1.5</v>
      </c>
      <c r="AC31" s="16" t="s">
        <v>10</v>
      </c>
      <c r="AD31" s="15">
        <f t="shared" si="9"/>
        <v>0</v>
      </c>
      <c r="AE31" s="16">
        <v>1</v>
      </c>
      <c r="AF31" s="16" t="s">
        <v>11</v>
      </c>
      <c r="AG31" s="15">
        <f t="shared" si="10"/>
        <v>0</v>
      </c>
      <c r="AH31" s="16">
        <v>0</v>
      </c>
      <c r="AI31" s="16" t="s">
        <v>15</v>
      </c>
      <c r="AJ31" s="15">
        <f t="shared" si="11"/>
        <v>0</v>
      </c>
      <c r="AK31" s="15">
        <f t="shared" si="12"/>
        <v>0</v>
      </c>
      <c r="AL31" s="17" t="str">
        <f t="shared" si="13"/>
        <v> </v>
      </c>
      <c r="AM31" s="15"/>
      <c r="AN31" s="47"/>
      <c r="AO31" s="47"/>
      <c r="AP31" s="47"/>
      <c r="AQ31" s="47"/>
      <c r="AR31" s="9"/>
      <c r="AS31" s="9"/>
      <c r="AT31" s="9"/>
      <c r="AU31" s="9"/>
      <c r="AV31" s="9"/>
      <c r="AW31" s="9"/>
      <c r="AX31" s="9"/>
    </row>
    <row r="32" spans="1:50" ht="19.5" customHeight="1">
      <c r="A32" s="37"/>
      <c r="B32" s="35"/>
      <c r="C32" s="101"/>
      <c r="D32" s="39" t="str">
        <f t="shared" si="1"/>
        <v> </v>
      </c>
      <c r="E32" s="39"/>
      <c r="F32" s="62"/>
      <c r="G32" s="63"/>
      <c r="H32" s="39" t="s">
        <v>21</v>
      </c>
      <c r="I32" s="114" t="str">
        <f t="shared" si="15"/>
        <v> </v>
      </c>
      <c r="J32" s="40" t="str">
        <f t="shared" si="14"/>
        <v> </v>
      </c>
      <c r="K32" s="14"/>
      <c r="L32" s="14" t="s">
        <v>5</v>
      </c>
      <c r="M32" s="49">
        <f t="shared" si="2"/>
        <v>0</v>
      </c>
      <c r="N32" s="55">
        <f t="shared" si="3"/>
        <v>0</v>
      </c>
      <c r="O32" s="55" t="e">
        <f t="shared" si="4"/>
        <v>#DIV/0!</v>
      </c>
      <c r="P32" s="16">
        <v>3.5</v>
      </c>
      <c r="Q32" s="16" t="s">
        <v>6</v>
      </c>
      <c r="R32" s="15">
        <f t="shared" si="5"/>
        <v>0</v>
      </c>
      <c r="S32" s="16">
        <v>3</v>
      </c>
      <c r="T32" s="16" t="s">
        <v>7</v>
      </c>
      <c r="U32" s="15">
        <f t="shared" si="6"/>
        <v>0</v>
      </c>
      <c r="V32" s="16">
        <v>2.5</v>
      </c>
      <c r="W32" s="16" t="s">
        <v>8</v>
      </c>
      <c r="X32" s="15">
        <f t="shared" si="7"/>
        <v>0</v>
      </c>
      <c r="Y32" s="16">
        <v>2</v>
      </c>
      <c r="Z32" s="16" t="s">
        <v>9</v>
      </c>
      <c r="AA32" s="15">
        <f t="shared" si="8"/>
        <v>0</v>
      </c>
      <c r="AB32" s="16">
        <v>1.5</v>
      </c>
      <c r="AC32" s="16" t="s">
        <v>10</v>
      </c>
      <c r="AD32" s="15">
        <f t="shared" si="9"/>
        <v>0</v>
      </c>
      <c r="AE32" s="16">
        <v>1</v>
      </c>
      <c r="AF32" s="16" t="s">
        <v>11</v>
      </c>
      <c r="AG32" s="15">
        <f t="shared" si="10"/>
        <v>0</v>
      </c>
      <c r="AH32" s="16">
        <v>0</v>
      </c>
      <c r="AI32" s="16" t="s">
        <v>15</v>
      </c>
      <c r="AJ32" s="15">
        <f t="shared" si="11"/>
        <v>0</v>
      </c>
      <c r="AK32" s="15">
        <f t="shared" si="12"/>
        <v>0</v>
      </c>
      <c r="AL32" s="17" t="str">
        <f t="shared" si="13"/>
        <v> </v>
      </c>
      <c r="AM32" s="15"/>
      <c r="AN32" s="47"/>
      <c r="AO32" s="47"/>
      <c r="AP32" s="47"/>
      <c r="AQ32" s="47"/>
      <c r="AR32" s="9"/>
      <c r="AS32" s="9"/>
      <c r="AT32" s="9"/>
      <c r="AU32" s="9"/>
      <c r="AV32" s="9"/>
      <c r="AW32" s="9"/>
      <c r="AX32" s="9"/>
    </row>
    <row r="33" spans="1:50" ht="19.5" customHeight="1" thickBot="1">
      <c r="A33" s="56"/>
      <c r="B33" s="57"/>
      <c r="C33" s="102"/>
      <c r="D33" s="39" t="str">
        <f t="shared" si="1"/>
        <v> </v>
      </c>
      <c r="E33" s="103"/>
      <c r="F33" s="64"/>
      <c r="G33" s="65"/>
      <c r="H33" s="103" t="s">
        <v>21</v>
      </c>
      <c r="I33" s="115" t="str">
        <f t="shared" si="15"/>
        <v> </v>
      </c>
      <c r="J33" s="40" t="str">
        <f t="shared" si="14"/>
        <v> </v>
      </c>
      <c r="K33" s="14"/>
      <c r="L33" s="14" t="s">
        <v>5</v>
      </c>
      <c r="M33" s="49">
        <f t="shared" si="2"/>
        <v>0</v>
      </c>
      <c r="N33" s="55">
        <f t="shared" si="3"/>
        <v>0</v>
      </c>
      <c r="O33" s="55" t="e">
        <f t="shared" si="4"/>
        <v>#DIV/0!</v>
      </c>
      <c r="P33" s="16">
        <v>3.5</v>
      </c>
      <c r="Q33" s="16" t="s">
        <v>6</v>
      </c>
      <c r="R33" s="15">
        <f t="shared" si="5"/>
        <v>0</v>
      </c>
      <c r="S33" s="16">
        <v>3</v>
      </c>
      <c r="T33" s="16" t="s">
        <v>7</v>
      </c>
      <c r="U33" s="15">
        <f t="shared" si="6"/>
        <v>0</v>
      </c>
      <c r="V33" s="16">
        <v>2.5</v>
      </c>
      <c r="W33" s="16" t="s">
        <v>8</v>
      </c>
      <c r="X33" s="15">
        <f t="shared" si="7"/>
        <v>0</v>
      </c>
      <c r="Y33" s="16">
        <v>2</v>
      </c>
      <c r="Z33" s="16" t="s">
        <v>9</v>
      </c>
      <c r="AA33" s="15">
        <f t="shared" si="8"/>
        <v>0</v>
      </c>
      <c r="AB33" s="16">
        <v>1.5</v>
      </c>
      <c r="AC33" s="16" t="s">
        <v>10</v>
      </c>
      <c r="AD33" s="15">
        <f t="shared" si="9"/>
        <v>0</v>
      </c>
      <c r="AE33" s="16">
        <v>1</v>
      </c>
      <c r="AF33" s="16" t="s">
        <v>11</v>
      </c>
      <c r="AG33" s="15">
        <f t="shared" si="10"/>
        <v>0</v>
      </c>
      <c r="AH33" s="16">
        <v>0</v>
      </c>
      <c r="AI33" s="16" t="s">
        <v>15</v>
      </c>
      <c r="AJ33" s="15">
        <f t="shared" si="11"/>
        <v>0</v>
      </c>
      <c r="AK33" s="15">
        <f t="shared" si="12"/>
        <v>0</v>
      </c>
      <c r="AL33" s="17" t="str">
        <f t="shared" si="13"/>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79</v>
      </c>
      <c r="B36" s="123"/>
      <c r="C36" s="71"/>
      <c r="D36" s="123" t="s">
        <v>80</v>
      </c>
      <c r="E36" s="123"/>
      <c r="F36" s="123"/>
      <c r="G36" s="72"/>
      <c r="H36" s="124" t="s">
        <v>81</v>
      </c>
      <c r="I36" s="124"/>
      <c r="J36" s="125"/>
      <c r="K36" s="51"/>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51"/>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19</v>
      </c>
      <c r="E38" s="126"/>
      <c r="F38" s="126"/>
      <c r="G38" s="21"/>
      <c r="H38" s="21"/>
      <c r="I38" s="21"/>
      <c r="J38" s="25"/>
      <c r="K38" s="51"/>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51"/>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82</v>
      </c>
      <c r="E40" s="123"/>
      <c r="F40" s="123"/>
      <c r="G40" s="21"/>
      <c r="H40" s="23"/>
      <c r="I40" s="23"/>
      <c r="J40" s="28"/>
      <c r="K40" s="51"/>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63" t="s">
        <v>23</v>
      </c>
      <c r="B41" s="164"/>
      <c r="C41" s="164"/>
      <c r="D41" s="164"/>
      <c r="E41" s="164"/>
      <c r="F41" s="164"/>
      <c r="G41" s="164"/>
      <c r="H41" s="164"/>
      <c r="I41" s="164"/>
      <c r="J41" s="165"/>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19">
    <mergeCell ref="A42:J42"/>
    <mergeCell ref="A36:B36"/>
    <mergeCell ref="D36:F36"/>
    <mergeCell ref="H36:J36"/>
    <mergeCell ref="D38:F38"/>
    <mergeCell ref="D40:F40"/>
    <mergeCell ref="A41:J41"/>
    <mergeCell ref="A7:J7"/>
    <mergeCell ref="A8:J8"/>
    <mergeCell ref="F10:G10"/>
    <mergeCell ref="A35:B35"/>
    <mergeCell ref="D35:F35"/>
    <mergeCell ref="H35:J35"/>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368"/>
  <sheetViews>
    <sheetView showGridLines="0" zoomScale="70" zoomScaleNormal="70" zoomScaleSheetLayoutView="80" zoomScalePageLayoutView="0" workbookViewId="0" topLeftCell="A7">
      <selection activeCell="F25" sqref="F25:G25"/>
    </sheetView>
  </sheetViews>
  <sheetFormatPr defaultColWidth="9.140625" defaultRowHeight="15"/>
  <cols>
    <col min="1" max="1" width="25.57421875" style="1" customWidth="1"/>
    <col min="2" max="2" width="28.7109375" style="2" customWidth="1"/>
    <col min="3" max="5" width="16.28125" style="1" customWidth="1"/>
    <col min="6" max="6" width="14.28125" style="2" customWidth="1"/>
    <col min="7" max="7" width="20.851562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128</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83</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85" t="s">
        <v>160</v>
      </c>
      <c r="B11" s="81" t="s">
        <v>161</v>
      </c>
      <c r="C11" s="19">
        <v>82</v>
      </c>
      <c r="D11" s="68">
        <f>IF(H11=" "," ",N11)</f>
        <v>97</v>
      </c>
      <c r="E11" s="19">
        <v>257.5</v>
      </c>
      <c r="F11" s="148" t="s">
        <v>120</v>
      </c>
      <c r="G11" s="149" t="s">
        <v>121</v>
      </c>
      <c r="H11" s="68">
        <v>65</v>
      </c>
      <c r="I11" s="112" t="s">
        <v>260</v>
      </c>
      <c r="J11" s="40">
        <f aca="true" t="shared" si="0" ref="J11:J16">IF(C11=0," ",IF(H11=0," ",IF(H11="BAŞARILI",O11,O11)))</f>
        <v>2.963917525773196</v>
      </c>
      <c r="K11" s="14"/>
      <c r="L11" s="14" t="s">
        <v>5</v>
      </c>
      <c r="M11" s="49">
        <f>IF(H11&lt;90,0,IF(H11&lt;=100,4,0))</f>
        <v>0</v>
      </c>
      <c r="N11" s="55">
        <f>IF(H11=" ",C11,(C11+15))</f>
        <v>97</v>
      </c>
      <c r="O11" s="55">
        <f>IF(H11="BAŞARILI",(E11/N11),IF(H11&gt;0,(((AK11*15)+E11)/N11),E11))</f>
        <v>2.963917525773196</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2</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2</v>
      </c>
      <c r="AL11" s="17" t="str">
        <f>IF(H11=" "," ",IF(O11&lt;=2.5,"GİREMEZ(ORTALAMA)"," "))</f>
        <v> </v>
      </c>
      <c r="AM11" s="15"/>
      <c r="AN11" s="15"/>
      <c r="AO11" s="50"/>
      <c r="AP11" s="50"/>
      <c r="AQ11" s="50"/>
      <c r="AR11" s="7"/>
      <c r="AS11" s="7"/>
      <c r="AT11" s="7"/>
      <c r="AU11" s="7"/>
      <c r="AV11" s="7"/>
      <c r="AW11" s="7"/>
      <c r="AX11" s="7"/>
    </row>
    <row r="12" spans="1:50" ht="19.5" customHeight="1">
      <c r="A12" s="85" t="s">
        <v>162</v>
      </c>
      <c r="B12" s="81" t="s">
        <v>163</v>
      </c>
      <c r="C12" s="19">
        <v>75</v>
      </c>
      <c r="D12" s="39">
        <f aca="true" t="shared" si="1" ref="D12:D33">IF(H12=" "," ",IF(H12="BAŞARILI",C12,N12))</f>
        <v>90</v>
      </c>
      <c r="E12" s="19">
        <v>201.5</v>
      </c>
      <c r="F12" s="148" t="s">
        <v>120</v>
      </c>
      <c r="G12" s="149" t="s">
        <v>121</v>
      </c>
      <c r="H12" s="39">
        <v>75</v>
      </c>
      <c r="I12" s="112" t="s">
        <v>260</v>
      </c>
      <c r="J12" s="40">
        <f t="shared" si="0"/>
        <v>2.6555555555555554</v>
      </c>
      <c r="K12" s="14"/>
      <c r="L12" s="14" t="s">
        <v>5</v>
      </c>
      <c r="M12" s="49">
        <f aca="true" t="shared" si="2" ref="M12:M33">IF(H12&lt;90,0,IF(H12&lt;=100,4,0))</f>
        <v>0</v>
      </c>
      <c r="N12" s="55">
        <f aca="true" t="shared" si="3" ref="N12:N33">IF(H12=" ",C12,(C12+15))</f>
        <v>90</v>
      </c>
      <c r="O12" s="55">
        <f aca="true" t="shared" si="4" ref="O12:O33">IF(H12="BAŞARILI",(E12/N12),IF(H12&gt;0,(((AK12*15)+E12)/N12),E12))</f>
        <v>2.6555555555555554</v>
      </c>
      <c r="P12" s="16">
        <v>3.5</v>
      </c>
      <c r="Q12" s="16" t="s">
        <v>6</v>
      </c>
      <c r="R12" s="15">
        <f aca="true" t="shared" si="5" ref="R12:R33">IF(H12&lt;85,0,IF(H12&lt;=89,3.5,0))</f>
        <v>0</v>
      </c>
      <c r="S12" s="16">
        <v>3</v>
      </c>
      <c r="T12" s="16" t="s">
        <v>7</v>
      </c>
      <c r="U12" s="15">
        <f aca="true" t="shared" si="6" ref="U12:U33">IF(H12&lt;80,0,IF(H12&lt;=84,3,0))</f>
        <v>0</v>
      </c>
      <c r="V12" s="16">
        <v>2.5</v>
      </c>
      <c r="W12" s="16" t="s">
        <v>8</v>
      </c>
      <c r="X12" s="15">
        <f aca="true" t="shared" si="7" ref="X12:X33">IF(H12&lt;75,0,IF(H12&lt;=79,2.5,0))</f>
        <v>2.5</v>
      </c>
      <c r="Y12" s="16">
        <v>2</v>
      </c>
      <c r="Z12" s="16" t="s">
        <v>9</v>
      </c>
      <c r="AA12" s="15">
        <f aca="true" t="shared" si="8" ref="AA12:AA33">IF(H12&lt;65,0,IF(H12&lt;=74,2,0))</f>
        <v>0</v>
      </c>
      <c r="AB12" s="16">
        <v>1.5</v>
      </c>
      <c r="AC12" s="16" t="s">
        <v>10</v>
      </c>
      <c r="AD12" s="15">
        <f aca="true" t="shared" si="9" ref="AD12:AD33">IF(H12&lt;58,0,IF(H12&lt;=64,1.5,0))</f>
        <v>0</v>
      </c>
      <c r="AE12" s="16">
        <v>1</v>
      </c>
      <c r="AF12" s="16" t="s">
        <v>11</v>
      </c>
      <c r="AG12" s="15">
        <f aca="true" t="shared" si="10" ref="AG12:AG33">IF(H12&lt;50,0,IF(H12&lt;=57,1,0))</f>
        <v>0</v>
      </c>
      <c r="AH12" s="16">
        <v>0</v>
      </c>
      <c r="AI12" s="16" t="s">
        <v>15</v>
      </c>
      <c r="AJ12" s="15">
        <f aca="true" t="shared" si="11" ref="AJ12:AJ33">IF(H12&lt;0,0,IF(H12&lt;=49,0,0))</f>
        <v>0</v>
      </c>
      <c r="AK12" s="15">
        <f aca="true" t="shared" si="12" ref="AK12:AK33">SUM(R12,U12,X12,AA12,AD12,AG12,AJ12,M12)</f>
        <v>2.5</v>
      </c>
      <c r="AL12" s="17" t="str">
        <f aca="true" t="shared" si="13" ref="AL12:AL33">IF(H12=" "," ",IF(O12&lt;=2.5,"GİREMEZ(ORTALAMA)"," "))</f>
        <v> </v>
      </c>
      <c r="AM12" s="15"/>
      <c r="AN12" s="48"/>
      <c r="AO12" s="47"/>
      <c r="AP12" s="47"/>
      <c r="AQ12" s="47"/>
      <c r="AR12" s="9"/>
      <c r="AS12" s="9"/>
      <c r="AT12" s="9"/>
      <c r="AU12" s="9"/>
      <c r="AV12" s="9"/>
      <c r="AW12" s="9"/>
      <c r="AX12" s="9"/>
    </row>
    <row r="13" spans="1:50" ht="19.5" customHeight="1">
      <c r="A13" s="78" t="s">
        <v>164</v>
      </c>
      <c r="B13" s="83" t="s">
        <v>165</v>
      </c>
      <c r="C13" s="19">
        <v>75</v>
      </c>
      <c r="D13" s="39">
        <f t="shared" si="1"/>
        <v>90</v>
      </c>
      <c r="E13" s="19">
        <v>265.5</v>
      </c>
      <c r="F13" s="148" t="s">
        <v>180</v>
      </c>
      <c r="G13" s="149" t="s">
        <v>180</v>
      </c>
      <c r="H13" s="39">
        <v>95</v>
      </c>
      <c r="I13" s="112" t="s">
        <v>260</v>
      </c>
      <c r="J13" s="40">
        <f t="shared" si="0"/>
        <v>3.6166666666666667</v>
      </c>
      <c r="K13" s="14"/>
      <c r="L13" s="14" t="s">
        <v>5</v>
      </c>
      <c r="M13" s="49">
        <f t="shared" si="2"/>
        <v>4</v>
      </c>
      <c r="N13" s="55">
        <f t="shared" si="3"/>
        <v>90</v>
      </c>
      <c r="O13" s="55">
        <f t="shared" si="4"/>
        <v>3.6166666666666667</v>
      </c>
      <c r="P13" s="16">
        <v>3.5</v>
      </c>
      <c r="Q13" s="16" t="s">
        <v>6</v>
      </c>
      <c r="R13" s="15">
        <f t="shared" si="5"/>
        <v>0</v>
      </c>
      <c r="S13" s="16">
        <v>3</v>
      </c>
      <c r="T13" s="16" t="s">
        <v>7</v>
      </c>
      <c r="U13" s="15">
        <f t="shared" si="6"/>
        <v>0</v>
      </c>
      <c r="V13" s="16">
        <v>2.5</v>
      </c>
      <c r="W13" s="16" t="s">
        <v>8</v>
      </c>
      <c r="X13" s="15">
        <f t="shared" si="7"/>
        <v>0</v>
      </c>
      <c r="Y13" s="16">
        <v>2</v>
      </c>
      <c r="Z13" s="16" t="s">
        <v>9</v>
      </c>
      <c r="AA13" s="15">
        <f t="shared" si="8"/>
        <v>0</v>
      </c>
      <c r="AB13" s="16">
        <v>1.5</v>
      </c>
      <c r="AC13" s="16" t="s">
        <v>10</v>
      </c>
      <c r="AD13" s="15">
        <f t="shared" si="9"/>
        <v>0</v>
      </c>
      <c r="AE13" s="16">
        <v>1</v>
      </c>
      <c r="AF13" s="16" t="s">
        <v>11</v>
      </c>
      <c r="AG13" s="15">
        <f t="shared" si="10"/>
        <v>0</v>
      </c>
      <c r="AH13" s="16">
        <v>0</v>
      </c>
      <c r="AI13" s="16" t="s">
        <v>15</v>
      </c>
      <c r="AJ13" s="15">
        <f t="shared" si="11"/>
        <v>0</v>
      </c>
      <c r="AK13" s="15">
        <f t="shared" si="12"/>
        <v>4</v>
      </c>
      <c r="AL13" s="17" t="str">
        <f t="shared" si="13"/>
        <v> </v>
      </c>
      <c r="AM13" s="15"/>
      <c r="AN13" s="48"/>
      <c r="AO13" s="47"/>
      <c r="AP13" s="47"/>
      <c r="AQ13" s="47"/>
      <c r="AR13" s="9"/>
      <c r="AS13" s="9"/>
      <c r="AT13" s="9"/>
      <c r="AU13" s="9"/>
      <c r="AV13" s="9"/>
      <c r="AW13" s="9"/>
      <c r="AX13" s="9"/>
    </row>
    <row r="14" spans="1:50" ht="19.5" customHeight="1">
      <c r="A14" s="78" t="s">
        <v>166</v>
      </c>
      <c r="B14" s="83" t="s">
        <v>167</v>
      </c>
      <c r="C14" s="19">
        <v>75</v>
      </c>
      <c r="D14" s="39">
        <f t="shared" si="1"/>
        <v>90</v>
      </c>
      <c r="E14" s="19">
        <v>232</v>
      </c>
      <c r="F14" s="148" t="s">
        <v>180</v>
      </c>
      <c r="G14" s="149" t="s">
        <v>180</v>
      </c>
      <c r="H14" s="39">
        <v>90</v>
      </c>
      <c r="I14" s="112" t="s">
        <v>260</v>
      </c>
      <c r="J14" s="40">
        <f t="shared" si="0"/>
        <v>3.2444444444444445</v>
      </c>
      <c r="K14" s="14"/>
      <c r="L14" s="14" t="s">
        <v>5</v>
      </c>
      <c r="M14" s="49">
        <f t="shared" si="2"/>
        <v>4</v>
      </c>
      <c r="N14" s="55">
        <f t="shared" si="3"/>
        <v>90</v>
      </c>
      <c r="O14" s="55">
        <f t="shared" si="4"/>
        <v>3.2444444444444445</v>
      </c>
      <c r="P14" s="16">
        <v>3.5</v>
      </c>
      <c r="Q14" s="16" t="s">
        <v>6</v>
      </c>
      <c r="R14" s="15">
        <f t="shared" si="5"/>
        <v>0</v>
      </c>
      <c r="S14" s="16">
        <v>3</v>
      </c>
      <c r="T14" s="16" t="s">
        <v>7</v>
      </c>
      <c r="U14" s="15">
        <f t="shared" si="6"/>
        <v>0</v>
      </c>
      <c r="V14" s="16">
        <v>2.5</v>
      </c>
      <c r="W14" s="16" t="s">
        <v>8</v>
      </c>
      <c r="X14" s="15">
        <f t="shared" si="7"/>
        <v>0</v>
      </c>
      <c r="Y14" s="16">
        <v>2</v>
      </c>
      <c r="Z14" s="16" t="s">
        <v>9</v>
      </c>
      <c r="AA14" s="15">
        <f t="shared" si="8"/>
        <v>0</v>
      </c>
      <c r="AB14" s="16">
        <v>1.5</v>
      </c>
      <c r="AC14" s="16" t="s">
        <v>10</v>
      </c>
      <c r="AD14" s="15">
        <f t="shared" si="9"/>
        <v>0</v>
      </c>
      <c r="AE14" s="16">
        <v>1</v>
      </c>
      <c r="AF14" s="16" t="s">
        <v>11</v>
      </c>
      <c r="AG14" s="15">
        <f t="shared" si="10"/>
        <v>0</v>
      </c>
      <c r="AH14" s="16">
        <v>0</v>
      </c>
      <c r="AI14" s="16" t="s">
        <v>15</v>
      </c>
      <c r="AJ14" s="15">
        <f t="shared" si="11"/>
        <v>0</v>
      </c>
      <c r="AK14" s="15">
        <f t="shared" si="12"/>
        <v>4</v>
      </c>
      <c r="AL14" s="17" t="str">
        <f t="shared" si="13"/>
        <v> </v>
      </c>
      <c r="AM14" s="15"/>
      <c r="AN14" s="48"/>
      <c r="AO14" s="47"/>
      <c r="AP14" s="47"/>
      <c r="AQ14" s="47"/>
      <c r="AR14" s="9"/>
      <c r="AS14" s="9"/>
      <c r="AT14" s="9"/>
      <c r="AU14" s="9"/>
      <c r="AV14" s="9"/>
      <c r="AW14" s="9"/>
      <c r="AX14" s="9"/>
    </row>
    <row r="15" spans="1:50" ht="19.5" customHeight="1">
      <c r="A15" s="85" t="s">
        <v>168</v>
      </c>
      <c r="B15" s="81" t="s">
        <v>169</v>
      </c>
      <c r="C15" s="19">
        <v>75</v>
      </c>
      <c r="D15" s="39">
        <f t="shared" si="1"/>
        <v>90</v>
      </c>
      <c r="E15" s="19">
        <v>296</v>
      </c>
      <c r="F15" s="148" t="s">
        <v>180</v>
      </c>
      <c r="G15" s="149" t="s">
        <v>180</v>
      </c>
      <c r="H15" s="39">
        <v>90</v>
      </c>
      <c r="I15" s="112" t="s">
        <v>260</v>
      </c>
      <c r="J15" s="40">
        <f t="shared" si="0"/>
        <v>3.9555555555555557</v>
      </c>
      <c r="K15" s="14"/>
      <c r="L15" s="14" t="s">
        <v>5</v>
      </c>
      <c r="M15" s="49">
        <f t="shared" si="2"/>
        <v>4</v>
      </c>
      <c r="N15" s="55">
        <f t="shared" si="3"/>
        <v>90</v>
      </c>
      <c r="O15" s="55">
        <f t="shared" si="4"/>
        <v>3.9555555555555557</v>
      </c>
      <c r="P15" s="16">
        <v>3.5</v>
      </c>
      <c r="Q15" s="16" t="s">
        <v>6</v>
      </c>
      <c r="R15" s="15">
        <f t="shared" si="5"/>
        <v>0</v>
      </c>
      <c r="S15" s="16">
        <v>3</v>
      </c>
      <c r="T15" s="16" t="s">
        <v>7</v>
      </c>
      <c r="U15" s="15">
        <f t="shared" si="6"/>
        <v>0</v>
      </c>
      <c r="V15" s="16">
        <v>2.5</v>
      </c>
      <c r="W15" s="16" t="s">
        <v>8</v>
      </c>
      <c r="X15" s="15">
        <f t="shared" si="7"/>
        <v>0</v>
      </c>
      <c r="Y15" s="16">
        <v>2</v>
      </c>
      <c r="Z15" s="16" t="s">
        <v>9</v>
      </c>
      <c r="AA15" s="15">
        <f t="shared" si="8"/>
        <v>0</v>
      </c>
      <c r="AB15" s="16">
        <v>1.5</v>
      </c>
      <c r="AC15" s="16" t="s">
        <v>10</v>
      </c>
      <c r="AD15" s="15">
        <f t="shared" si="9"/>
        <v>0</v>
      </c>
      <c r="AE15" s="16">
        <v>1</v>
      </c>
      <c r="AF15" s="16" t="s">
        <v>11</v>
      </c>
      <c r="AG15" s="15">
        <f t="shared" si="10"/>
        <v>0</v>
      </c>
      <c r="AH15" s="16">
        <v>0</v>
      </c>
      <c r="AI15" s="16" t="s">
        <v>15</v>
      </c>
      <c r="AJ15" s="15">
        <f t="shared" si="11"/>
        <v>0</v>
      </c>
      <c r="AK15" s="15">
        <f t="shared" si="12"/>
        <v>4</v>
      </c>
      <c r="AL15" s="17" t="str">
        <f t="shared" si="13"/>
        <v> </v>
      </c>
      <c r="AM15" s="15"/>
      <c r="AN15" s="48"/>
      <c r="AO15" s="47"/>
      <c r="AP15" s="47"/>
      <c r="AQ15" s="47"/>
      <c r="AR15" s="9"/>
      <c r="AS15" s="9"/>
      <c r="AT15" s="9"/>
      <c r="AU15" s="9"/>
      <c r="AV15" s="9"/>
      <c r="AW15" s="9"/>
      <c r="AX15" s="9"/>
    </row>
    <row r="16" spans="1:50" ht="19.5" customHeight="1">
      <c r="A16" s="85" t="s">
        <v>170</v>
      </c>
      <c r="B16" s="81" t="s">
        <v>171</v>
      </c>
      <c r="C16" s="19">
        <v>75</v>
      </c>
      <c r="D16" s="39">
        <f t="shared" si="1"/>
        <v>90</v>
      </c>
      <c r="E16" s="19">
        <v>227.5</v>
      </c>
      <c r="F16" s="148" t="s">
        <v>180</v>
      </c>
      <c r="G16" s="149" t="s">
        <v>180</v>
      </c>
      <c r="H16" s="39">
        <v>90</v>
      </c>
      <c r="I16" s="112" t="s">
        <v>260</v>
      </c>
      <c r="J16" s="40">
        <f t="shared" si="0"/>
        <v>3.1944444444444446</v>
      </c>
      <c r="K16" s="14"/>
      <c r="L16" s="14" t="s">
        <v>5</v>
      </c>
      <c r="M16" s="18">
        <f t="shared" si="2"/>
        <v>4</v>
      </c>
      <c r="N16" s="55">
        <f t="shared" si="3"/>
        <v>90</v>
      </c>
      <c r="O16" s="55">
        <f t="shared" si="4"/>
        <v>3.1944444444444446</v>
      </c>
      <c r="P16" s="16">
        <v>3.5</v>
      </c>
      <c r="Q16" s="16" t="s">
        <v>6</v>
      </c>
      <c r="R16" s="18">
        <f t="shared" si="5"/>
        <v>0</v>
      </c>
      <c r="S16" s="16">
        <v>3</v>
      </c>
      <c r="T16" s="16" t="s">
        <v>7</v>
      </c>
      <c r="U16" s="18">
        <f t="shared" si="6"/>
        <v>0</v>
      </c>
      <c r="V16" s="16">
        <v>2.5</v>
      </c>
      <c r="W16" s="16" t="s">
        <v>8</v>
      </c>
      <c r="X16" s="18">
        <f t="shared" si="7"/>
        <v>0</v>
      </c>
      <c r="Y16" s="16">
        <v>2</v>
      </c>
      <c r="Z16" s="16" t="s">
        <v>9</v>
      </c>
      <c r="AA16" s="18">
        <f t="shared" si="8"/>
        <v>0</v>
      </c>
      <c r="AB16" s="16">
        <v>1.5</v>
      </c>
      <c r="AC16" s="16" t="s">
        <v>10</v>
      </c>
      <c r="AD16" s="18">
        <f t="shared" si="9"/>
        <v>0</v>
      </c>
      <c r="AE16" s="16">
        <v>1</v>
      </c>
      <c r="AF16" s="16" t="s">
        <v>11</v>
      </c>
      <c r="AG16" s="18">
        <f t="shared" si="10"/>
        <v>0</v>
      </c>
      <c r="AH16" s="16">
        <v>0</v>
      </c>
      <c r="AI16" s="16" t="s">
        <v>15</v>
      </c>
      <c r="AJ16" s="18">
        <f t="shared" si="11"/>
        <v>0</v>
      </c>
      <c r="AK16" s="15">
        <f t="shared" si="12"/>
        <v>4</v>
      </c>
      <c r="AL16" s="17" t="str">
        <f t="shared" si="13"/>
        <v> </v>
      </c>
      <c r="AM16" s="15"/>
      <c r="AN16" s="48"/>
      <c r="AO16" s="47"/>
      <c r="AP16" s="47"/>
      <c r="AQ16" s="47"/>
      <c r="AR16" s="9"/>
      <c r="AS16" s="9"/>
      <c r="AT16" s="9"/>
      <c r="AU16" s="9"/>
      <c r="AV16" s="9"/>
      <c r="AW16" s="9"/>
      <c r="AX16" s="9"/>
    </row>
    <row r="17" spans="1:50" ht="19.5" customHeight="1">
      <c r="A17" s="85" t="s">
        <v>172</v>
      </c>
      <c r="B17" s="81" t="s">
        <v>173</v>
      </c>
      <c r="C17" s="19">
        <v>75</v>
      </c>
      <c r="D17" s="39">
        <f t="shared" si="1"/>
        <v>90</v>
      </c>
      <c r="E17" s="19">
        <v>235</v>
      </c>
      <c r="F17" s="148" t="s">
        <v>119</v>
      </c>
      <c r="G17" s="149" t="s">
        <v>119</v>
      </c>
      <c r="H17" s="39">
        <v>80</v>
      </c>
      <c r="I17" s="112" t="s">
        <v>260</v>
      </c>
      <c r="J17" s="40">
        <f>IF(C17=0," ",IF(H17=0," ",IF(H17="BAŞARILI",O17,O17)))</f>
        <v>3.111111111111111</v>
      </c>
      <c r="K17" s="54"/>
      <c r="L17" s="54" t="s">
        <v>5</v>
      </c>
      <c r="M17" s="55">
        <f t="shared" si="2"/>
        <v>0</v>
      </c>
      <c r="N17" s="55">
        <f t="shared" si="3"/>
        <v>90</v>
      </c>
      <c r="O17" s="55">
        <f t="shared" si="4"/>
        <v>3.111111111111111</v>
      </c>
      <c r="P17" s="54">
        <v>3.5</v>
      </c>
      <c r="Q17" s="54" t="s">
        <v>6</v>
      </c>
      <c r="R17" s="55">
        <f t="shared" si="5"/>
        <v>0</v>
      </c>
      <c r="S17" s="54">
        <v>3</v>
      </c>
      <c r="T17" s="54" t="s">
        <v>7</v>
      </c>
      <c r="U17" s="55">
        <f t="shared" si="6"/>
        <v>3</v>
      </c>
      <c r="V17" s="54">
        <v>2.5</v>
      </c>
      <c r="W17" s="54" t="s">
        <v>8</v>
      </c>
      <c r="X17" s="55">
        <f t="shared" si="7"/>
        <v>0</v>
      </c>
      <c r="Y17" s="54">
        <v>2</v>
      </c>
      <c r="Z17" s="54" t="s">
        <v>9</v>
      </c>
      <c r="AA17" s="55">
        <f t="shared" si="8"/>
        <v>0</v>
      </c>
      <c r="AB17" s="54">
        <v>1.5</v>
      </c>
      <c r="AC17" s="54" t="s">
        <v>10</v>
      </c>
      <c r="AD17" s="55">
        <f t="shared" si="9"/>
        <v>0</v>
      </c>
      <c r="AE17" s="54">
        <v>1</v>
      </c>
      <c r="AF17" s="54" t="s">
        <v>11</v>
      </c>
      <c r="AG17" s="55">
        <f t="shared" si="10"/>
        <v>0</v>
      </c>
      <c r="AH17" s="54">
        <v>0</v>
      </c>
      <c r="AI17" s="54" t="s">
        <v>15</v>
      </c>
      <c r="AJ17" s="55">
        <f t="shared" si="11"/>
        <v>0</v>
      </c>
      <c r="AK17" s="53">
        <f t="shared" si="12"/>
        <v>3</v>
      </c>
      <c r="AL17" s="17" t="str">
        <f t="shared" si="13"/>
        <v> </v>
      </c>
      <c r="AM17" s="15"/>
      <c r="AN17" s="48"/>
      <c r="AO17" s="47"/>
      <c r="AP17" s="47"/>
      <c r="AQ17" s="47"/>
      <c r="AR17" s="9"/>
      <c r="AS17" s="9"/>
      <c r="AT17" s="9"/>
      <c r="AU17" s="9"/>
      <c r="AV17" s="9"/>
      <c r="AW17" s="9"/>
      <c r="AX17" s="9"/>
    </row>
    <row r="18" spans="1:50" ht="19.5" customHeight="1">
      <c r="A18" s="85" t="s">
        <v>174</v>
      </c>
      <c r="B18" s="81" t="s">
        <v>175</v>
      </c>
      <c r="C18" s="19">
        <v>75</v>
      </c>
      <c r="D18" s="39">
        <f t="shared" si="1"/>
        <v>90</v>
      </c>
      <c r="E18" s="19">
        <v>194</v>
      </c>
      <c r="F18" s="148" t="s">
        <v>119</v>
      </c>
      <c r="G18" s="149" t="s">
        <v>119</v>
      </c>
      <c r="H18" s="39">
        <v>85</v>
      </c>
      <c r="I18" s="112" t="s">
        <v>260</v>
      </c>
      <c r="J18" s="40">
        <f aca="true" t="shared" si="14" ref="J18:J33">IF(C18=0," ",IF(H18=0," ",IF(H18="BAŞARILI",O18,O18)))</f>
        <v>2.738888888888889</v>
      </c>
      <c r="K18" s="14"/>
      <c r="L18" s="14" t="s">
        <v>5</v>
      </c>
      <c r="M18" s="49">
        <f t="shared" si="2"/>
        <v>0</v>
      </c>
      <c r="N18" s="55">
        <f t="shared" si="3"/>
        <v>90</v>
      </c>
      <c r="O18" s="55">
        <f t="shared" si="4"/>
        <v>2.738888888888889</v>
      </c>
      <c r="P18" s="16">
        <v>3.5</v>
      </c>
      <c r="Q18" s="16" t="s">
        <v>6</v>
      </c>
      <c r="R18" s="15">
        <f t="shared" si="5"/>
        <v>3.5</v>
      </c>
      <c r="S18" s="16">
        <v>3</v>
      </c>
      <c r="T18" s="16" t="s">
        <v>7</v>
      </c>
      <c r="U18" s="15">
        <f t="shared" si="6"/>
        <v>0</v>
      </c>
      <c r="V18" s="16">
        <v>2.5</v>
      </c>
      <c r="W18" s="16" t="s">
        <v>8</v>
      </c>
      <c r="X18" s="15">
        <f t="shared" si="7"/>
        <v>0</v>
      </c>
      <c r="Y18" s="16">
        <v>2</v>
      </c>
      <c r="Z18" s="16" t="s">
        <v>9</v>
      </c>
      <c r="AA18" s="15">
        <f t="shared" si="8"/>
        <v>0</v>
      </c>
      <c r="AB18" s="16">
        <v>1.5</v>
      </c>
      <c r="AC18" s="16" t="s">
        <v>10</v>
      </c>
      <c r="AD18" s="15">
        <f t="shared" si="9"/>
        <v>0</v>
      </c>
      <c r="AE18" s="16">
        <v>1</v>
      </c>
      <c r="AF18" s="16" t="s">
        <v>11</v>
      </c>
      <c r="AG18" s="15">
        <f t="shared" si="10"/>
        <v>0</v>
      </c>
      <c r="AH18" s="16">
        <v>0</v>
      </c>
      <c r="AI18" s="16" t="s">
        <v>15</v>
      </c>
      <c r="AJ18" s="15">
        <f t="shared" si="11"/>
        <v>0</v>
      </c>
      <c r="AK18" s="15">
        <f t="shared" si="12"/>
        <v>3.5</v>
      </c>
      <c r="AL18" s="17" t="str">
        <f t="shared" si="13"/>
        <v> </v>
      </c>
      <c r="AM18" s="15"/>
      <c r="AN18" s="48"/>
      <c r="AO18" s="47"/>
      <c r="AP18" s="47"/>
      <c r="AQ18" s="47"/>
      <c r="AR18" s="9"/>
      <c r="AS18" s="9"/>
      <c r="AT18" s="9"/>
      <c r="AU18" s="9"/>
      <c r="AV18" s="9"/>
      <c r="AW18" s="9"/>
      <c r="AX18" s="9"/>
    </row>
    <row r="19" spans="1:50" ht="19.5" customHeight="1">
      <c r="A19" s="85" t="s">
        <v>176</v>
      </c>
      <c r="B19" s="83" t="s">
        <v>177</v>
      </c>
      <c r="C19" s="19">
        <v>75</v>
      </c>
      <c r="D19" s="39">
        <f t="shared" si="1"/>
        <v>90</v>
      </c>
      <c r="E19" s="19">
        <v>254</v>
      </c>
      <c r="F19" s="148" t="s">
        <v>119</v>
      </c>
      <c r="G19" s="149" t="s">
        <v>119</v>
      </c>
      <c r="H19" s="39">
        <v>90</v>
      </c>
      <c r="I19" s="112" t="s">
        <v>260</v>
      </c>
      <c r="J19" s="40">
        <f t="shared" si="14"/>
        <v>3.488888888888889</v>
      </c>
      <c r="K19" s="14"/>
      <c r="L19" s="14" t="s">
        <v>5</v>
      </c>
      <c r="M19" s="49">
        <f t="shared" si="2"/>
        <v>4</v>
      </c>
      <c r="N19" s="55">
        <f t="shared" si="3"/>
        <v>90</v>
      </c>
      <c r="O19" s="55">
        <f t="shared" si="4"/>
        <v>3.488888888888889</v>
      </c>
      <c r="P19" s="16">
        <v>3.5</v>
      </c>
      <c r="Q19" s="16" t="s">
        <v>6</v>
      </c>
      <c r="R19" s="15">
        <f t="shared" si="5"/>
        <v>0</v>
      </c>
      <c r="S19" s="16">
        <v>3</v>
      </c>
      <c r="T19" s="16" t="s">
        <v>7</v>
      </c>
      <c r="U19" s="15">
        <f t="shared" si="6"/>
        <v>0</v>
      </c>
      <c r="V19" s="16">
        <v>2.5</v>
      </c>
      <c r="W19" s="16" t="s">
        <v>8</v>
      </c>
      <c r="X19" s="15">
        <f t="shared" si="7"/>
        <v>0</v>
      </c>
      <c r="Y19" s="16">
        <v>2</v>
      </c>
      <c r="Z19" s="16" t="s">
        <v>9</v>
      </c>
      <c r="AA19" s="15">
        <f t="shared" si="8"/>
        <v>0</v>
      </c>
      <c r="AB19" s="16">
        <v>1.5</v>
      </c>
      <c r="AC19" s="16" t="s">
        <v>10</v>
      </c>
      <c r="AD19" s="15">
        <f t="shared" si="9"/>
        <v>0</v>
      </c>
      <c r="AE19" s="16">
        <v>1</v>
      </c>
      <c r="AF19" s="16" t="s">
        <v>11</v>
      </c>
      <c r="AG19" s="15">
        <f t="shared" si="10"/>
        <v>0</v>
      </c>
      <c r="AH19" s="16">
        <v>0</v>
      </c>
      <c r="AI19" s="16" t="s">
        <v>15</v>
      </c>
      <c r="AJ19" s="15">
        <f t="shared" si="11"/>
        <v>0</v>
      </c>
      <c r="AK19" s="15">
        <f t="shared" si="12"/>
        <v>4</v>
      </c>
      <c r="AL19" s="17" t="str">
        <f t="shared" si="13"/>
        <v> </v>
      </c>
      <c r="AM19" s="15"/>
      <c r="AN19" s="48"/>
      <c r="AO19" s="47"/>
      <c r="AP19" s="47"/>
      <c r="AQ19" s="47"/>
      <c r="AR19" s="9"/>
      <c r="AS19" s="9"/>
      <c r="AT19" s="9"/>
      <c r="AU19" s="9"/>
      <c r="AV19" s="9"/>
      <c r="AW19" s="9"/>
      <c r="AX19" s="9"/>
    </row>
    <row r="20" spans="1:50" ht="19.5" customHeight="1">
      <c r="A20" s="87" t="s">
        <v>178</v>
      </c>
      <c r="B20" s="88" t="s">
        <v>179</v>
      </c>
      <c r="C20" s="89"/>
      <c r="D20" s="89" t="s">
        <v>21</v>
      </c>
      <c r="E20" s="89"/>
      <c r="F20" s="154" t="s">
        <v>119</v>
      </c>
      <c r="G20" s="155" t="s">
        <v>119</v>
      </c>
      <c r="H20" s="89" t="s">
        <v>261</v>
      </c>
      <c r="I20" s="113" t="s">
        <v>259</v>
      </c>
      <c r="J20" s="40" t="str">
        <f t="shared" si="14"/>
        <v> </v>
      </c>
      <c r="K20" s="14"/>
      <c r="L20" s="14" t="s">
        <v>5</v>
      </c>
      <c r="M20" s="49">
        <f t="shared" si="2"/>
        <v>0</v>
      </c>
      <c r="N20" s="55">
        <f t="shared" si="3"/>
        <v>15</v>
      </c>
      <c r="O20" s="55">
        <f t="shared" si="4"/>
        <v>0</v>
      </c>
      <c r="P20" s="16">
        <v>3.5</v>
      </c>
      <c r="Q20" s="16" t="s">
        <v>6</v>
      </c>
      <c r="R20" s="15">
        <f t="shared" si="5"/>
        <v>0</v>
      </c>
      <c r="S20" s="16">
        <v>3</v>
      </c>
      <c r="T20" s="16" t="s">
        <v>7</v>
      </c>
      <c r="U20" s="15">
        <f t="shared" si="6"/>
        <v>0</v>
      </c>
      <c r="V20" s="16">
        <v>2.5</v>
      </c>
      <c r="W20" s="16" t="s">
        <v>8</v>
      </c>
      <c r="X20" s="15">
        <f t="shared" si="7"/>
        <v>0</v>
      </c>
      <c r="Y20" s="16">
        <v>2</v>
      </c>
      <c r="Z20" s="16" t="s">
        <v>9</v>
      </c>
      <c r="AA20" s="15">
        <f t="shared" si="8"/>
        <v>0</v>
      </c>
      <c r="AB20" s="16">
        <v>1.5</v>
      </c>
      <c r="AC20" s="16" t="s">
        <v>10</v>
      </c>
      <c r="AD20" s="15">
        <f t="shared" si="9"/>
        <v>0</v>
      </c>
      <c r="AE20" s="16">
        <v>1</v>
      </c>
      <c r="AF20" s="16" t="s">
        <v>11</v>
      </c>
      <c r="AG20" s="15">
        <f t="shared" si="10"/>
        <v>0</v>
      </c>
      <c r="AH20" s="16">
        <v>0</v>
      </c>
      <c r="AI20" s="16" t="s">
        <v>15</v>
      </c>
      <c r="AJ20" s="15">
        <f t="shared" si="11"/>
        <v>0</v>
      </c>
      <c r="AK20" s="15">
        <f t="shared" si="12"/>
        <v>0</v>
      </c>
      <c r="AL20" s="17" t="str">
        <f t="shared" si="13"/>
        <v>GİREMEZ(ORTALAMA)</v>
      </c>
      <c r="AM20" s="15"/>
      <c r="AN20" s="48"/>
      <c r="AO20" s="47"/>
      <c r="AP20" s="47"/>
      <c r="AQ20" s="47"/>
      <c r="AR20" s="9"/>
      <c r="AS20" s="9"/>
      <c r="AT20" s="9"/>
      <c r="AU20" s="9"/>
      <c r="AV20" s="9"/>
      <c r="AW20" s="9"/>
      <c r="AX20" s="9"/>
    </row>
    <row r="21" spans="1:50" ht="19.5" customHeight="1">
      <c r="A21" s="37"/>
      <c r="B21" s="35"/>
      <c r="C21" s="101"/>
      <c r="D21" s="39" t="str">
        <f t="shared" si="1"/>
        <v> </v>
      </c>
      <c r="E21" s="39"/>
      <c r="F21" s="166"/>
      <c r="G21" s="167"/>
      <c r="H21" s="39" t="s">
        <v>21</v>
      </c>
      <c r="I21" s="118" t="str">
        <f>IF(C21=0," ",IF(H21=0," ",AL21))</f>
        <v> </v>
      </c>
      <c r="J21" s="40" t="str">
        <f t="shared" si="14"/>
        <v> </v>
      </c>
      <c r="K21" s="14"/>
      <c r="L21" s="14" t="s">
        <v>5</v>
      </c>
      <c r="M21" s="49">
        <f t="shared" si="2"/>
        <v>0</v>
      </c>
      <c r="N21" s="55">
        <f t="shared" si="3"/>
        <v>0</v>
      </c>
      <c r="O21" s="55" t="e">
        <f t="shared" si="4"/>
        <v>#DIV/0!</v>
      </c>
      <c r="P21" s="16">
        <v>3.5</v>
      </c>
      <c r="Q21" s="16" t="s">
        <v>6</v>
      </c>
      <c r="R21" s="15">
        <f t="shared" si="5"/>
        <v>0</v>
      </c>
      <c r="S21" s="16">
        <v>3</v>
      </c>
      <c r="T21" s="16" t="s">
        <v>7</v>
      </c>
      <c r="U21" s="15">
        <f t="shared" si="6"/>
        <v>0</v>
      </c>
      <c r="V21" s="16">
        <v>2.5</v>
      </c>
      <c r="W21" s="16" t="s">
        <v>8</v>
      </c>
      <c r="X21" s="15">
        <f t="shared" si="7"/>
        <v>0</v>
      </c>
      <c r="Y21" s="16">
        <v>2</v>
      </c>
      <c r="Z21" s="16" t="s">
        <v>9</v>
      </c>
      <c r="AA21" s="15">
        <f t="shared" si="8"/>
        <v>0</v>
      </c>
      <c r="AB21" s="16">
        <v>1.5</v>
      </c>
      <c r="AC21" s="16" t="s">
        <v>10</v>
      </c>
      <c r="AD21" s="15">
        <f t="shared" si="9"/>
        <v>0</v>
      </c>
      <c r="AE21" s="16">
        <v>1</v>
      </c>
      <c r="AF21" s="16" t="s">
        <v>11</v>
      </c>
      <c r="AG21" s="15">
        <f t="shared" si="10"/>
        <v>0</v>
      </c>
      <c r="AH21" s="16">
        <v>0</v>
      </c>
      <c r="AI21" s="16" t="s">
        <v>15</v>
      </c>
      <c r="AJ21" s="15">
        <f t="shared" si="11"/>
        <v>0</v>
      </c>
      <c r="AK21" s="15">
        <f t="shared" si="12"/>
        <v>0</v>
      </c>
      <c r="AL21" s="17" t="str">
        <f t="shared" si="13"/>
        <v> </v>
      </c>
      <c r="AM21" s="15"/>
      <c r="AN21" s="48"/>
      <c r="AO21" s="47"/>
      <c r="AP21" s="47"/>
      <c r="AQ21" s="47"/>
      <c r="AR21" s="9"/>
      <c r="AS21" s="9"/>
      <c r="AT21" s="9"/>
      <c r="AU21" s="9"/>
      <c r="AV21" s="9"/>
      <c r="AW21" s="9"/>
      <c r="AX21" s="9"/>
    </row>
    <row r="22" spans="1:50" ht="19.5" customHeight="1">
      <c r="A22" s="37"/>
      <c r="B22" s="35"/>
      <c r="C22" s="101"/>
      <c r="D22" s="39" t="str">
        <f t="shared" si="1"/>
        <v> </v>
      </c>
      <c r="E22" s="39"/>
      <c r="F22" s="166"/>
      <c r="G22" s="167"/>
      <c r="H22" s="39" t="s">
        <v>21</v>
      </c>
      <c r="I22" s="114" t="str">
        <f aca="true" t="shared" si="15" ref="I22:I33">IF(C22=0," ",IF(H22=0," ",AL22))</f>
        <v> </v>
      </c>
      <c r="J22" s="40" t="str">
        <f t="shared" si="14"/>
        <v> </v>
      </c>
      <c r="K22" s="14"/>
      <c r="L22" s="14" t="s">
        <v>5</v>
      </c>
      <c r="M22" s="49">
        <f t="shared" si="2"/>
        <v>0</v>
      </c>
      <c r="N22" s="55">
        <f t="shared" si="3"/>
        <v>0</v>
      </c>
      <c r="O22" s="55" t="e">
        <f t="shared" si="4"/>
        <v>#DIV/0!</v>
      </c>
      <c r="P22" s="16">
        <v>3.5</v>
      </c>
      <c r="Q22" s="16" t="s">
        <v>6</v>
      </c>
      <c r="R22" s="15">
        <f t="shared" si="5"/>
        <v>0</v>
      </c>
      <c r="S22" s="16">
        <v>3</v>
      </c>
      <c r="T22" s="16" t="s">
        <v>7</v>
      </c>
      <c r="U22" s="15">
        <f t="shared" si="6"/>
        <v>0</v>
      </c>
      <c r="V22" s="16">
        <v>2.5</v>
      </c>
      <c r="W22" s="16" t="s">
        <v>8</v>
      </c>
      <c r="X22" s="15">
        <f t="shared" si="7"/>
        <v>0</v>
      </c>
      <c r="Y22" s="16">
        <v>2</v>
      </c>
      <c r="Z22" s="16" t="s">
        <v>9</v>
      </c>
      <c r="AA22" s="15">
        <f t="shared" si="8"/>
        <v>0</v>
      </c>
      <c r="AB22" s="16">
        <v>1.5</v>
      </c>
      <c r="AC22" s="16" t="s">
        <v>10</v>
      </c>
      <c r="AD22" s="15">
        <f t="shared" si="9"/>
        <v>0</v>
      </c>
      <c r="AE22" s="16">
        <v>1</v>
      </c>
      <c r="AF22" s="16" t="s">
        <v>11</v>
      </c>
      <c r="AG22" s="15">
        <f t="shared" si="10"/>
        <v>0</v>
      </c>
      <c r="AH22" s="16">
        <v>0</v>
      </c>
      <c r="AI22" s="16" t="s">
        <v>15</v>
      </c>
      <c r="AJ22" s="15">
        <f t="shared" si="11"/>
        <v>0</v>
      </c>
      <c r="AK22" s="15">
        <f t="shared" si="12"/>
        <v>0</v>
      </c>
      <c r="AL22" s="17" t="str">
        <f t="shared" si="13"/>
        <v> </v>
      </c>
      <c r="AM22" s="15"/>
      <c r="AN22" s="47"/>
      <c r="AO22" s="47"/>
      <c r="AP22" s="47"/>
      <c r="AQ22" s="47"/>
      <c r="AR22" s="9"/>
      <c r="AS22" s="9"/>
      <c r="AT22" s="9"/>
      <c r="AU22" s="9"/>
      <c r="AV22" s="9"/>
      <c r="AW22" s="9"/>
      <c r="AX22" s="9"/>
    </row>
    <row r="23" spans="1:50" ht="19.5" customHeight="1">
      <c r="A23" s="37"/>
      <c r="B23" s="35"/>
      <c r="C23" s="101"/>
      <c r="D23" s="39" t="str">
        <f t="shared" si="1"/>
        <v> </v>
      </c>
      <c r="E23" s="39"/>
      <c r="F23" s="166"/>
      <c r="G23" s="167"/>
      <c r="H23" s="39" t="s">
        <v>21</v>
      </c>
      <c r="I23" s="114" t="str">
        <f t="shared" si="15"/>
        <v> </v>
      </c>
      <c r="J23" s="40" t="str">
        <f t="shared" si="14"/>
        <v> </v>
      </c>
      <c r="K23" s="14"/>
      <c r="L23" s="14" t="s">
        <v>5</v>
      </c>
      <c r="M23" s="49">
        <f t="shared" si="2"/>
        <v>0</v>
      </c>
      <c r="N23" s="55">
        <f t="shared" si="3"/>
        <v>0</v>
      </c>
      <c r="O23" s="55" t="e">
        <f t="shared" si="4"/>
        <v>#DIV/0!</v>
      </c>
      <c r="P23" s="16">
        <v>3.5</v>
      </c>
      <c r="Q23" s="16" t="s">
        <v>6</v>
      </c>
      <c r="R23" s="15">
        <f t="shared" si="5"/>
        <v>0</v>
      </c>
      <c r="S23" s="16">
        <v>3</v>
      </c>
      <c r="T23" s="16" t="s">
        <v>7</v>
      </c>
      <c r="U23" s="15">
        <f t="shared" si="6"/>
        <v>0</v>
      </c>
      <c r="V23" s="16">
        <v>2.5</v>
      </c>
      <c r="W23" s="16" t="s">
        <v>8</v>
      </c>
      <c r="X23" s="15">
        <f t="shared" si="7"/>
        <v>0</v>
      </c>
      <c r="Y23" s="16">
        <v>2</v>
      </c>
      <c r="Z23" s="16" t="s">
        <v>9</v>
      </c>
      <c r="AA23" s="15">
        <f t="shared" si="8"/>
        <v>0</v>
      </c>
      <c r="AB23" s="16">
        <v>1.5</v>
      </c>
      <c r="AC23" s="16" t="s">
        <v>10</v>
      </c>
      <c r="AD23" s="15">
        <f t="shared" si="9"/>
        <v>0</v>
      </c>
      <c r="AE23" s="16">
        <v>1</v>
      </c>
      <c r="AF23" s="16" t="s">
        <v>11</v>
      </c>
      <c r="AG23" s="15">
        <f t="shared" si="10"/>
        <v>0</v>
      </c>
      <c r="AH23" s="16">
        <v>0</v>
      </c>
      <c r="AI23" s="16" t="s">
        <v>15</v>
      </c>
      <c r="AJ23" s="15">
        <f t="shared" si="11"/>
        <v>0</v>
      </c>
      <c r="AK23" s="15">
        <f t="shared" si="12"/>
        <v>0</v>
      </c>
      <c r="AL23" s="17" t="str">
        <f t="shared" si="13"/>
        <v> </v>
      </c>
      <c r="AM23" s="15"/>
      <c r="AN23" s="47"/>
      <c r="AO23" s="47"/>
      <c r="AP23" s="47"/>
      <c r="AQ23" s="47"/>
      <c r="AR23" s="9"/>
      <c r="AS23" s="9"/>
      <c r="AT23" s="9"/>
      <c r="AU23" s="9"/>
      <c r="AV23" s="9"/>
      <c r="AW23" s="9"/>
      <c r="AX23" s="9"/>
    </row>
    <row r="24" spans="1:50" ht="19.5" customHeight="1">
      <c r="A24" s="37"/>
      <c r="B24" s="35"/>
      <c r="C24" s="101"/>
      <c r="D24" s="39" t="str">
        <f t="shared" si="1"/>
        <v> </v>
      </c>
      <c r="E24" s="39"/>
      <c r="F24" s="166"/>
      <c r="G24" s="167"/>
      <c r="H24" s="39" t="s">
        <v>21</v>
      </c>
      <c r="I24" s="114" t="str">
        <f t="shared" si="15"/>
        <v> </v>
      </c>
      <c r="J24" s="40" t="str">
        <f t="shared" si="14"/>
        <v> </v>
      </c>
      <c r="K24" s="14"/>
      <c r="L24" s="14" t="s">
        <v>5</v>
      </c>
      <c r="M24" s="49">
        <f t="shared" si="2"/>
        <v>0</v>
      </c>
      <c r="N24" s="55">
        <f t="shared" si="3"/>
        <v>0</v>
      </c>
      <c r="O24" s="55" t="e">
        <f t="shared" si="4"/>
        <v>#DIV/0!</v>
      </c>
      <c r="P24" s="16">
        <v>3.5</v>
      </c>
      <c r="Q24" s="16" t="s">
        <v>6</v>
      </c>
      <c r="R24" s="15">
        <f t="shared" si="5"/>
        <v>0</v>
      </c>
      <c r="S24" s="16">
        <v>3</v>
      </c>
      <c r="T24" s="16" t="s">
        <v>7</v>
      </c>
      <c r="U24" s="15">
        <f t="shared" si="6"/>
        <v>0</v>
      </c>
      <c r="V24" s="16">
        <v>2.5</v>
      </c>
      <c r="W24" s="16" t="s">
        <v>8</v>
      </c>
      <c r="X24" s="15">
        <f t="shared" si="7"/>
        <v>0</v>
      </c>
      <c r="Y24" s="16">
        <v>2</v>
      </c>
      <c r="Z24" s="16" t="s">
        <v>9</v>
      </c>
      <c r="AA24" s="15">
        <f t="shared" si="8"/>
        <v>0</v>
      </c>
      <c r="AB24" s="16">
        <v>1.5</v>
      </c>
      <c r="AC24" s="16" t="s">
        <v>10</v>
      </c>
      <c r="AD24" s="15">
        <f t="shared" si="9"/>
        <v>0</v>
      </c>
      <c r="AE24" s="16">
        <v>1</v>
      </c>
      <c r="AF24" s="16" t="s">
        <v>11</v>
      </c>
      <c r="AG24" s="15">
        <f t="shared" si="10"/>
        <v>0</v>
      </c>
      <c r="AH24" s="16">
        <v>0</v>
      </c>
      <c r="AI24" s="16" t="s">
        <v>15</v>
      </c>
      <c r="AJ24" s="15">
        <f t="shared" si="11"/>
        <v>0</v>
      </c>
      <c r="AK24" s="15">
        <f t="shared" si="12"/>
        <v>0</v>
      </c>
      <c r="AL24" s="17" t="str">
        <f t="shared" si="13"/>
        <v> </v>
      </c>
      <c r="AM24" s="15"/>
      <c r="AN24" s="47"/>
      <c r="AO24" s="47"/>
      <c r="AP24" s="47"/>
      <c r="AQ24" s="47"/>
      <c r="AR24" s="9"/>
      <c r="AS24" s="9"/>
      <c r="AT24" s="9"/>
      <c r="AU24" s="9"/>
      <c r="AV24" s="9"/>
      <c r="AW24" s="9"/>
      <c r="AX24" s="9"/>
    </row>
    <row r="25" spans="1:50" ht="19.5" customHeight="1">
      <c r="A25" s="37"/>
      <c r="B25" s="35"/>
      <c r="C25" s="101"/>
      <c r="D25" s="39" t="str">
        <f t="shared" si="1"/>
        <v> </v>
      </c>
      <c r="E25" s="39"/>
      <c r="F25" s="166"/>
      <c r="G25" s="167"/>
      <c r="H25" s="39" t="s">
        <v>21</v>
      </c>
      <c r="I25" s="114" t="str">
        <f t="shared" si="15"/>
        <v> </v>
      </c>
      <c r="J25" s="40" t="str">
        <f t="shared" si="14"/>
        <v> </v>
      </c>
      <c r="K25" s="14"/>
      <c r="L25" s="14" t="s">
        <v>5</v>
      </c>
      <c r="M25" s="49">
        <f t="shared" si="2"/>
        <v>0</v>
      </c>
      <c r="N25" s="55">
        <f t="shared" si="3"/>
        <v>0</v>
      </c>
      <c r="O25" s="55" t="e">
        <f t="shared" si="4"/>
        <v>#DIV/0!</v>
      </c>
      <c r="P25" s="16">
        <v>3.5</v>
      </c>
      <c r="Q25" s="16" t="s">
        <v>6</v>
      </c>
      <c r="R25" s="15">
        <f t="shared" si="5"/>
        <v>0</v>
      </c>
      <c r="S25" s="16">
        <v>3</v>
      </c>
      <c r="T25" s="16" t="s">
        <v>7</v>
      </c>
      <c r="U25" s="15">
        <f t="shared" si="6"/>
        <v>0</v>
      </c>
      <c r="V25" s="16">
        <v>2.5</v>
      </c>
      <c r="W25" s="16" t="s">
        <v>8</v>
      </c>
      <c r="X25" s="15">
        <f t="shared" si="7"/>
        <v>0</v>
      </c>
      <c r="Y25" s="16">
        <v>2</v>
      </c>
      <c r="Z25" s="16" t="s">
        <v>9</v>
      </c>
      <c r="AA25" s="15">
        <f t="shared" si="8"/>
        <v>0</v>
      </c>
      <c r="AB25" s="16">
        <v>1.5</v>
      </c>
      <c r="AC25" s="16" t="s">
        <v>10</v>
      </c>
      <c r="AD25" s="15">
        <f t="shared" si="9"/>
        <v>0</v>
      </c>
      <c r="AE25" s="16">
        <v>1</v>
      </c>
      <c r="AF25" s="16" t="s">
        <v>11</v>
      </c>
      <c r="AG25" s="15">
        <f t="shared" si="10"/>
        <v>0</v>
      </c>
      <c r="AH25" s="16">
        <v>0</v>
      </c>
      <c r="AI25" s="16" t="s">
        <v>15</v>
      </c>
      <c r="AJ25" s="15">
        <f t="shared" si="11"/>
        <v>0</v>
      </c>
      <c r="AK25" s="15">
        <f t="shared" si="12"/>
        <v>0</v>
      </c>
      <c r="AL25" s="17" t="str">
        <f t="shared" si="13"/>
        <v> </v>
      </c>
      <c r="AM25" s="15"/>
      <c r="AN25" s="47"/>
      <c r="AO25" s="47"/>
      <c r="AP25" s="47"/>
      <c r="AQ25" s="47"/>
      <c r="AR25" s="9"/>
      <c r="AS25" s="9"/>
      <c r="AT25" s="9"/>
      <c r="AU25" s="9"/>
      <c r="AV25" s="9"/>
      <c r="AW25" s="9"/>
      <c r="AX25" s="9"/>
    </row>
    <row r="26" spans="1:50" ht="19.5" customHeight="1">
      <c r="A26" s="37"/>
      <c r="B26" s="35"/>
      <c r="C26" s="101"/>
      <c r="D26" s="39" t="str">
        <f t="shared" si="1"/>
        <v> </v>
      </c>
      <c r="E26" s="39"/>
      <c r="F26" s="166"/>
      <c r="G26" s="167"/>
      <c r="H26" s="39" t="s">
        <v>21</v>
      </c>
      <c r="I26" s="114" t="str">
        <f t="shared" si="15"/>
        <v> </v>
      </c>
      <c r="J26" s="40" t="str">
        <f t="shared" si="14"/>
        <v> </v>
      </c>
      <c r="K26" s="14"/>
      <c r="L26" s="14" t="s">
        <v>5</v>
      </c>
      <c r="M26" s="49">
        <f t="shared" si="2"/>
        <v>0</v>
      </c>
      <c r="N26" s="55">
        <f t="shared" si="3"/>
        <v>0</v>
      </c>
      <c r="O26" s="55" t="e">
        <f t="shared" si="4"/>
        <v>#DIV/0!</v>
      </c>
      <c r="P26" s="16">
        <v>3.5</v>
      </c>
      <c r="Q26" s="16" t="s">
        <v>6</v>
      </c>
      <c r="R26" s="15">
        <f t="shared" si="5"/>
        <v>0</v>
      </c>
      <c r="S26" s="16">
        <v>3</v>
      </c>
      <c r="T26" s="16" t="s">
        <v>7</v>
      </c>
      <c r="U26" s="15">
        <f t="shared" si="6"/>
        <v>0</v>
      </c>
      <c r="V26" s="16">
        <v>2.5</v>
      </c>
      <c r="W26" s="16" t="s">
        <v>8</v>
      </c>
      <c r="X26" s="15">
        <f t="shared" si="7"/>
        <v>0</v>
      </c>
      <c r="Y26" s="16">
        <v>2</v>
      </c>
      <c r="Z26" s="16" t="s">
        <v>9</v>
      </c>
      <c r="AA26" s="15">
        <f t="shared" si="8"/>
        <v>0</v>
      </c>
      <c r="AB26" s="16">
        <v>1.5</v>
      </c>
      <c r="AC26" s="16" t="s">
        <v>10</v>
      </c>
      <c r="AD26" s="15">
        <f t="shared" si="9"/>
        <v>0</v>
      </c>
      <c r="AE26" s="16">
        <v>1</v>
      </c>
      <c r="AF26" s="16" t="s">
        <v>11</v>
      </c>
      <c r="AG26" s="15">
        <f t="shared" si="10"/>
        <v>0</v>
      </c>
      <c r="AH26" s="16">
        <v>0</v>
      </c>
      <c r="AI26" s="16" t="s">
        <v>15</v>
      </c>
      <c r="AJ26" s="15">
        <f t="shared" si="11"/>
        <v>0</v>
      </c>
      <c r="AK26" s="15">
        <f t="shared" si="12"/>
        <v>0</v>
      </c>
      <c r="AL26" s="17" t="str">
        <f t="shared" si="13"/>
        <v> </v>
      </c>
      <c r="AM26" s="15"/>
      <c r="AN26" s="47"/>
      <c r="AO26" s="47"/>
      <c r="AP26" s="47"/>
      <c r="AQ26" s="47"/>
      <c r="AR26" s="9"/>
      <c r="AS26" s="9"/>
      <c r="AT26" s="9"/>
      <c r="AU26" s="9"/>
      <c r="AV26" s="9"/>
      <c r="AW26" s="9"/>
      <c r="AX26" s="9"/>
    </row>
    <row r="27" spans="1:50" ht="19.5" customHeight="1">
      <c r="A27" s="37"/>
      <c r="B27" s="35"/>
      <c r="C27" s="101"/>
      <c r="D27" s="39" t="str">
        <f t="shared" si="1"/>
        <v> </v>
      </c>
      <c r="E27" s="39"/>
      <c r="F27" s="166"/>
      <c r="G27" s="167"/>
      <c r="H27" s="39" t="s">
        <v>21</v>
      </c>
      <c r="I27" s="114" t="str">
        <f t="shared" si="15"/>
        <v> </v>
      </c>
      <c r="J27" s="40" t="str">
        <f t="shared" si="14"/>
        <v> </v>
      </c>
      <c r="K27" s="14"/>
      <c r="L27" s="14" t="s">
        <v>5</v>
      </c>
      <c r="M27" s="49">
        <f t="shared" si="2"/>
        <v>0</v>
      </c>
      <c r="N27" s="55">
        <f t="shared" si="3"/>
        <v>0</v>
      </c>
      <c r="O27" s="55" t="e">
        <f t="shared" si="4"/>
        <v>#DIV/0!</v>
      </c>
      <c r="P27" s="16">
        <v>3.5</v>
      </c>
      <c r="Q27" s="16" t="s">
        <v>6</v>
      </c>
      <c r="R27" s="15">
        <f t="shared" si="5"/>
        <v>0</v>
      </c>
      <c r="S27" s="16">
        <v>3</v>
      </c>
      <c r="T27" s="16" t="s">
        <v>7</v>
      </c>
      <c r="U27" s="15">
        <f t="shared" si="6"/>
        <v>0</v>
      </c>
      <c r="V27" s="16">
        <v>2.5</v>
      </c>
      <c r="W27" s="16" t="s">
        <v>8</v>
      </c>
      <c r="X27" s="15">
        <f t="shared" si="7"/>
        <v>0</v>
      </c>
      <c r="Y27" s="16">
        <v>2</v>
      </c>
      <c r="Z27" s="16" t="s">
        <v>9</v>
      </c>
      <c r="AA27" s="15">
        <f t="shared" si="8"/>
        <v>0</v>
      </c>
      <c r="AB27" s="16">
        <v>1.5</v>
      </c>
      <c r="AC27" s="16" t="s">
        <v>10</v>
      </c>
      <c r="AD27" s="15">
        <f t="shared" si="9"/>
        <v>0</v>
      </c>
      <c r="AE27" s="16">
        <v>1</v>
      </c>
      <c r="AF27" s="16" t="s">
        <v>11</v>
      </c>
      <c r="AG27" s="15">
        <f t="shared" si="10"/>
        <v>0</v>
      </c>
      <c r="AH27" s="16">
        <v>0</v>
      </c>
      <c r="AI27" s="16" t="s">
        <v>15</v>
      </c>
      <c r="AJ27" s="15">
        <f t="shared" si="11"/>
        <v>0</v>
      </c>
      <c r="AK27" s="15">
        <f t="shared" si="12"/>
        <v>0</v>
      </c>
      <c r="AL27" s="17" t="str">
        <f t="shared" si="13"/>
        <v> </v>
      </c>
      <c r="AM27" s="15"/>
      <c r="AN27" s="47"/>
      <c r="AO27" s="47"/>
      <c r="AP27" s="47"/>
      <c r="AQ27" s="47"/>
      <c r="AR27" s="9"/>
      <c r="AS27" s="9"/>
      <c r="AT27" s="9"/>
      <c r="AU27" s="9"/>
      <c r="AV27" s="9"/>
      <c r="AW27" s="9"/>
      <c r="AX27" s="9"/>
    </row>
    <row r="28" spans="1:50" ht="19.5" customHeight="1">
      <c r="A28" s="37"/>
      <c r="B28" s="35"/>
      <c r="C28" s="101"/>
      <c r="D28" s="39" t="str">
        <f t="shared" si="1"/>
        <v> </v>
      </c>
      <c r="E28" s="39"/>
      <c r="F28" s="166"/>
      <c r="G28" s="167"/>
      <c r="H28" s="39" t="s">
        <v>21</v>
      </c>
      <c r="I28" s="114" t="str">
        <f t="shared" si="15"/>
        <v> </v>
      </c>
      <c r="J28" s="40" t="str">
        <f t="shared" si="14"/>
        <v> </v>
      </c>
      <c r="K28" s="14"/>
      <c r="L28" s="14" t="s">
        <v>5</v>
      </c>
      <c r="M28" s="49">
        <f t="shared" si="2"/>
        <v>0</v>
      </c>
      <c r="N28" s="55">
        <f t="shared" si="3"/>
        <v>0</v>
      </c>
      <c r="O28" s="55" t="e">
        <f t="shared" si="4"/>
        <v>#DIV/0!</v>
      </c>
      <c r="P28" s="16">
        <v>3.5</v>
      </c>
      <c r="Q28" s="16" t="s">
        <v>6</v>
      </c>
      <c r="R28" s="15">
        <f t="shared" si="5"/>
        <v>0</v>
      </c>
      <c r="S28" s="16">
        <v>3</v>
      </c>
      <c r="T28" s="16" t="s">
        <v>7</v>
      </c>
      <c r="U28" s="15">
        <f t="shared" si="6"/>
        <v>0</v>
      </c>
      <c r="V28" s="16">
        <v>2.5</v>
      </c>
      <c r="W28" s="16" t="s">
        <v>8</v>
      </c>
      <c r="X28" s="15">
        <f t="shared" si="7"/>
        <v>0</v>
      </c>
      <c r="Y28" s="16">
        <v>2</v>
      </c>
      <c r="Z28" s="16" t="s">
        <v>9</v>
      </c>
      <c r="AA28" s="15">
        <f t="shared" si="8"/>
        <v>0</v>
      </c>
      <c r="AB28" s="16">
        <v>1.5</v>
      </c>
      <c r="AC28" s="16" t="s">
        <v>10</v>
      </c>
      <c r="AD28" s="15">
        <f t="shared" si="9"/>
        <v>0</v>
      </c>
      <c r="AE28" s="16">
        <v>1</v>
      </c>
      <c r="AF28" s="16" t="s">
        <v>11</v>
      </c>
      <c r="AG28" s="15">
        <f t="shared" si="10"/>
        <v>0</v>
      </c>
      <c r="AH28" s="16">
        <v>0</v>
      </c>
      <c r="AI28" s="16" t="s">
        <v>15</v>
      </c>
      <c r="AJ28" s="15">
        <f t="shared" si="11"/>
        <v>0</v>
      </c>
      <c r="AK28" s="15">
        <f t="shared" si="12"/>
        <v>0</v>
      </c>
      <c r="AL28" s="17" t="str">
        <f t="shared" si="13"/>
        <v> </v>
      </c>
      <c r="AM28" s="15"/>
      <c r="AN28" s="47"/>
      <c r="AO28" s="47"/>
      <c r="AP28" s="47"/>
      <c r="AQ28" s="47"/>
      <c r="AR28" s="9"/>
      <c r="AS28" s="9"/>
      <c r="AT28" s="9"/>
      <c r="AU28" s="9"/>
      <c r="AV28" s="9"/>
      <c r="AW28" s="9"/>
      <c r="AX28" s="9"/>
    </row>
    <row r="29" spans="1:50" ht="19.5" customHeight="1">
      <c r="A29" s="37"/>
      <c r="B29" s="35"/>
      <c r="C29" s="101"/>
      <c r="D29" s="39" t="str">
        <f t="shared" si="1"/>
        <v> </v>
      </c>
      <c r="E29" s="39"/>
      <c r="F29" s="166"/>
      <c r="G29" s="167"/>
      <c r="H29" s="39" t="s">
        <v>21</v>
      </c>
      <c r="I29" s="114" t="str">
        <f t="shared" si="15"/>
        <v> </v>
      </c>
      <c r="J29" s="40" t="str">
        <f t="shared" si="14"/>
        <v> </v>
      </c>
      <c r="K29" s="14"/>
      <c r="L29" s="14" t="s">
        <v>5</v>
      </c>
      <c r="M29" s="49">
        <f t="shared" si="2"/>
        <v>0</v>
      </c>
      <c r="N29" s="55">
        <f t="shared" si="3"/>
        <v>0</v>
      </c>
      <c r="O29" s="55" t="e">
        <f t="shared" si="4"/>
        <v>#DIV/0!</v>
      </c>
      <c r="P29" s="16">
        <v>3.5</v>
      </c>
      <c r="Q29" s="16" t="s">
        <v>6</v>
      </c>
      <c r="R29" s="15">
        <f t="shared" si="5"/>
        <v>0</v>
      </c>
      <c r="S29" s="16">
        <v>3</v>
      </c>
      <c r="T29" s="16" t="s">
        <v>7</v>
      </c>
      <c r="U29" s="15">
        <f t="shared" si="6"/>
        <v>0</v>
      </c>
      <c r="V29" s="16">
        <v>2.5</v>
      </c>
      <c r="W29" s="16" t="s">
        <v>8</v>
      </c>
      <c r="X29" s="15">
        <f t="shared" si="7"/>
        <v>0</v>
      </c>
      <c r="Y29" s="16">
        <v>2</v>
      </c>
      <c r="Z29" s="16" t="s">
        <v>9</v>
      </c>
      <c r="AA29" s="15">
        <f t="shared" si="8"/>
        <v>0</v>
      </c>
      <c r="AB29" s="16">
        <v>1.5</v>
      </c>
      <c r="AC29" s="16" t="s">
        <v>10</v>
      </c>
      <c r="AD29" s="15">
        <f t="shared" si="9"/>
        <v>0</v>
      </c>
      <c r="AE29" s="16">
        <v>1</v>
      </c>
      <c r="AF29" s="16" t="s">
        <v>11</v>
      </c>
      <c r="AG29" s="15">
        <f t="shared" si="10"/>
        <v>0</v>
      </c>
      <c r="AH29" s="16">
        <v>0</v>
      </c>
      <c r="AI29" s="16" t="s">
        <v>15</v>
      </c>
      <c r="AJ29" s="15">
        <f t="shared" si="11"/>
        <v>0</v>
      </c>
      <c r="AK29" s="15">
        <f t="shared" si="12"/>
        <v>0</v>
      </c>
      <c r="AL29" s="17" t="str">
        <f t="shared" si="13"/>
        <v> </v>
      </c>
      <c r="AM29" s="15"/>
      <c r="AN29" s="47"/>
      <c r="AO29" s="47"/>
      <c r="AP29" s="47"/>
      <c r="AQ29" s="47"/>
      <c r="AR29" s="9"/>
      <c r="AS29" s="9"/>
      <c r="AT29" s="9"/>
      <c r="AU29" s="9"/>
      <c r="AV29" s="9"/>
      <c r="AW29" s="9"/>
      <c r="AX29" s="9"/>
    </row>
    <row r="30" spans="1:50" ht="19.5" customHeight="1">
      <c r="A30" s="37"/>
      <c r="B30" s="35"/>
      <c r="C30" s="101"/>
      <c r="D30" s="39" t="str">
        <f t="shared" si="1"/>
        <v> </v>
      </c>
      <c r="E30" s="39"/>
      <c r="F30" s="166"/>
      <c r="G30" s="167"/>
      <c r="H30" s="39" t="s">
        <v>21</v>
      </c>
      <c r="I30" s="114" t="str">
        <f t="shared" si="15"/>
        <v> </v>
      </c>
      <c r="J30" s="40" t="str">
        <f t="shared" si="14"/>
        <v> </v>
      </c>
      <c r="K30" s="14"/>
      <c r="L30" s="14" t="s">
        <v>5</v>
      </c>
      <c r="M30" s="49">
        <f t="shared" si="2"/>
        <v>0</v>
      </c>
      <c r="N30" s="55">
        <f t="shared" si="3"/>
        <v>0</v>
      </c>
      <c r="O30" s="55" t="e">
        <f t="shared" si="4"/>
        <v>#DIV/0!</v>
      </c>
      <c r="P30" s="16">
        <v>3.5</v>
      </c>
      <c r="Q30" s="16" t="s">
        <v>6</v>
      </c>
      <c r="R30" s="15">
        <f t="shared" si="5"/>
        <v>0</v>
      </c>
      <c r="S30" s="16">
        <v>3</v>
      </c>
      <c r="T30" s="16" t="s">
        <v>7</v>
      </c>
      <c r="U30" s="15">
        <f t="shared" si="6"/>
        <v>0</v>
      </c>
      <c r="V30" s="16">
        <v>2.5</v>
      </c>
      <c r="W30" s="16" t="s">
        <v>8</v>
      </c>
      <c r="X30" s="15">
        <f t="shared" si="7"/>
        <v>0</v>
      </c>
      <c r="Y30" s="16">
        <v>2</v>
      </c>
      <c r="Z30" s="16" t="s">
        <v>9</v>
      </c>
      <c r="AA30" s="15">
        <f t="shared" si="8"/>
        <v>0</v>
      </c>
      <c r="AB30" s="16">
        <v>1.5</v>
      </c>
      <c r="AC30" s="16" t="s">
        <v>10</v>
      </c>
      <c r="AD30" s="15">
        <f t="shared" si="9"/>
        <v>0</v>
      </c>
      <c r="AE30" s="16">
        <v>1</v>
      </c>
      <c r="AF30" s="16" t="s">
        <v>11</v>
      </c>
      <c r="AG30" s="15">
        <f t="shared" si="10"/>
        <v>0</v>
      </c>
      <c r="AH30" s="16">
        <v>0</v>
      </c>
      <c r="AI30" s="16" t="s">
        <v>15</v>
      </c>
      <c r="AJ30" s="15">
        <f t="shared" si="11"/>
        <v>0</v>
      </c>
      <c r="AK30" s="15">
        <f t="shared" si="12"/>
        <v>0</v>
      </c>
      <c r="AL30" s="17" t="str">
        <f t="shared" si="13"/>
        <v> </v>
      </c>
      <c r="AM30" s="15"/>
      <c r="AN30" s="47"/>
      <c r="AO30" s="47"/>
      <c r="AP30" s="47"/>
      <c r="AQ30" s="47"/>
      <c r="AR30" s="9"/>
      <c r="AS30" s="9"/>
      <c r="AT30" s="9"/>
      <c r="AU30" s="9"/>
      <c r="AV30" s="9"/>
      <c r="AW30" s="9"/>
      <c r="AX30" s="9"/>
    </row>
    <row r="31" spans="1:50" ht="19.5" customHeight="1">
      <c r="A31" s="37"/>
      <c r="B31" s="35"/>
      <c r="C31" s="101"/>
      <c r="D31" s="39" t="str">
        <f t="shared" si="1"/>
        <v> </v>
      </c>
      <c r="E31" s="39"/>
      <c r="F31" s="166"/>
      <c r="G31" s="167"/>
      <c r="H31" s="39" t="s">
        <v>21</v>
      </c>
      <c r="I31" s="114" t="str">
        <f t="shared" si="15"/>
        <v> </v>
      </c>
      <c r="J31" s="40" t="str">
        <f t="shared" si="14"/>
        <v> </v>
      </c>
      <c r="K31" s="14"/>
      <c r="L31" s="14" t="s">
        <v>5</v>
      </c>
      <c r="M31" s="49">
        <f t="shared" si="2"/>
        <v>0</v>
      </c>
      <c r="N31" s="55">
        <f t="shared" si="3"/>
        <v>0</v>
      </c>
      <c r="O31" s="55" t="e">
        <f t="shared" si="4"/>
        <v>#DIV/0!</v>
      </c>
      <c r="P31" s="16">
        <v>3.5</v>
      </c>
      <c r="Q31" s="16" t="s">
        <v>6</v>
      </c>
      <c r="R31" s="15">
        <f t="shared" si="5"/>
        <v>0</v>
      </c>
      <c r="S31" s="16">
        <v>3</v>
      </c>
      <c r="T31" s="16" t="s">
        <v>7</v>
      </c>
      <c r="U31" s="15">
        <f t="shared" si="6"/>
        <v>0</v>
      </c>
      <c r="V31" s="16">
        <v>2.5</v>
      </c>
      <c r="W31" s="16" t="s">
        <v>8</v>
      </c>
      <c r="X31" s="15">
        <f t="shared" si="7"/>
        <v>0</v>
      </c>
      <c r="Y31" s="16">
        <v>2</v>
      </c>
      <c r="Z31" s="16" t="s">
        <v>9</v>
      </c>
      <c r="AA31" s="15">
        <f t="shared" si="8"/>
        <v>0</v>
      </c>
      <c r="AB31" s="16">
        <v>1.5</v>
      </c>
      <c r="AC31" s="16" t="s">
        <v>10</v>
      </c>
      <c r="AD31" s="15">
        <f t="shared" si="9"/>
        <v>0</v>
      </c>
      <c r="AE31" s="16">
        <v>1</v>
      </c>
      <c r="AF31" s="16" t="s">
        <v>11</v>
      </c>
      <c r="AG31" s="15">
        <f t="shared" si="10"/>
        <v>0</v>
      </c>
      <c r="AH31" s="16">
        <v>0</v>
      </c>
      <c r="AI31" s="16" t="s">
        <v>15</v>
      </c>
      <c r="AJ31" s="15">
        <f t="shared" si="11"/>
        <v>0</v>
      </c>
      <c r="AK31" s="15">
        <f t="shared" si="12"/>
        <v>0</v>
      </c>
      <c r="AL31" s="17" t="str">
        <f t="shared" si="13"/>
        <v> </v>
      </c>
      <c r="AM31" s="15"/>
      <c r="AN31" s="47"/>
      <c r="AO31" s="47"/>
      <c r="AP31" s="47"/>
      <c r="AQ31" s="47"/>
      <c r="AR31" s="9"/>
      <c r="AS31" s="9"/>
      <c r="AT31" s="9"/>
      <c r="AU31" s="9"/>
      <c r="AV31" s="9"/>
      <c r="AW31" s="9"/>
      <c r="AX31" s="9"/>
    </row>
    <row r="32" spans="1:50" ht="19.5" customHeight="1">
      <c r="A32" s="37"/>
      <c r="B32" s="35"/>
      <c r="C32" s="101"/>
      <c r="D32" s="39" t="str">
        <f t="shared" si="1"/>
        <v> </v>
      </c>
      <c r="E32" s="39"/>
      <c r="F32" s="166"/>
      <c r="G32" s="167"/>
      <c r="H32" s="39" t="s">
        <v>21</v>
      </c>
      <c r="I32" s="114" t="str">
        <f t="shared" si="15"/>
        <v> </v>
      </c>
      <c r="J32" s="40" t="str">
        <f t="shared" si="14"/>
        <v> </v>
      </c>
      <c r="K32" s="14"/>
      <c r="L32" s="14" t="s">
        <v>5</v>
      </c>
      <c r="M32" s="49">
        <f t="shared" si="2"/>
        <v>0</v>
      </c>
      <c r="N32" s="55">
        <f t="shared" si="3"/>
        <v>0</v>
      </c>
      <c r="O32" s="55" t="e">
        <f t="shared" si="4"/>
        <v>#DIV/0!</v>
      </c>
      <c r="P32" s="16">
        <v>3.5</v>
      </c>
      <c r="Q32" s="16" t="s">
        <v>6</v>
      </c>
      <c r="R32" s="15">
        <f t="shared" si="5"/>
        <v>0</v>
      </c>
      <c r="S32" s="16">
        <v>3</v>
      </c>
      <c r="T32" s="16" t="s">
        <v>7</v>
      </c>
      <c r="U32" s="15">
        <f t="shared" si="6"/>
        <v>0</v>
      </c>
      <c r="V32" s="16">
        <v>2.5</v>
      </c>
      <c r="W32" s="16" t="s">
        <v>8</v>
      </c>
      <c r="X32" s="15">
        <f t="shared" si="7"/>
        <v>0</v>
      </c>
      <c r="Y32" s="16">
        <v>2</v>
      </c>
      <c r="Z32" s="16" t="s">
        <v>9</v>
      </c>
      <c r="AA32" s="15">
        <f t="shared" si="8"/>
        <v>0</v>
      </c>
      <c r="AB32" s="16">
        <v>1.5</v>
      </c>
      <c r="AC32" s="16" t="s">
        <v>10</v>
      </c>
      <c r="AD32" s="15">
        <f t="shared" si="9"/>
        <v>0</v>
      </c>
      <c r="AE32" s="16">
        <v>1</v>
      </c>
      <c r="AF32" s="16" t="s">
        <v>11</v>
      </c>
      <c r="AG32" s="15">
        <f t="shared" si="10"/>
        <v>0</v>
      </c>
      <c r="AH32" s="16">
        <v>0</v>
      </c>
      <c r="AI32" s="16" t="s">
        <v>15</v>
      </c>
      <c r="AJ32" s="15">
        <f t="shared" si="11"/>
        <v>0</v>
      </c>
      <c r="AK32" s="15">
        <f t="shared" si="12"/>
        <v>0</v>
      </c>
      <c r="AL32" s="17" t="str">
        <f t="shared" si="13"/>
        <v> </v>
      </c>
      <c r="AM32" s="15"/>
      <c r="AN32" s="47"/>
      <c r="AO32" s="47"/>
      <c r="AP32" s="47"/>
      <c r="AQ32" s="47"/>
      <c r="AR32" s="9"/>
      <c r="AS32" s="9"/>
      <c r="AT32" s="9"/>
      <c r="AU32" s="9"/>
      <c r="AV32" s="9"/>
      <c r="AW32" s="9"/>
      <c r="AX32" s="9"/>
    </row>
    <row r="33" spans="1:50" ht="19.5" customHeight="1" thickBot="1">
      <c r="A33" s="56"/>
      <c r="B33" s="57"/>
      <c r="C33" s="102"/>
      <c r="D33" s="39" t="str">
        <f t="shared" si="1"/>
        <v> </v>
      </c>
      <c r="E33" s="103"/>
      <c r="F33" s="64"/>
      <c r="G33" s="65"/>
      <c r="H33" s="103" t="s">
        <v>21</v>
      </c>
      <c r="I33" s="115" t="str">
        <f t="shared" si="15"/>
        <v> </v>
      </c>
      <c r="J33" s="40" t="str">
        <f t="shared" si="14"/>
        <v> </v>
      </c>
      <c r="K33" s="14"/>
      <c r="L33" s="14" t="s">
        <v>5</v>
      </c>
      <c r="M33" s="49">
        <f t="shared" si="2"/>
        <v>0</v>
      </c>
      <c r="N33" s="55">
        <f t="shared" si="3"/>
        <v>0</v>
      </c>
      <c r="O33" s="55" t="e">
        <f t="shared" si="4"/>
        <v>#DIV/0!</v>
      </c>
      <c r="P33" s="16">
        <v>3.5</v>
      </c>
      <c r="Q33" s="16" t="s">
        <v>6</v>
      </c>
      <c r="R33" s="15">
        <f t="shared" si="5"/>
        <v>0</v>
      </c>
      <c r="S33" s="16">
        <v>3</v>
      </c>
      <c r="T33" s="16" t="s">
        <v>7</v>
      </c>
      <c r="U33" s="15">
        <f t="shared" si="6"/>
        <v>0</v>
      </c>
      <c r="V33" s="16">
        <v>2.5</v>
      </c>
      <c r="W33" s="16" t="s">
        <v>8</v>
      </c>
      <c r="X33" s="15">
        <f t="shared" si="7"/>
        <v>0</v>
      </c>
      <c r="Y33" s="16">
        <v>2</v>
      </c>
      <c r="Z33" s="16" t="s">
        <v>9</v>
      </c>
      <c r="AA33" s="15">
        <f t="shared" si="8"/>
        <v>0</v>
      </c>
      <c r="AB33" s="16">
        <v>1.5</v>
      </c>
      <c r="AC33" s="16" t="s">
        <v>10</v>
      </c>
      <c r="AD33" s="15">
        <f t="shared" si="9"/>
        <v>0</v>
      </c>
      <c r="AE33" s="16">
        <v>1</v>
      </c>
      <c r="AF33" s="16" t="s">
        <v>11</v>
      </c>
      <c r="AG33" s="15">
        <f t="shared" si="10"/>
        <v>0</v>
      </c>
      <c r="AH33" s="16">
        <v>0</v>
      </c>
      <c r="AI33" s="16" t="s">
        <v>15</v>
      </c>
      <c r="AJ33" s="15">
        <f t="shared" si="11"/>
        <v>0</v>
      </c>
      <c r="AK33" s="15">
        <f t="shared" si="12"/>
        <v>0</v>
      </c>
      <c r="AL33" s="17" t="str">
        <f t="shared" si="13"/>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180</v>
      </c>
      <c r="B36" s="123"/>
      <c r="C36" s="71"/>
      <c r="D36" s="123" t="s">
        <v>120</v>
      </c>
      <c r="E36" s="123"/>
      <c r="F36" s="123"/>
      <c r="G36" s="72"/>
      <c r="H36" s="123" t="s">
        <v>119</v>
      </c>
      <c r="I36" s="123"/>
      <c r="J36" s="123"/>
      <c r="K36" s="10"/>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10"/>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20</v>
      </c>
      <c r="E38" s="126"/>
      <c r="F38" s="126"/>
      <c r="G38" s="21"/>
      <c r="H38" s="21"/>
      <c r="I38" s="158"/>
      <c r="J38" s="158"/>
      <c r="K38" s="158"/>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10"/>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127</v>
      </c>
      <c r="E40" s="123"/>
      <c r="F40" s="123"/>
      <c r="G40" s="21"/>
      <c r="H40" s="23"/>
      <c r="I40" s="21"/>
      <c r="J40" s="21"/>
      <c r="K40" s="21"/>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63" t="s">
        <v>23</v>
      </c>
      <c r="B41" s="164"/>
      <c r="C41" s="164"/>
      <c r="D41" s="164"/>
      <c r="E41" s="164"/>
      <c r="F41" s="164"/>
      <c r="G41" s="164"/>
      <c r="H41" s="164"/>
      <c r="I41" s="164"/>
      <c r="J41" s="165"/>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2">
    <mergeCell ref="F32:G32"/>
    <mergeCell ref="F11:G11"/>
    <mergeCell ref="F12:G12"/>
    <mergeCell ref="F13:G13"/>
    <mergeCell ref="I38:K38"/>
    <mergeCell ref="F26:G26"/>
    <mergeCell ref="F27:G27"/>
    <mergeCell ref="F28:G28"/>
    <mergeCell ref="F29:G29"/>
    <mergeCell ref="F30:G30"/>
    <mergeCell ref="F31:G31"/>
    <mergeCell ref="A42:J42"/>
    <mergeCell ref="F14:G14"/>
    <mergeCell ref="F15:G15"/>
    <mergeCell ref="F16:G16"/>
    <mergeCell ref="F17:G17"/>
    <mergeCell ref="F18:G18"/>
    <mergeCell ref="F19:G19"/>
    <mergeCell ref="F20:G20"/>
    <mergeCell ref="F21:G21"/>
    <mergeCell ref="A36:B36"/>
    <mergeCell ref="D36:F36"/>
    <mergeCell ref="H36:J36"/>
    <mergeCell ref="D38:F38"/>
    <mergeCell ref="D40:F40"/>
    <mergeCell ref="A41:J41"/>
    <mergeCell ref="A7:J7"/>
    <mergeCell ref="A8:J8"/>
    <mergeCell ref="F10:G10"/>
    <mergeCell ref="A35:B35"/>
    <mergeCell ref="D35:F35"/>
    <mergeCell ref="H35:J35"/>
    <mergeCell ref="F22:G22"/>
    <mergeCell ref="F23:G23"/>
    <mergeCell ref="F24:G24"/>
    <mergeCell ref="F25:G25"/>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X368"/>
  <sheetViews>
    <sheetView showGridLines="0" zoomScale="70" zoomScaleNormal="70" zoomScaleSheetLayoutView="80" zoomScalePageLayoutView="0" workbookViewId="0" topLeftCell="A6">
      <selection activeCell="D15" sqref="D15"/>
    </sheetView>
  </sheetViews>
  <sheetFormatPr defaultColWidth="9.140625" defaultRowHeight="15"/>
  <cols>
    <col min="1" max="1" width="21.28125" style="1" customWidth="1"/>
    <col min="2" max="2" width="34.00390625" style="2" customWidth="1"/>
    <col min="3" max="5" width="16.28125" style="1" customWidth="1"/>
    <col min="6" max="6" width="14.28125" style="2" customWidth="1"/>
    <col min="7" max="7" width="22.8515625" style="2" customWidth="1"/>
    <col min="8" max="8" width="14.421875" style="3" customWidth="1"/>
    <col min="9" max="9" width="24.71093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181</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30</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66" t="s">
        <v>182</v>
      </c>
      <c r="B11" s="67" t="s">
        <v>183</v>
      </c>
      <c r="C11" s="104">
        <v>75</v>
      </c>
      <c r="D11" s="68">
        <f>IF(H11=" "," ",N11)</f>
        <v>90</v>
      </c>
      <c r="E11" s="19">
        <v>276.5</v>
      </c>
      <c r="F11" s="148" t="s">
        <v>79</v>
      </c>
      <c r="G11" s="149"/>
      <c r="H11" s="68">
        <v>90</v>
      </c>
      <c r="I11" s="112" t="s">
        <v>260</v>
      </c>
      <c r="J11" s="40">
        <f aca="true" t="shared" si="0" ref="J11:J16">IF(C11=0," ",IF(H11=0," ",IF(H11="BAŞARILI",O11,O11)))</f>
        <v>3.738888888888889</v>
      </c>
      <c r="K11" s="14"/>
      <c r="L11" s="14" t="s">
        <v>5</v>
      </c>
      <c r="M11" s="49">
        <f>IF(H11&lt;90,0,IF(H11&lt;=100,4,0))</f>
        <v>4</v>
      </c>
      <c r="N11" s="55">
        <f>IF(H11=" ",C11,(C11+15))</f>
        <v>90</v>
      </c>
      <c r="O11" s="55">
        <f>IF(H11="BAŞARILI",(E11/N11),IF(H11&gt;0,(((AK11*15)+E11)/N11),E11))</f>
        <v>3.738888888888889</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4</v>
      </c>
      <c r="AL11" s="17" t="str">
        <f>IF(H11=" "," ",IF(O11&lt;=2.5,"GİREMEZ(ORTALAMA)"," "))</f>
        <v> </v>
      </c>
      <c r="AM11" s="15"/>
      <c r="AN11" s="15"/>
      <c r="AO11" s="50"/>
      <c r="AP11" s="50"/>
      <c r="AQ11" s="50"/>
      <c r="AR11" s="7"/>
      <c r="AS11" s="7"/>
      <c r="AT11" s="7"/>
      <c r="AU11" s="7"/>
      <c r="AV11" s="7"/>
      <c r="AW11" s="7"/>
      <c r="AX11" s="7"/>
    </row>
    <row r="12" spans="1:50" ht="19.5" customHeight="1">
      <c r="A12" s="37" t="s">
        <v>184</v>
      </c>
      <c r="B12" s="35" t="s">
        <v>185</v>
      </c>
      <c r="C12" s="105">
        <v>75</v>
      </c>
      <c r="D12" s="39">
        <f aca="true" t="shared" si="1" ref="D12:D33">IF(H12=" "," ",IF(H12="BAŞARILI",C12,N12))</f>
        <v>90</v>
      </c>
      <c r="E12" s="19">
        <v>246.5</v>
      </c>
      <c r="F12" s="148" t="s">
        <v>79</v>
      </c>
      <c r="G12" s="149"/>
      <c r="H12" s="39">
        <v>95</v>
      </c>
      <c r="I12" s="112" t="s">
        <v>260</v>
      </c>
      <c r="J12" s="40">
        <f t="shared" si="0"/>
        <v>3.4055555555555554</v>
      </c>
      <c r="K12" s="14"/>
      <c r="L12" s="14" t="s">
        <v>5</v>
      </c>
      <c r="M12" s="49">
        <f aca="true" t="shared" si="2" ref="M12:M33">IF(H12&lt;90,0,IF(H12&lt;=100,4,0))</f>
        <v>4</v>
      </c>
      <c r="N12" s="55">
        <f aca="true" t="shared" si="3" ref="N12:N33">IF(H12=" ",C12,(C12+15))</f>
        <v>90</v>
      </c>
      <c r="O12" s="55">
        <f aca="true" t="shared" si="4" ref="O12:O33">IF(H12="BAŞARILI",(E12/N12),IF(H12&gt;0,(((AK12*15)+E12)/N12),E12))</f>
        <v>3.4055555555555554</v>
      </c>
      <c r="P12" s="16">
        <v>3.5</v>
      </c>
      <c r="Q12" s="16" t="s">
        <v>6</v>
      </c>
      <c r="R12" s="15">
        <f aca="true" t="shared" si="5" ref="R12:R33">IF(H12&lt;85,0,IF(H12&lt;=89,3.5,0))</f>
        <v>0</v>
      </c>
      <c r="S12" s="16">
        <v>3</v>
      </c>
      <c r="T12" s="16" t="s">
        <v>7</v>
      </c>
      <c r="U12" s="15">
        <f aca="true" t="shared" si="6" ref="U12:U33">IF(H12&lt;80,0,IF(H12&lt;=84,3,0))</f>
        <v>0</v>
      </c>
      <c r="V12" s="16">
        <v>2.5</v>
      </c>
      <c r="W12" s="16" t="s">
        <v>8</v>
      </c>
      <c r="X12" s="15">
        <f aca="true" t="shared" si="7" ref="X12:X33">IF(H12&lt;75,0,IF(H12&lt;=79,2.5,0))</f>
        <v>0</v>
      </c>
      <c r="Y12" s="16">
        <v>2</v>
      </c>
      <c r="Z12" s="16" t="s">
        <v>9</v>
      </c>
      <c r="AA12" s="15">
        <f aca="true" t="shared" si="8" ref="AA12:AA33">IF(H12&lt;65,0,IF(H12&lt;=74,2,0))</f>
        <v>0</v>
      </c>
      <c r="AB12" s="16">
        <v>1.5</v>
      </c>
      <c r="AC12" s="16" t="s">
        <v>10</v>
      </c>
      <c r="AD12" s="15">
        <f aca="true" t="shared" si="9" ref="AD12:AD33">IF(H12&lt;58,0,IF(H12&lt;=64,1.5,0))</f>
        <v>0</v>
      </c>
      <c r="AE12" s="16">
        <v>1</v>
      </c>
      <c r="AF12" s="16" t="s">
        <v>11</v>
      </c>
      <c r="AG12" s="15">
        <f aca="true" t="shared" si="10" ref="AG12:AG33">IF(H12&lt;50,0,IF(H12&lt;=57,1,0))</f>
        <v>0</v>
      </c>
      <c r="AH12" s="16">
        <v>0</v>
      </c>
      <c r="AI12" s="16" t="s">
        <v>15</v>
      </c>
      <c r="AJ12" s="15">
        <f aca="true" t="shared" si="11" ref="AJ12:AJ33">IF(H12&lt;0,0,IF(H12&lt;=49,0,0))</f>
        <v>0</v>
      </c>
      <c r="AK12" s="15">
        <f aca="true" t="shared" si="12" ref="AK12:AK33">SUM(R12,U12,X12,AA12,AD12,AG12,AJ12,M12)</f>
        <v>4</v>
      </c>
      <c r="AL12" s="17" t="str">
        <f aca="true" t="shared" si="13" ref="AL12:AL33">IF(H12=" "," ",IF(O12&lt;=2.5,"GİREMEZ(ORTALAMA)"," "))</f>
        <v> </v>
      </c>
      <c r="AM12" s="15"/>
      <c r="AN12" s="48"/>
      <c r="AO12" s="47"/>
      <c r="AP12" s="47"/>
      <c r="AQ12" s="47"/>
      <c r="AR12" s="9"/>
      <c r="AS12" s="9"/>
      <c r="AT12" s="9"/>
      <c r="AU12" s="9"/>
      <c r="AV12" s="9"/>
      <c r="AW12" s="9"/>
      <c r="AX12" s="9"/>
    </row>
    <row r="13" spans="1:50" ht="19.5" customHeight="1">
      <c r="A13" s="38" t="s">
        <v>186</v>
      </c>
      <c r="B13" s="36" t="s">
        <v>187</v>
      </c>
      <c r="C13" s="101">
        <v>75</v>
      </c>
      <c r="D13" s="39">
        <f t="shared" si="1"/>
        <v>90</v>
      </c>
      <c r="E13" s="19">
        <v>250</v>
      </c>
      <c r="F13" s="148" t="s">
        <v>79</v>
      </c>
      <c r="G13" s="149"/>
      <c r="H13" s="39">
        <v>85</v>
      </c>
      <c r="I13" s="112" t="s">
        <v>260</v>
      </c>
      <c r="J13" s="40">
        <f t="shared" si="0"/>
        <v>3.361111111111111</v>
      </c>
      <c r="K13" s="14"/>
      <c r="L13" s="14" t="s">
        <v>5</v>
      </c>
      <c r="M13" s="49">
        <f t="shared" si="2"/>
        <v>0</v>
      </c>
      <c r="N13" s="55">
        <f t="shared" si="3"/>
        <v>90</v>
      </c>
      <c r="O13" s="55">
        <f t="shared" si="4"/>
        <v>3.361111111111111</v>
      </c>
      <c r="P13" s="16">
        <v>3.5</v>
      </c>
      <c r="Q13" s="16" t="s">
        <v>6</v>
      </c>
      <c r="R13" s="15">
        <f t="shared" si="5"/>
        <v>3.5</v>
      </c>
      <c r="S13" s="16">
        <v>3</v>
      </c>
      <c r="T13" s="16" t="s">
        <v>7</v>
      </c>
      <c r="U13" s="15">
        <f t="shared" si="6"/>
        <v>0</v>
      </c>
      <c r="V13" s="16">
        <v>2.5</v>
      </c>
      <c r="W13" s="16" t="s">
        <v>8</v>
      </c>
      <c r="X13" s="15">
        <f t="shared" si="7"/>
        <v>0</v>
      </c>
      <c r="Y13" s="16">
        <v>2</v>
      </c>
      <c r="Z13" s="16" t="s">
        <v>9</v>
      </c>
      <c r="AA13" s="15">
        <f t="shared" si="8"/>
        <v>0</v>
      </c>
      <c r="AB13" s="16">
        <v>1.5</v>
      </c>
      <c r="AC13" s="16" t="s">
        <v>10</v>
      </c>
      <c r="AD13" s="15">
        <f t="shared" si="9"/>
        <v>0</v>
      </c>
      <c r="AE13" s="16">
        <v>1</v>
      </c>
      <c r="AF13" s="16" t="s">
        <v>11</v>
      </c>
      <c r="AG13" s="15">
        <f t="shared" si="10"/>
        <v>0</v>
      </c>
      <c r="AH13" s="16">
        <v>0</v>
      </c>
      <c r="AI13" s="16" t="s">
        <v>15</v>
      </c>
      <c r="AJ13" s="15">
        <f t="shared" si="11"/>
        <v>0</v>
      </c>
      <c r="AK13" s="15">
        <f t="shared" si="12"/>
        <v>3.5</v>
      </c>
      <c r="AL13" s="17" t="str">
        <f t="shared" si="13"/>
        <v> </v>
      </c>
      <c r="AM13" s="15"/>
      <c r="AN13" s="48"/>
      <c r="AO13" s="47"/>
      <c r="AP13" s="47"/>
      <c r="AQ13" s="47"/>
      <c r="AR13" s="9"/>
      <c r="AS13" s="9"/>
      <c r="AT13" s="9"/>
      <c r="AU13" s="9"/>
      <c r="AV13" s="9"/>
      <c r="AW13" s="9"/>
      <c r="AX13" s="9"/>
    </row>
    <row r="14" spans="1:50" ht="19.5" customHeight="1">
      <c r="A14" s="37" t="s">
        <v>188</v>
      </c>
      <c r="B14" s="35" t="s">
        <v>189</v>
      </c>
      <c r="C14" s="101">
        <v>75</v>
      </c>
      <c r="D14" s="39">
        <f t="shared" si="1"/>
        <v>90</v>
      </c>
      <c r="E14" s="39">
        <v>188</v>
      </c>
      <c r="F14" s="150" t="s">
        <v>79</v>
      </c>
      <c r="G14" s="151"/>
      <c r="H14" s="39">
        <v>80</v>
      </c>
      <c r="I14" s="112" t="s">
        <v>260</v>
      </c>
      <c r="J14" s="40">
        <f t="shared" si="0"/>
        <v>2.588888888888889</v>
      </c>
      <c r="K14" s="14"/>
      <c r="L14" s="14" t="s">
        <v>5</v>
      </c>
      <c r="M14" s="49">
        <f t="shared" si="2"/>
        <v>0</v>
      </c>
      <c r="N14" s="55">
        <f t="shared" si="3"/>
        <v>90</v>
      </c>
      <c r="O14" s="55">
        <f t="shared" si="4"/>
        <v>2.588888888888889</v>
      </c>
      <c r="P14" s="16">
        <v>3.5</v>
      </c>
      <c r="Q14" s="16" t="s">
        <v>6</v>
      </c>
      <c r="R14" s="15">
        <f t="shared" si="5"/>
        <v>0</v>
      </c>
      <c r="S14" s="16">
        <v>3</v>
      </c>
      <c r="T14" s="16" t="s">
        <v>7</v>
      </c>
      <c r="U14" s="15">
        <f t="shared" si="6"/>
        <v>3</v>
      </c>
      <c r="V14" s="16">
        <v>2.5</v>
      </c>
      <c r="W14" s="16" t="s">
        <v>8</v>
      </c>
      <c r="X14" s="15">
        <f t="shared" si="7"/>
        <v>0</v>
      </c>
      <c r="Y14" s="16">
        <v>2</v>
      </c>
      <c r="Z14" s="16" t="s">
        <v>9</v>
      </c>
      <c r="AA14" s="15">
        <f t="shared" si="8"/>
        <v>0</v>
      </c>
      <c r="AB14" s="16">
        <v>1.5</v>
      </c>
      <c r="AC14" s="16" t="s">
        <v>10</v>
      </c>
      <c r="AD14" s="15">
        <f t="shared" si="9"/>
        <v>0</v>
      </c>
      <c r="AE14" s="16">
        <v>1</v>
      </c>
      <c r="AF14" s="16" t="s">
        <v>11</v>
      </c>
      <c r="AG14" s="15">
        <f t="shared" si="10"/>
        <v>0</v>
      </c>
      <c r="AH14" s="16">
        <v>0</v>
      </c>
      <c r="AI14" s="16" t="s">
        <v>15</v>
      </c>
      <c r="AJ14" s="15">
        <f t="shared" si="11"/>
        <v>0</v>
      </c>
      <c r="AK14" s="15">
        <f t="shared" si="12"/>
        <v>3</v>
      </c>
      <c r="AL14" s="17" t="str">
        <f t="shared" si="13"/>
        <v> </v>
      </c>
      <c r="AM14" s="15"/>
      <c r="AN14" s="48"/>
      <c r="AO14" s="47"/>
      <c r="AP14" s="47"/>
      <c r="AQ14" s="47"/>
      <c r="AR14" s="9"/>
      <c r="AS14" s="9"/>
      <c r="AT14" s="9"/>
      <c r="AU14" s="9"/>
      <c r="AV14" s="9"/>
      <c r="AW14" s="9"/>
      <c r="AX14" s="9"/>
    </row>
    <row r="15" spans="1:50" ht="19.5" customHeight="1">
      <c r="A15" s="37" t="s">
        <v>190</v>
      </c>
      <c r="B15" s="35" t="s">
        <v>191</v>
      </c>
      <c r="C15" s="101">
        <v>75</v>
      </c>
      <c r="D15" s="39">
        <f t="shared" si="1"/>
        <v>90</v>
      </c>
      <c r="E15" s="39">
        <v>200</v>
      </c>
      <c r="F15" s="150" t="s">
        <v>79</v>
      </c>
      <c r="G15" s="151"/>
      <c r="H15" s="39">
        <v>80</v>
      </c>
      <c r="I15" s="112" t="s">
        <v>260</v>
      </c>
      <c r="J15" s="40">
        <f t="shared" si="0"/>
        <v>2.7222222222222223</v>
      </c>
      <c r="K15" s="14"/>
      <c r="L15" s="14" t="s">
        <v>5</v>
      </c>
      <c r="M15" s="49">
        <f t="shared" si="2"/>
        <v>0</v>
      </c>
      <c r="N15" s="55">
        <f t="shared" si="3"/>
        <v>90</v>
      </c>
      <c r="O15" s="55">
        <f t="shared" si="4"/>
        <v>2.7222222222222223</v>
      </c>
      <c r="P15" s="16">
        <v>3.5</v>
      </c>
      <c r="Q15" s="16" t="s">
        <v>6</v>
      </c>
      <c r="R15" s="15">
        <f t="shared" si="5"/>
        <v>0</v>
      </c>
      <c r="S15" s="16">
        <v>3</v>
      </c>
      <c r="T15" s="16" t="s">
        <v>7</v>
      </c>
      <c r="U15" s="15">
        <f t="shared" si="6"/>
        <v>3</v>
      </c>
      <c r="V15" s="16">
        <v>2.5</v>
      </c>
      <c r="W15" s="16" t="s">
        <v>8</v>
      </c>
      <c r="X15" s="15">
        <f t="shared" si="7"/>
        <v>0</v>
      </c>
      <c r="Y15" s="16">
        <v>2</v>
      </c>
      <c r="Z15" s="16" t="s">
        <v>9</v>
      </c>
      <c r="AA15" s="15">
        <f t="shared" si="8"/>
        <v>0</v>
      </c>
      <c r="AB15" s="16">
        <v>1.5</v>
      </c>
      <c r="AC15" s="16" t="s">
        <v>10</v>
      </c>
      <c r="AD15" s="15">
        <f t="shared" si="9"/>
        <v>0</v>
      </c>
      <c r="AE15" s="16">
        <v>1</v>
      </c>
      <c r="AF15" s="16" t="s">
        <v>11</v>
      </c>
      <c r="AG15" s="15">
        <f t="shared" si="10"/>
        <v>0</v>
      </c>
      <c r="AH15" s="16">
        <v>0</v>
      </c>
      <c r="AI15" s="16" t="s">
        <v>15</v>
      </c>
      <c r="AJ15" s="15">
        <f t="shared" si="11"/>
        <v>0</v>
      </c>
      <c r="AK15" s="15">
        <f t="shared" si="12"/>
        <v>3</v>
      </c>
      <c r="AL15" s="17" t="str">
        <f t="shared" si="13"/>
        <v> </v>
      </c>
      <c r="AM15" s="15"/>
      <c r="AN15" s="48"/>
      <c r="AO15" s="47"/>
      <c r="AP15" s="47"/>
      <c r="AQ15" s="47"/>
      <c r="AR15" s="9"/>
      <c r="AS15" s="9"/>
      <c r="AT15" s="9"/>
      <c r="AU15" s="9"/>
      <c r="AV15" s="9"/>
      <c r="AW15" s="9"/>
      <c r="AX15" s="9"/>
    </row>
    <row r="16" spans="1:50" ht="19.5" customHeight="1">
      <c r="A16" s="37" t="s">
        <v>192</v>
      </c>
      <c r="B16" s="35" t="s">
        <v>193</v>
      </c>
      <c r="C16" s="101">
        <v>75</v>
      </c>
      <c r="D16" s="39">
        <f t="shared" si="1"/>
        <v>90</v>
      </c>
      <c r="E16" s="19">
        <v>201.5</v>
      </c>
      <c r="F16" s="148" t="s">
        <v>79</v>
      </c>
      <c r="G16" s="149"/>
      <c r="H16" s="39">
        <v>85</v>
      </c>
      <c r="I16" s="112" t="s">
        <v>260</v>
      </c>
      <c r="J16" s="40">
        <f t="shared" si="0"/>
        <v>2.8222222222222224</v>
      </c>
      <c r="K16" s="14"/>
      <c r="L16" s="14" t="s">
        <v>5</v>
      </c>
      <c r="M16" s="18">
        <f t="shared" si="2"/>
        <v>0</v>
      </c>
      <c r="N16" s="55">
        <f t="shared" si="3"/>
        <v>90</v>
      </c>
      <c r="O16" s="55">
        <f t="shared" si="4"/>
        <v>2.8222222222222224</v>
      </c>
      <c r="P16" s="16">
        <v>3.5</v>
      </c>
      <c r="Q16" s="16" t="s">
        <v>6</v>
      </c>
      <c r="R16" s="18">
        <f t="shared" si="5"/>
        <v>3.5</v>
      </c>
      <c r="S16" s="16">
        <v>3</v>
      </c>
      <c r="T16" s="16" t="s">
        <v>7</v>
      </c>
      <c r="U16" s="18">
        <f t="shared" si="6"/>
        <v>0</v>
      </c>
      <c r="V16" s="16">
        <v>2.5</v>
      </c>
      <c r="W16" s="16" t="s">
        <v>8</v>
      </c>
      <c r="X16" s="18">
        <f t="shared" si="7"/>
        <v>0</v>
      </c>
      <c r="Y16" s="16">
        <v>2</v>
      </c>
      <c r="Z16" s="16" t="s">
        <v>9</v>
      </c>
      <c r="AA16" s="18">
        <f t="shared" si="8"/>
        <v>0</v>
      </c>
      <c r="AB16" s="16">
        <v>1.5</v>
      </c>
      <c r="AC16" s="16" t="s">
        <v>10</v>
      </c>
      <c r="AD16" s="18">
        <f t="shared" si="9"/>
        <v>0</v>
      </c>
      <c r="AE16" s="16">
        <v>1</v>
      </c>
      <c r="AF16" s="16" t="s">
        <v>11</v>
      </c>
      <c r="AG16" s="18">
        <f t="shared" si="10"/>
        <v>0</v>
      </c>
      <c r="AH16" s="16">
        <v>0</v>
      </c>
      <c r="AI16" s="16" t="s">
        <v>15</v>
      </c>
      <c r="AJ16" s="18">
        <f t="shared" si="11"/>
        <v>0</v>
      </c>
      <c r="AK16" s="15">
        <f t="shared" si="12"/>
        <v>3.5</v>
      </c>
      <c r="AL16" s="17" t="str">
        <f t="shared" si="13"/>
        <v> </v>
      </c>
      <c r="AM16" s="15"/>
      <c r="AN16" s="48"/>
      <c r="AO16" s="47"/>
      <c r="AP16" s="47"/>
      <c r="AQ16" s="47"/>
      <c r="AR16" s="9"/>
      <c r="AS16" s="9"/>
      <c r="AT16" s="9"/>
      <c r="AU16" s="9"/>
      <c r="AV16" s="9"/>
      <c r="AW16" s="9"/>
      <c r="AX16" s="9"/>
    </row>
    <row r="17" spans="1:50" ht="19.5" customHeight="1">
      <c r="A17" s="37" t="s">
        <v>194</v>
      </c>
      <c r="B17" s="35" t="s">
        <v>195</v>
      </c>
      <c r="C17" s="101">
        <v>75</v>
      </c>
      <c r="D17" s="39">
        <f t="shared" si="1"/>
        <v>90</v>
      </c>
      <c r="E17" s="19">
        <v>285</v>
      </c>
      <c r="F17" s="148" t="s">
        <v>80</v>
      </c>
      <c r="G17" s="149" t="s">
        <v>80</v>
      </c>
      <c r="H17" s="39">
        <v>90</v>
      </c>
      <c r="I17" s="112" t="s">
        <v>260</v>
      </c>
      <c r="J17" s="40">
        <f>IF(C17=0," ",IF(H17=0," ",IF(H17="BAŞARILI",O17,O17)))</f>
        <v>3.8333333333333335</v>
      </c>
      <c r="K17" s="54"/>
      <c r="L17" s="54" t="s">
        <v>5</v>
      </c>
      <c r="M17" s="55">
        <f t="shared" si="2"/>
        <v>4</v>
      </c>
      <c r="N17" s="55">
        <f t="shared" si="3"/>
        <v>90</v>
      </c>
      <c r="O17" s="55">
        <f t="shared" si="4"/>
        <v>3.8333333333333335</v>
      </c>
      <c r="P17" s="54">
        <v>3.5</v>
      </c>
      <c r="Q17" s="54" t="s">
        <v>6</v>
      </c>
      <c r="R17" s="55">
        <f t="shared" si="5"/>
        <v>0</v>
      </c>
      <c r="S17" s="54">
        <v>3</v>
      </c>
      <c r="T17" s="54" t="s">
        <v>7</v>
      </c>
      <c r="U17" s="55">
        <f t="shared" si="6"/>
        <v>0</v>
      </c>
      <c r="V17" s="54">
        <v>2.5</v>
      </c>
      <c r="W17" s="54" t="s">
        <v>8</v>
      </c>
      <c r="X17" s="55">
        <f t="shared" si="7"/>
        <v>0</v>
      </c>
      <c r="Y17" s="54">
        <v>2</v>
      </c>
      <c r="Z17" s="54" t="s">
        <v>9</v>
      </c>
      <c r="AA17" s="55">
        <f t="shared" si="8"/>
        <v>0</v>
      </c>
      <c r="AB17" s="54">
        <v>1.5</v>
      </c>
      <c r="AC17" s="54" t="s">
        <v>10</v>
      </c>
      <c r="AD17" s="55">
        <f t="shared" si="9"/>
        <v>0</v>
      </c>
      <c r="AE17" s="54">
        <v>1</v>
      </c>
      <c r="AF17" s="54" t="s">
        <v>11</v>
      </c>
      <c r="AG17" s="55">
        <f t="shared" si="10"/>
        <v>0</v>
      </c>
      <c r="AH17" s="54">
        <v>0</v>
      </c>
      <c r="AI17" s="54" t="s">
        <v>15</v>
      </c>
      <c r="AJ17" s="55">
        <f t="shared" si="11"/>
        <v>0</v>
      </c>
      <c r="AK17" s="53">
        <f t="shared" si="12"/>
        <v>4</v>
      </c>
      <c r="AL17" s="17" t="str">
        <f t="shared" si="13"/>
        <v> </v>
      </c>
      <c r="AM17" s="15"/>
      <c r="AN17" s="48"/>
      <c r="AO17" s="47"/>
      <c r="AP17" s="47"/>
      <c r="AQ17" s="47"/>
      <c r="AR17" s="9"/>
      <c r="AS17" s="9"/>
      <c r="AT17" s="9"/>
      <c r="AU17" s="9"/>
      <c r="AV17" s="9"/>
      <c r="AW17" s="9"/>
      <c r="AX17" s="9"/>
    </row>
    <row r="18" spans="1:50" ht="19.5" customHeight="1">
      <c r="A18" s="37" t="s">
        <v>196</v>
      </c>
      <c r="B18" s="35" t="s">
        <v>197</v>
      </c>
      <c r="C18" s="101">
        <v>75</v>
      </c>
      <c r="D18" s="39">
        <f t="shared" si="1"/>
        <v>90</v>
      </c>
      <c r="E18" s="19">
        <v>251</v>
      </c>
      <c r="F18" s="148" t="s">
        <v>80</v>
      </c>
      <c r="G18" s="149" t="s">
        <v>80</v>
      </c>
      <c r="H18" s="39">
        <v>85</v>
      </c>
      <c r="I18" s="112" t="s">
        <v>260</v>
      </c>
      <c r="J18" s="40">
        <f aca="true" t="shared" si="14" ref="J18:J33">IF(C18=0," ",IF(H18=0," ",IF(H18="BAŞARILI",O18,O18)))</f>
        <v>3.3722222222222222</v>
      </c>
      <c r="K18" s="14"/>
      <c r="L18" s="14" t="s">
        <v>5</v>
      </c>
      <c r="M18" s="49">
        <f t="shared" si="2"/>
        <v>0</v>
      </c>
      <c r="N18" s="55">
        <f t="shared" si="3"/>
        <v>90</v>
      </c>
      <c r="O18" s="55">
        <f t="shared" si="4"/>
        <v>3.3722222222222222</v>
      </c>
      <c r="P18" s="16">
        <v>3.5</v>
      </c>
      <c r="Q18" s="16" t="s">
        <v>6</v>
      </c>
      <c r="R18" s="15">
        <f t="shared" si="5"/>
        <v>3.5</v>
      </c>
      <c r="S18" s="16">
        <v>3</v>
      </c>
      <c r="T18" s="16" t="s">
        <v>7</v>
      </c>
      <c r="U18" s="15">
        <f t="shared" si="6"/>
        <v>0</v>
      </c>
      <c r="V18" s="16">
        <v>2.5</v>
      </c>
      <c r="W18" s="16" t="s">
        <v>8</v>
      </c>
      <c r="X18" s="15">
        <f t="shared" si="7"/>
        <v>0</v>
      </c>
      <c r="Y18" s="16">
        <v>2</v>
      </c>
      <c r="Z18" s="16" t="s">
        <v>9</v>
      </c>
      <c r="AA18" s="15">
        <f t="shared" si="8"/>
        <v>0</v>
      </c>
      <c r="AB18" s="16">
        <v>1.5</v>
      </c>
      <c r="AC18" s="16" t="s">
        <v>10</v>
      </c>
      <c r="AD18" s="15">
        <f t="shared" si="9"/>
        <v>0</v>
      </c>
      <c r="AE18" s="16">
        <v>1</v>
      </c>
      <c r="AF18" s="16" t="s">
        <v>11</v>
      </c>
      <c r="AG18" s="15">
        <f t="shared" si="10"/>
        <v>0</v>
      </c>
      <c r="AH18" s="16">
        <v>0</v>
      </c>
      <c r="AI18" s="16" t="s">
        <v>15</v>
      </c>
      <c r="AJ18" s="15">
        <f t="shared" si="11"/>
        <v>0</v>
      </c>
      <c r="AK18" s="15">
        <f t="shared" si="12"/>
        <v>3.5</v>
      </c>
      <c r="AL18" s="17" t="str">
        <f t="shared" si="13"/>
        <v> </v>
      </c>
      <c r="AM18" s="15"/>
      <c r="AN18" s="48"/>
      <c r="AO18" s="47"/>
      <c r="AP18" s="47"/>
      <c r="AQ18" s="47"/>
      <c r="AR18" s="9"/>
      <c r="AS18" s="9"/>
      <c r="AT18" s="9"/>
      <c r="AU18" s="9"/>
      <c r="AV18" s="9"/>
      <c r="AW18" s="9"/>
      <c r="AX18" s="9"/>
    </row>
    <row r="19" spans="1:50" ht="19.5" customHeight="1">
      <c r="A19" s="37" t="s">
        <v>198</v>
      </c>
      <c r="B19" s="35" t="s">
        <v>199</v>
      </c>
      <c r="C19" s="101">
        <v>75</v>
      </c>
      <c r="D19" s="39">
        <f t="shared" si="1"/>
        <v>90</v>
      </c>
      <c r="E19" s="19">
        <v>292.5</v>
      </c>
      <c r="F19" s="148" t="s">
        <v>80</v>
      </c>
      <c r="G19" s="149" t="s">
        <v>80</v>
      </c>
      <c r="H19" s="39">
        <v>90</v>
      </c>
      <c r="I19" s="112" t="s">
        <v>260</v>
      </c>
      <c r="J19" s="40">
        <f t="shared" si="14"/>
        <v>3.9166666666666665</v>
      </c>
      <c r="K19" s="14"/>
      <c r="L19" s="14" t="s">
        <v>5</v>
      </c>
      <c r="M19" s="49">
        <f t="shared" si="2"/>
        <v>4</v>
      </c>
      <c r="N19" s="55">
        <f t="shared" si="3"/>
        <v>90</v>
      </c>
      <c r="O19" s="55">
        <f t="shared" si="4"/>
        <v>3.9166666666666665</v>
      </c>
      <c r="P19" s="16">
        <v>3.5</v>
      </c>
      <c r="Q19" s="16" t="s">
        <v>6</v>
      </c>
      <c r="R19" s="15">
        <f t="shared" si="5"/>
        <v>0</v>
      </c>
      <c r="S19" s="16">
        <v>3</v>
      </c>
      <c r="T19" s="16" t="s">
        <v>7</v>
      </c>
      <c r="U19" s="15">
        <f t="shared" si="6"/>
        <v>0</v>
      </c>
      <c r="V19" s="16">
        <v>2.5</v>
      </c>
      <c r="W19" s="16" t="s">
        <v>8</v>
      </c>
      <c r="X19" s="15">
        <f t="shared" si="7"/>
        <v>0</v>
      </c>
      <c r="Y19" s="16">
        <v>2</v>
      </c>
      <c r="Z19" s="16" t="s">
        <v>9</v>
      </c>
      <c r="AA19" s="15">
        <f t="shared" si="8"/>
        <v>0</v>
      </c>
      <c r="AB19" s="16">
        <v>1.5</v>
      </c>
      <c r="AC19" s="16" t="s">
        <v>10</v>
      </c>
      <c r="AD19" s="15">
        <f t="shared" si="9"/>
        <v>0</v>
      </c>
      <c r="AE19" s="16">
        <v>1</v>
      </c>
      <c r="AF19" s="16" t="s">
        <v>11</v>
      </c>
      <c r="AG19" s="15">
        <f t="shared" si="10"/>
        <v>0</v>
      </c>
      <c r="AH19" s="16">
        <v>0</v>
      </c>
      <c r="AI19" s="16" t="s">
        <v>15</v>
      </c>
      <c r="AJ19" s="15">
        <f t="shared" si="11"/>
        <v>0</v>
      </c>
      <c r="AK19" s="15">
        <f t="shared" si="12"/>
        <v>4</v>
      </c>
      <c r="AL19" s="17" t="str">
        <f t="shared" si="13"/>
        <v> </v>
      </c>
      <c r="AM19" s="15"/>
      <c r="AN19" s="48"/>
      <c r="AO19" s="47"/>
      <c r="AP19" s="47"/>
      <c r="AQ19" s="47"/>
      <c r="AR19" s="9"/>
      <c r="AS19" s="9"/>
      <c r="AT19" s="9"/>
      <c r="AU19" s="9"/>
      <c r="AV19" s="9"/>
      <c r="AW19" s="9"/>
      <c r="AX19" s="9"/>
    </row>
    <row r="20" spans="1:50" ht="19.5" customHeight="1">
      <c r="A20" s="95" t="s">
        <v>200</v>
      </c>
      <c r="B20" s="96" t="s">
        <v>201</v>
      </c>
      <c r="C20" s="106"/>
      <c r="D20" s="89" t="s">
        <v>21</v>
      </c>
      <c r="E20" s="89"/>
      <c r="F20" s="154" t="s">
        <v>80</v>
      </c>
      <c r="G20" s="155" t="s">
        <v>80</v>
      </c>
      <c r="H20" s="89" t="s">
        <v>261</v>
      </c>
      <c r="I20" s="113" t="s">
        <v>259</v>
      </c>
      <c r="J20" s="40" t="str">
        <f t="shared" si="14"/>
        <v> </v>
      </c>
      <c r="K20" s="14"/>
      <c r="L20" s="14" t="s">
        <v>5</v>
      </c>
      <c r="M20" s="49">
        <f t="shared" si="2"/>
        <v>0</v>
      </c>
      <c r="N20" s="55">
        <f t="shared" si="3"/>
        <v>15</v>
      </c>
      <c r="O20" s="55">
        <f t="shared" si="4"/>
        <v>0</v>
      </c>
      <c r="P20" s="16">
        <v>3.5</v>
      </c>
      <c r="Q20" s="16" t="s">
        <v>6</v>
      </c>
      <c r="R20" s="15">
        <f t="shared" si="5"/>
        <v>0</v>
      </c>
      <c r="S20" s="16">
        <v>3</v>
      </c>
      <c r="T20" s="16" t="s">
        <v>7</v>
      </c>
      <c r="U20" s="15">
        <f t="shared" si="6"/>
        <v>0</v>
      </c>
      <c r="V20" s="16">
        <v>2.5</v>
      </c>
      <c r="W20" s="16" t="s">
        <v>8</v>
      </c>
      <c r="X20" s="15">
        <f t="shared" si="7"/>
        <v>0</v>
      </c>
      <c r="Y20" s="16">
        <v>2</v>
      </c>
      <c r="Z20" s="16" t="s">
        <v>9</v>
      </c>
      <c r="AA20" s="15">
        <f t="shared" si="8"/>
        <v>0</v>
      </c>
      <c r="AB20" s="16">
        <v>1.5</v>
      </c>
      <c r="AC20" s="16" t="s">
        <v>10</v>
      </c>
      <c r="AD20" s="15">
        <f t="shared" si="9"/>
        <v>0</v>
      </c>
      <c r="AE20" s="16">
        <v>1</v>
      </c>
      <c r="AF20" s="16" t="s">
        <v>11</v>
      </c>
      <c r="AG20" s="15">
        <f t="shared" si="10"/>
        <v>0</v>
      </c>
      <c r="AH20" s="16">
        <v>0</v>
      </c>
      <c r="AI20" s="16" t="s">
        <v>15</v>
      </c>
      <c r="AJ20" s="15">
        <f t="shared" si="11"/>
        <v>0</v>
      </c>
      <c r="AK20" s="15">
        <f t="shared" si="12"/>
        <v>0</v>
      </c>
      <c r="AL20" s="17" t="str">
        <f t="shared" si="13"/>
        <v>GİREMEZ(ORTALAMA)</v>
      </c>
      <c r="AM20" s="15"/>
      <c r="AN20" s="48"/>
      <c r="AO20" s="47"/>
      <c r="AP20" s="47"/>
      <c r="AQ20" s="47"/>
      <c r="AR20" s="9"/>
      <c r="AS20" s="9"/>
      <c r="AT20" s="9"/>
      <c r="AU20" s="9"/>
      <c r="AV20" s="9"/>
      <c r="AW20" s="9"/>
      <c r="AX20" s="9"/>
    </row>
    <row r="21" spans="1:50" ht="19.5" customHeight="1">
      <c r="A21" s="95" t="s">
        <v>202</v>
      </c>
      <c r="B21" s="96" t="s">
        <v>203</v>
      </c>
      <c r="C21" s="106"/>
      <c r="D21" s="89" t="s">
        <v>21</v>
      </c>
      <c r="E21" s="89"/>
      <c r="F21" s="154" t="s">
        <v>80</v>
      </c>
      <c r="G21" s="155" t="s">
        <v>80</v>
      </c>
      <c r="H21" s="89">
        <v>75</v>
      </c>
      <c r="I21" s="113" t="s">
        <v>259</v>
      </c>
      <c r="J21" s="40" t="str">
        <f t="shared" si="14"/>
        <v> </v>
      </c>
      <c r="K21" s="14"/>
      <c r="L21" s="14" t="s">
        <v>5</v>
      </c>
      <c r="M21" s="49">
        <f t="shared" si="2"/>
        <v>0</v>
      </c>
      <c r="N21" s="55">
        <f t="shared" si="3"/>
        <v>15</v>
      </c>
      <c r="O21" s="55">
        <f t="shared" si="4"/>
        <v>2.5</v>
      </c>
      <c r="P21" s="16">
        <v>3.5</v>
      </c>
      <c r="Q21" s="16" t="s">
        <v>6</v>
      </c>
      <c r="R21" s="15">
        <f t="shared" si="5"/>
        <v>0</v>
      </c>
      <c r="S21" s="16">
        <v>3</v>
      </c>
      <c r="T21" s="16" t="s">
        <v>7</v>
      </c>
      <c r="U21" s="15">
        <f t="shared" si="6"/>
        <v>0</v>
      </c>
      <c r="V21" s="16">
        <v>2.5</v>
      </c>
      <c r="W21" s="16" t="s">
        <v>8</v>
      </c>
      <c r="X21" s="15">
        <f t="shared" si="7"/>
        <v>2.5</v>
      </c>
      <c r="Y21" s="16">
        <v>2</v>
      </c>
      <c r="Z21" s="16" t="s">
        <v>9</v>
      </c>
      <c r="AA21" s="15">
        <f t="shared" si="8"/>
        <v>0</v>
      </c>
      <c r="AB21" s="16">
        <v>1.5</v>
      </c>
      <c r="AC21" s="16" t="s">
        <v>10</v>
      </c>
      <c r="AD21" s="15">
        <f t="shared" si="9"/>
        <v>0</v>
      </c>
      <c r="AE21" s="16">
        <v>1</v>
      </c>
      <c r="AF21" s="16" t="s">
        <v>11</v>
      </c>
      <c r="AG21" s="15">
        <f t="shared" si="10"/>
        <v>0</v>
      </c>
      <c r="AH21" s="16">
        <v>0</v>
      </c>
      <c r="AI21" s="16" t="s">
        <v>15</v>
      </c>
      <c r="AJ21" s="15">
        <f t="shared" si="11"/>
        <v>0</v>
      </c>
      <c r="AK21" s="15">
        <f t="shared" si="12"/>
        <v>2.5</v>
      </c>
      <c r="AL21" s="17" t="str">
        <f t="shared" si="13"/>
        <v>GİREMEZ(ORTALAMA)</v>
      </c>
      <c r="AM21" s="15"/>
      <c r="AN21" s="48"/>
      <c r="AO21" s="47"/>
      <c r="AP21" s="47"/>
      <c r="AQ21" s="47"/>
      <c r="AR21" s="9"/>
      <c r="AS21" s="9"/>
      <c r="AT21" s="9"/>
      <c r="AU21" s="9"/>
      <c r="AV21" s="9"/>
      <c r="AW21" s="9"/>
      <c r="AX21" s="9"/>
    </row>
    <row r="22" spans="1:50" ht="19.5" customHeight="1">
      <c r="A22" s="37" t="s">
        <v>204</v>
      </c>
      <c r="B22" s="35" t="s">
        <v>205</v>
      </c>
      <c r="C22" s="101">
        <v>75</v>
      </c>
      <c r="D22" s="39">
        <f t="shared" si="1"/>
        <v>90</v>
      </c>
      <c r="E22" s="19">
        <v>251</v>
      </c>
      <c r="F22" s="148" t="s">
        <v>80</v>
      </c>
      <c r="G22" s="149" t="s">
        <v>80</v>
      </c>
      <c r="H22" s="39">
        <v>80</v>
      </c>
      <c r="I22" s="112" t="s">
        <v>260</v>
      </c>
      <c r="J22" s="40">
        <f t="shared" si="14"/>
        <v>3.2888888888888888</v>
      </c>
      <c r="K22" s="14"/>
      <c r="L22" s="14" t="s">
        <v>5</v>
      </c>
      <c r="M22" s="49">
        <f t="shared" si="2"/>
        <v>0</v>
      </c>
      <c r="N22" s="55">
        <f t="shared" si="3"/>
        <v>90</v>
      </c>
      <c r="O22" s="55">
        <f t="shared" si="4"/>
        <v>3.2888888888888888</v>
      </c>
      <c r="P22" s="16">
        <v>3.5</v>
      </c>
      <c r="Q22" s="16" t="s">
        <v>6</v>
      </c>
      <c r="R22" s="15">
        <f t="shared" si="5"/>
        <v>0</v>
      </c>
      <c r="S22" s="16">
        <v>3</v>
      </c>
      <c r="T22" s="16" t="s">
        <v>7</v>
      </c>
      <c r="U22" s="15">
        <f t="shared" si="6"/>
        <v>3</v>
      </c>
      <c r="V22" s="16">
        <v>2.5</v>
      </c>
      <c r="W22" s="16" t="s">
        <v>8</v>
      </c>
      <c r="X22" s="15">
        <f t="shared" si="7"/>
        <v>0</v>
      </c>
      <c r="Y22" s="16">
        <v>2</v>
      </c>
      <c r="Z22" s="16" t="s">
        <v>9</v>
      </c>
      <c r="AA22" s="15">
        <f t="shared" si="8"/>
        <v>0</v>
      </c>
      <c r="AB22" s="16">
        <v>1.5</v>
      </c>
      <c r="AC22" s="16" t="s">
        <v>10</v>
      </c>
      <c r="AD22" s="15">
        <f t="shared" si="9"/>
        <v>0</v>
      </c>
      <c r="AE22" s="16">
        <v>1</v>
      </c>
      <c r="AF22" s="16" t="s">
        <v>11</v>
      </c>
      <c r="AG22" s="15">
        <f t="shared" si="10"/>
        <v>0</v>
      </c>
      <c r="AH22" s="16">
        <v>0</v>
      </c>
      <c r="AI22" s="16" t="s">
        <v>15</v>
      </c>
      <c r="AJ22" s="15">
        <f t="shared" si="11"/>
        <v>0</v>
      </c>
      <c r="AK22" s="15">
        <f t="shared" si="12"/>
        <v>3</v>
      </c>
      <c r="AL22" s="17" t="str">
        <f t="shared" si="13"/>
        <v> </v>
      </c>
      <c r="AM22" s="15"/>
      <c r="AN22" s="47"/>
      <c r="AO22" s="47"/>
      <c r="AP22" s="47"/>
      <c r="AQ22" s="47"/>
      <c r="AR22" s="9"/>
      <c r="AS22" s="9"/>
      <c r="AT22" s="9"/>
      <c r="AU22" s="9"/>
      <c r="AV22" s="9"/>
      <c r="AW22" s="9"/>
      <c r="AX22" s="9"/>
    </row>
    <row r="23" spans="1:50" ht="19.5" customHeight="1">
      <c r="A23" s="37" t="s">
        <v>206</v>
      </c>
      <c r="B23" s="35" t="s">
        <v>207</v>
      </c>
      <c r="C23" s="101">
        <v>75</v>
      </c>
      <c r="D23" s="39">
        <f t="shared" si="1"/>
        <v>90</v>
      </c>
      <c r="E23" s="19">
        <v>275</v>
      </c>
      <c r="F23" s="148" t="s">
        <v>80</v>
      </c>
      <c r="G23" s="149" t="s">
        <v>80</v>
      </c>
      <c r="H23" s="39">
        <v>80</v>
      </c>
      <c r="I23" s="112" t="s">
        <v>260</v>
      </c>
      <c r="J23" s="40">
        <f t="shared" si="14"/>
        <v>3.5555555555555554</v>
      </c>
      <c r="K23" s="14"/>
      <c r="L23" s="14" t="s">
        <v>5</v>
      </c>
      <c r="M23" s="49">
        <f t="shared" si="2"/>
        <v>0</v>
      </c>
      <c r="N23" s="55">
        <f t="shared" si="3"/>
        <v>90</v>
      </c>
      <c r="O23" s="55">
        <f t="shared" si="4"/>
        <v>3.5555555555555554</v>
      </c>
      <c r="P23" s="16">
        <v>3.5</v>
      </c>
      <c r="Q23" s="16" t="s">
        <v>6</v>
      </c>
      <c r="R23" s="15">
        <f t="shared" si="5"/>
        <v>0</v>
      </c>
      <c r="S23" s="16">
        <v>3</v>
      </c>
      <c r="T23" s="16" t="s">
        <v>7</v>
      </c>
      <c r="U23" s="15">
        <f t="shared" si="6"/>
        <v>3</v>
      </c>
      <c r="V23" s="16">
        <v>2.5</v>
      </c>
      <c r="W23" s="16" t="s">
        <v>8</v>
      </c>
      <c r="X23" s="15">
        <f t="shared" si="7"/>
        <v>0</v>
      </c>
      <c r="Y23" s="16">
        <v>2</v>
      </c>
      <c r="Z23" s="16" t="s">
        <v>9</v>
      </c>
      <c r="AA23" s="15">
        <f t="shared" si="8"/>
        <v>0</v>
      </c>
      <c r="AB23" s="16">
        <v>1.5</v>
      </c>
      <c r="AC23" s="16" t="s">
        <v>10</v>
      </c>
      <c r="AD23" s="15">
        <f t="shared" si="9"/>
        <v>0</v>
      </c>
      <c r="AE23" s="16">
        <v>1</v>
      </c>
      <c r="AF23" s="16" t="s">
        <v>11</v>
      </c>
      <c r="AG23" s="15">
        <f t="shared" si="10"/>
        <v>0</v>
      </c>
      <c r="AH23" s="16">
        <v>0</v>
      </c>
      <c r="AI23" s="16" t="s">
        <v>15</v>
      </c>
      <c r="AJ23" s="15">
        <f t="shared" si="11"/>
        <v>0</v>
      </c>
      <c r="AK23" s="15">
        <f t="shared" si="12"/>
        <v>3</v>
      </c>
      <c r="AL23" s="17" t="str">
        <f t="shared" si="13"/>
        <v> </v>
      </c>
      <c r="AM23" s="15"/>
      <c r="AN23" s="47"/>
      <c r="AO23" s="47"/>
      <c r="AP23" s="47"/>
      <c r="AQ23" s="47"/>
      <c r="AR23" s="9"/>
      <c r="AS23" s="9"/>
      <c r="AT23" s="9"/>
      <c r="AU23" s="9"/>
      <c r="AV23" s="9"/>
      <c r="AW23" s="9"/>
      <c r="AX23" s="9"/>
    </row>
    <row r="24" spans="1:50" ht="19.5" customHeight="1">
      <c r="A24" s="37" t="s">
        <v>208</v>
      </c>
      <c r="B24" s="35" t="s">
        <v>209</v>
      </c>
      <c r="C24" s="101">
        <v>75</v>
      </c>
      <c r="D24" s="39">
        <f t="shared" si="1"/>
        <v>90</v>
      </c>
      <c r="E24" s="19">
        <v>277.5</v>
      </c>
      <c r="F24" s="148" t="s">
        <v>80</v>
      </c>
      <c r="G24" s="149" t="s">
        <v>80</v>
      </c>
      <c r="H24" s="39">
        <v>90</v>
      </c>
      <c r="I24" s="112" t="s">
        <v>260</v>
      </c>
      <c r="J24" s="40">
        <f t="shared" si="14"/>
        <v>3.75</v>
      </c>
      <c r="K24" s="14"/>
      <c r="L24" s="14" t="s">
        <v>5</v>
      </c>
      <c r="M24" s="49">
        <f t="shared" si="2"/>
        <v>4</v>
      </c>
      <c r="N24" s="55">
        <f t="shared" si="3"/>
        <v>90</v>
      </c>
      <c r="O24" s="55">
        <f t="shared" si="4"/>
        <v>3.75</v>
      </c>
      <c r="P24" s="16">
        <v>3.5</v>
      </c>
      <c r="Q24" s="16" t="s">
        <v>6</v>
      </c>
      <c r="R24" s="15">
        <f t="shared" si="5"/>
        <v>0</v>
      </c>
      <c r="S24" s="16">
        <v>3</v>
      </c>
      <c r="T24" s="16" t="s">
        <v>7</v>
      </c>
      <c r="U24" s="15">
        <f t="shared" si="6"/>
        <v>0</v>
      </c>
      <c r="V24" s="16">
        <v>2.5</v>
      </c>
      <c r="W24" s="16" t="s">
        <v>8</v>
      </c>
      <c r="X24" s="15">
        <f t="shared" si="7"/>
        <v>0</v>
      </c>
      <c r="Y24" s="16">
        <v>2</v>
      </c>
      <c r="Z24" s="16" t="s">
        <v>9</v>
      </c>
      <c r="AA24" s="15">
        <f t="shared" si="8"/>
        <v>0</v>
      </c>
      <c r="AB24" s="16">
        <v>1.5</v>
      </c>
      <c r="AC24" s="16" t="s">
        <v>10</v>
      </c>
      <c r="AD24" s="15">
        <f t="shared" si="9"/>
        <v>0</v>
      </c>
      <c r="AE24" s="16">
        <v>1</v>
      </c>
      <c r="AF24" s="16" t="s">
        <v>11</v>
      </c>
      <c r="AG24" s="15">
        <f t="shared" si="10"/>
        <v>0</v>
      </c>
      <c r="AH24" s="16">
        <v>0</v>
      </c>
      <c r="AI24" s="16" t="s">
        <v>15</v>
      </c>
      <c r="AJ24" s="15">
        <f t="shared" si="11"/>
        <v>0</v>
      </c>
      <c r="AK24" s="15">
        <f t="shared" si="12"/>
        <v>4</v>
      </c>
      <c r="AL24" s="17" t="str">
        <f t="shared" si="13"/>
        <v> </v>
      </c>
      <c r="AM24" s="15"/>
      <c r="AN24" s="47"/>
      <c r="AO24" s="47"/>
      <c r="AP24" s="47"/>
      <c r="AQ24" s="47"/>
      <c r="AR24" s="9"/>
      <c r="AS24" s="9"/>
      <c r="AT24" s="9"/>
      <c r="AU24" s="9"/>
      <c r="AV24" s="9"/>
      <c r="AW24" s="9"/>
      <c r="AX24" s="9"/>
    </row>
    <row r="25" spans="1:50" ht="19.5" customHeight="1">
      <c r="A25" s="37" t="s">
        <v>210</v>
      </c>
      <c r="B25" s="35" t="s">
        <v>211</v>
      </c>
      <c r="C25" s="101">
        <v>75</v>
      </c>
      <c r="D25" s="39">
        <f t="shared" si="1"/>
        <v>90</v>
      </c>
      <c r="E25" s="19">
        <v>247.5</v>
      </c>
      <c r="F25" s="148" t="s">
        <v>81</v>
      </c>
      <c r="G25" s="149" t="s">
        <v>81</v>
      </c>
      <c r="H25" s="39">
        <v>80</v>
      </c>
      <c r="I25" s="112" t="s">
        <v>260</v>
      </c>
      <c r="J25" s="40">
        <f t="shared" si="14"/>
        <v>3.25</v>
      </c>
      <c r="K25" s="14"/>
      <c r="L25" s="14" t="s">
        <v>5</v>
      </c>
      <c r="M25" s="49">
        <f t="shared" si="2"/>
        <v>0</v>
      </c>
      <c r="N25" s="55">
        <f t="shared" si="3"/>
        <v>90</v>
      </c>
      <c r="O25" s="55">
        <f t="shared" si="4"/>
        <v>3.25</v>
      </c>
      <c r="P25" s="16">
        <v>3.5</v>
      </c>
      <c r="Q25" s="16" t="s">
        <v>6</v>
      </c>
      <c r="R25" s="15">
        <f t="shared" si="5"/>
        <v>0</v>
      </c>
      <c r="S25" s="16">
        <v>3</v>
      </c>
      <c r="T25" s="16" t="s">
        <v>7</v>
      </c>
      <c r="U25" s="15">
        <f t="shared" si="6"/>
        <v>3</v>
      </c>
      <c r="V25" s="16">
        <v>2.5</v>
      </c>
      <c r="W25" s="16" t="s">
        <v>8</v>
      </c>
      <c r="X25" s="15">
        <f t="shared" si="7"/>
        <v>0</v>
      </c>
      <c r="Y25" s="16">
        <v>2</v>
      </c>
      <c r="Z25" s="16" t="s">
        <v>9</v>
      </c>
      <c r="AA25" s="15">
        <f t="shared" si="8"/>
        <v>0</v>
      </c>
      <c r="AB25" s="16">
        <v>1.5</v>
      </c>
      <c r="AC25" s="16" t="s">
        <v>10</v>
      </c>
      <c r="AD25" s="15">
        <f t="shared" si="9"/>
        <v>0</v>
      </c>
      <c r="AE25" s="16">
        <v>1</v>
      </c>
      <c r="AF25" s="16" t="s">
        <v>11</v>
      </c>
      <c r="AG25" s="15">
        <f t="shared" si="10"/>
        <v>0</v>
      </c>
      <c r="AH25" s="16">
        <v>0</v>
      </c>
      <c r="AI25" s="16" t="s">
        <v>15</v>
      </c>
      <c r="AJ25" s="15">
        <f t="shared" si="11"/>
        <v>0</v>
      </c>
      <c r="AK25" s="15">
        <f t="shared" si="12"/>
        <v>3</v>
      </c>
      <c r="AL25" s="17" t="str">
        <f t="shared" si="13"/>
        <v> </v>
      </c>
      <c r="AM25" s="15"/>
      <c r="AN25" s="47"/>
      <c r="AO25" s="47"/>
      <c r="AP25" s="47"/>
      <c r="AQ25" s="47"/>
      <c r="AR25" s="9"/>
      <c r="AS25" s="9"/>
      <c r="AT25" s="9"/>
      <c r="AU25" s="9"/>
      <c r="AV25" s="9"/>
      <c r="AW25" s="9"/>
      <c r="AX25" s="9"/>
    </row>
    <row r="26" spans="1:50" ht="19.5" customHeight="1">
      <c r="A26" s="37" t="s">
        <v>212</v>
      </c>
      <c r="B26" s="35" t="s">
        <v>213</v>
      </c>
      <c r="C26" s="101">
        <v>75</v>
      </c>
      <c r="D26" s="39">
        <f t="shared" si="1"/>
        <v>90</v>
      </c>
      <c r="E26" s="19">
        <v>253.5</v>
      </c>
      <c r="F26" s="148" t="s">
        <v>81</v>
      </c>
      <c r="G26" s="149" t="s">
        <v>81</v>
      </c>
      <c r="H26" s="39">
        <v>100</v>
      </c>
      <c r="I26" s="112" t="s">
        <v>260</v>
      </c>
      <c r="J26" s="40">
        <f t="shared" si="14"/>
        <v>3.4833333333333334</v>
      </c>
      <c r="K26" s="14"/>
      <c r="L26" s="14" t="s">
        <v>5</v>
      </c>
      <c r="M26" s="49">
        <f t="shared" si="2"/>
        <v>4</v>
      </c>
      <c r="N26" s="55">
        <f t="shared" si="3"/>
        <v>90</v>
      </c>
      <c r="O26" s="55">
        <f t="shared" si="4"/>
        <v>3.4833333333333334</v>
      </c>
      <c r="P26" s="16">
        <v>3.5</v>
      </c>
      <c r="Q26" s="16" t="s">
        <v>6</v>
      </c>
      <c r="R26" s="15">
        <f t="shared" si="5"/>
        <v>0</v>
      </c>
      <c r="S26" s="16">
        <v>3</v>
      </c>
      <c r="T26" s="16" t="s">
        <v>7</v>
      </c>
      <c r="U26" s="15">
        <f t="shared" si="6"/>
        <v>0</v>
      </c>
      <c r="V26" s="16">
        <v>2.5</v>
      </c>
      <c r="W26" s="16" t="s">
        <v>8</v>
      </c>
      <c r="X26" s="15">
        <f t="shared" si="7"/>
        <v>0</v>
      </c>
      <c r="Y26" s="16">
        <v>2</v>
      </c>
      <c r="Z26" s="16" t="s">
        <v>9</v>
      </c>
      <c r="AA26" s="15">
        <f t="shared" si="8"/>
        <v>0</v>
      </c>
      <c r="AB26" s="16">
        <v>1.5</v>
      </c>
      <c r="AC26" s="16" t="s">
        <v>10</v>
      </c>
      <c r="AD26" s="15">
        <f t="shared" si="9"/>
        <v>0</v>
      </c>
      <c r="AE26" s="16">
        <v>1</v>
      </c>
      <c r="AF26" s="16" t="s">
        <v>11</v>
      </c>
      <c r="AG26" s="15">
        <f t="shared" si="10"/>
        <v>0</v>
      </c>
      <c r="AH26" s="16">
        <v>0</v>
      </c>
      <c r="AI26" s="16" t="s">
        <v>15</v>
      </c>
      <c r="AJ26" s="15">
        <f t="shared" si="11"/>
        <v>0</v>
      </c>
      <c r="AK26" s="15">
        <f t="shared" si="12"/>
        <v>4</v>
      </c>
      <c r="AL26" s="17" t="str">
        <f t="shared" si="13"/>
        <v> </v>
      </c>
      <c r="AM26" s="15"/>
      <c r="AN26" s="47"/>
      <c r="AO26" s="47"/>
      <c r="AP26" s="47"/>
      <c r="AQ26" s="47"/>
      <c r="AR26" s="9"/>
      <c r="AS26" s="9"/>
      <c r="AT26" s="9"/>
      <c r="AU26" s="9"/>
      <c r="AV26" s="9"/>
      <c r="AW26" s="9"/>
      <c r="AX26" s="9"/>
    </row>
    <row r="27" spans="1:50" ht="19.5" customHeight="1">
      <c r="A27" s="37" t="s">
        <v>214</v>
      </c>
      <c r="B27" s="35" t="s">
        <v>215</v>
      </c>
      <c r="C27" s="101">
        <v>82</v>
      </c>
      <c r="D27" s="39">
        <f t="shared" si="1"/>
        <v>97</v>
      </c>
      <c r="E27" s="19">
        <v>238</v>
      </c>
      <c r="F27" s="148" t="s">
        <v>81</v>
      </c>
      <c r="G27" s="149" t="s">
        <v>81</v>
      </c>
      <c r="H27" s="39">
        <v>60</v>
      </c>
      <c r="I27" s="112" t="s">
        <v>262</v>
      </c>
      <c r="J27" s="40">
        <f t="shared" si="14"/>
        <v>2.685567010309278</v>
      </c>
      <c r="K27" s="14"/>
      <c r="L27" s="14" t="s">
        <v>5</v>
      </c>
      <c r="M27" s="49">
        <f t="shared" si="2"/>
        <v>0</v>
      </c>
      <c r="N27" s="55">
        <f t="shared" si="3"/>
        <v>97</v>
      </c>
      <c r="O27" s="55">
        <f t="shared" si="4"/>
        <v>2.685567010309278</v>
      </c>
      <c r="P27" s="16">
        <v>3.5</v>
      </c>
      <c r="Q27" s="16" t="s">
        <v>6</v>
      </c>
      <c r="R27" s="15">
        <f t="shared" si="5"/>
        <v>0</v>
      </c>
      <c r="S27" s="16">
        <v>3</v>
      </c>
      <c r="T27" s="16" t="s">
        <v>7</v>
      </c>
      <c r="U27" s="15">
        <f t="shared" si="6"/>
        <v>0</v>
      </c>
      <c r="V27" s="16">
        <v>2.5</v>
      </c>
      <c r="W27" s="16" t="s">
        <v>8</v>
      </c>
      <c r="X27" s="15">
        <f t="shared" si="7"/>
        <v>0</v>
      </c>
      <c r="Y27" s="16">
        <v>2</v>
      </c>
      <c r="Z27" s="16" t="s">
        <v>9</v>
      </c>
      <c r="AA27" s="15">
        <f t="shared" si="8"/>
        <v>0</v>
      </c>
      <c r="AB27" s="16">
        <v>1.5</v>
      </c>
      <c r="AC27" s="16" t="s">
        <v>10</v>
      </c>
      <c r="AD27" s="15">
        <f t="shared" si="9"/>
        <v>1.5</v>
      </c>
      <c r="AE27" s="16">
        <v>1</v>
      </c>
      <c r="AF27" s="16" t="s">
        <v>11</v>
      </c>
      <c r="AG27" s="15">
        <f t="shared" si="10"/>
        <v>0</v>
      </c>
      <c r="AH27" s="16">
        <v>0</v>
      </c>
      <c r="AI27" s="16" t="s">
        <v>15</v>
      </c>
      <c r="AJ27" s="15">
        <f t="shared" si="11"/>
        <v>0</v>
      </c>
      <c r="AK27" s="15">
        <f t="shared" si="12"/>
        <v>1.5</v>
      </c>
      <c r="AL27" s="17" t="str">
        <f t="shared" si="13"/>
        <v> </v>
      </c>
      <c r="AM27" s="15"/>
      <c r="AN27" s="47"/>
      <c r="AO27" s="47"/>
      <c r="AP27" s="47"/>
      <c r="AQ27" s="47"/>
      <c r="AR27" s="9"/>
      <c r="AS27" s="9"/>
      <c r="AT27" s="9"/>
      <c r="AU27" s="9"/>
      <c r="AV27" s="9"/>
      <c r="AW27" s="9"/>
      <c r="AX27" s="9"/>
    </row>
    <row r="28" spans="1:50" ht="19.5" customHeight="1">
      <c r="A28" s="37" t="s">
        <v>216</v>
      </c>
      <c r="B28" s="35" t="s">
        <v>217</v>
      </c>
      <c r="C28" s="101">
        <v>75</v>
      </c>
      <c r="D28" s="39">
        <f t="shared" si="1"/>
        <v>90</v>
      </c>
      <c r="E28" s="19">
        <v>236</v>
      </c>
      <c r="F28" s="148" t="s">
        <v>81</v>
      </c>
      <c r="G28" s="149" t="s">
        <v>81</v>
      </c>
      <c r="H28" s="39">
        <v>70</v>
      </c>
      <c r="I28" s="112" t="s">
        <v>260</v>
      </c>
      <c r="J28" s="40">
        <f t="shared" si="14"/>
        <v>2.9555555555555557</v>
      </c>
      <c r="K28" s="14"/>
      <c r="L28" s="14" t="s">
        <v>5</v>
      </c>
      <c r="M28" s="49">
        <f t="shared" si="2"/>
        <v>0</v>
      </c>
      <c r="N28" s="55">
        <f t="shared" si="3"/>
        <v>90</v>
      </c>
      <c r="O28" s="55">
        <f t="shared" si="4"/>
        <v>2.9555555555555557</v>
      </c>
      <c r="P28" s="16">
        <v>3.5</v>
      </c>
      <c r="Q28" s="16" t="s">
        <v>6</v>
      </c>
      <c r="R28" s="15">
        <f t="shared" si="5"/>
        <v>0</v>
      </c>
      <c r="S28" s="16">
        <v>3</v>
      </c>
      <c r="T28" s="16" t="s">
        <v>7</v>
      </c>
      <c r="U28" s="15">
        <f t="shared" si="6"/>
        <v>0</v>
      </c>
      <c r="V28" s="16">
        <v>2.5</v>
      </c>
      <c r="W28" s="16" t="s">
        <v>8</v>
      </c>
      <c r="X28" s="15">
        <f t="shared" si="7"/>
        <v>0</v>
      </c>
      <c r="Y28" s="16">
        <v>2</v>
      </c>
      <c r="Z28" s="16" t="s">
        <v>9</v>
      </c>
      <c r="AA28" s="15">
        <f t="shared" si="8"/>
        <v>2</v>
      </c>
      <c r="AB28" s="16">
        <v>1.5</v>
      </c>
      <c r="AC28" s="16" t="s">
        <v>10</v>
      </c>
      <c r="AD28" s="15">
        <f t="shared" si="9"/>
        <v>0</v>
      </c>
      <c r="AE28" s="16">
        <v>1</v>
      </c>
      <c r="AF28" s="16" t="s">
        <v>11</v>
      </c>
      <c r="AG28" s="15">
        <f t="shared" si="10"/>
        <v>0</v>
      </c>
      <c r="AH28" s="16">
        <v>0</v>
      </c>
      <c r="AI28" s="16" t="s">
        <v>15</v>
      </c>
      <c r="AJ28" s="15">
        <f t="shared" si="11"/>
        <v>0</v>
      </c>
      <c r="AK28" s="15">
        <f t="shared" si="12"/>
        <v>2</v>
      </c>
      <c r="AL28" s="17" t="str">
        <f t="shared" si="13"/>
        <v> </v>
      </c>
      <c r="AM28" s="15"/>
      <c r="AN28" s="47"/>
      <c r="AO28" s="47"/>
      <c r="AP28" s="47"/>
      <c r="AQ28" s="47"/>
      <c r="AR28" s="9"/>
      <c r="AS28" s="9"/>
      <c r="AT28" s="9"/>
      <c r="AU28" s="9"/>
      <c r="AV28" s="9"/>
      <c r="AW28" s="9"/>
      <c r="AX28" s="9"/>
    </row>
    <row r="29" spans="1:50" ht="19.5" customHeight="1">
      <c r="A29" s="37" t="s">
        <v>218</v>
      </c>
      <c r="B29" s="35" t="s">
        <v>219</v>
      </c>
      <c r="C29" s="101">
        <v>75</v>
      </c>
      <c r="D29" s="39">
        <f t="shared" si="1"/>
        <v>90</v>
      </c>
      <c r="E29" s="107">
        <v>296</v>
      </c>
      <c r="F29" s="148" t="s">
        <v>81</v>
      </c>
      <c r="G29" s="149" t="s">
        <v>81</v>
      </c>
      <c r="H29" s="39">
        <v>80</v>
      </c>
      <c r="I29" s="112" t="s">
        <v>260</v>
      </c>
      <c r="J29" s="40">
        <f t="shared" si="14"/>
        <v>3.7888888888888888</v>
      </c>
      <c r="K29" s="14"/>
      <c r="L29" s="14" t="s">
        <v>5</v>
      </c>
      <c r="M29" s="49">
        <f t="shared" si="2"/>
        <v>0</v>
      </c>
      <c r="N29" s="55">
        <f t="shared" si="3"/>
        <v>90</v>
      </c>
      <c r="O29" s="55">
        <f t="shared" si="4"/>
        <v>3.7888888888888888</v>
      </c>
      <c r="P29" s="16">
        <v>3.5</v>
      </c>
      <c r="Q29" s="16" t="s">
        <v>6</v>
      </c>
      <c r="R29" s="15">
        <f t="shared" si="5"/>
        <v>0</v>
      </c>
      <c r="S29" s="16">
        <v>3</v>
      </c>
      <c r="T29" s="16" t="s">
        <v>7</v>
      </c>
      <c r="U29" s="15">
        <f t="shared" si="6"/>
        <v>3</v>
      </c>
      <c r="V29" s="16">
        <v>2.5</v>
      </c>
      <c r="W29" s="16" t="s">
        <v>8</v>
      </c>
      <c r="X29" s="15">
        <f t="shared" si="7"/>
        <v>0</v>
      </c>
      <c r="Y29" s="16">
        <v>2</v>
      </c>
      <c r="Z29" s="16" t="s">
        <v>9</v>
      </c>
      <c r="AA29" s="15">
        <f t="shared" si="8"/>
        <v>0</v>
      </c>
      <c r="AB29" s="16">
        <v>1.5</v>
      </c>
      <c r="AC29" s="16" t="s">
        <v>10</v>
      </c>
      <c r="AD29" s="15">
        <f t="shared" si="9"/>
        <v>0</v>
      </c>
      <c r="AE29" s="16">
        <v>1</v>
      </c>
      <c r="AF29" s="16" t="s">
        <v>11</v>
      </c>
      <c r="AG29" s="15">
        <f t="shared" si="10"/>
        <v>0</v>
      </c>
      <c r="AH29" s="16">
        <v>0</v>
      </c>
      <c r="AI29" s="16" t="s">
        <v>15</v>
      </c>
      <c r="AJ29" s="15">
        <f t="shared" si="11"/>
        <v>0</v>
      </c>
      <c r="AK29" s="15">
        <f t="shared" si="12"/>
        <v>3</v>
      </c>
      <c r="AL29" s="17" t="str">
        <f t="shared" si="13"/>
        <v> </v>
      </c>
      <c r="AM29" s="15"/>
      <c r="AN29" s="47"/>
      <c r="AO29" s="47"/>
      <c r="AP29" s="47"/>
      <c r="AQ29" s="47"/>
      <c r="AR29" s="9"/>
      <c r="AS29" s="9"/>
      <c r="AT29" s="9"/>
      <c r="AU29" s="9"/>
      <c r="AV29" s="9"/>
      <c r="AW29" s="9"/>
      <c r="AX29" s="9"/>
    </row>
    <row r="30" spans="1:50" ht="19.5" customHeight="1">
      <c r="A30" s="37" t="s">
        <v>220</v>
      </c>
      <c r="B30" s="35" t="s">
        <v>221</v>
      </c>
      <c r="C30" s="101">
        <v>75</v>
      </c>
      <c r="D30" s="39">
        <f t="shared" si="1"/>
        <v>90</v>
      </c>
      <c r="E30" s="19">
        <v>262</v>
      </c>
      <c r="F30" s="148" t="s">
        <v>81</v>
      </c>
      <c r="G30" s="149" t="s">
        <v>81</v>
      </c>
      <c r="H30" s="39">
        <v>90</v>
      </c>
      <c r="I30" s="112" t="s">
        <v>260</v>
      </c>
      <c r="J30" s="40">
        <f t="shared" si="14"/>
        <v>3.577777777777778</v>
      </c>
      <c r="K30" s="14"/>
      <c r="L30" s="14" t="s">
        <v>5</v>
      </c>
      <c r="M30" s="49">
        <f t="shared" si="2"/>
        <v>4</v>
      </c>
      <c r="N30" s="55">
        <f t="shared" si="3"/>
        <v>90</v>
      </c>
      <c r="O30" s="55">
        <f t="shared" si="4"/>
        <v>3.577777777777778</v>
      </c>
      <c r="P30" s="16">
        <v>3.5</v>
      </c>
      <c r="Q30" s="16" t="s">
        <v>6</v>
      </c>
      <c r="R30" s="15">
        <f t="shared" si="5"/>
        <v>0</v>
      </c>
      <c r="S30" s="16">
        <v>3</v>
      </c>
      <c r="T30" s="16" t="s">
        <v>7</v>
      </c>
      <c r="U30" s="15">
        <f t="shared" si="6"/>
        <v>0</v>
      </c>
      <c r="V30" s="16">
        <v>2.5</v>
      </c>
      <c r="W30" s="16" t="s">
        <v>8</v>
      </c>
      <c r="X30" s="15">
        <f t="shared" si="7"/>
        <v>0</v>
      </c>
      <c r="Y30" s="16">
        <v>2</v>
      </c>
      <c r="Z30" s="16" t="s">
        <v>9</v>
      </c>
      <c r="AA30" s="15">
        <f t="shared" si="8"/>
        <v>0</v>
      </c>
      <c r="AB30" s="16">
        <v>1.5</v>
      </c>
      <c r="AC30" s="16" t="s">
        <v>10</v>
      </c>
      <c r="AD30" s="15">
        <f t="shared" si="9"/>
        <v>0</v>
      </c>
      <c r="AE30" s="16">
        <v>1</v>
      </c>
      <c r="AF30" s="16" t="s">
        <v>11</v>
      </c>
      <c r="AG30" s="15">
        <f t="shared" si="10"/>
        <v>0</v>
      </c>
      <c r="AH30" s="16">
        <v>0</v>
      </c>
      <c r="AI30" s="16" t="s">
        <v>15</v>
      </c>
      <c r="AJ30" s="15">
        <f t="shared" si="11"/>
        <v>0</v>
      </c>
      <c r="AK30" s="15">
        <f t="shared" si="12"/>
        <v>4</v>
      </c>
      <c r="AL30" s="17" t="str">
        <f t="shared" si="13"/>
        <v> </v>
      </c>
      <c r="AM30" s="15"/>
      <c r="AN30" s="47"/>
      <c r="AO30" s="47"/>
      <c r="AP30" s="47"/>
      <c r="AQ30" s="47"/>
      <c r="AR30" s="9"/>
      <c r="AS30" s="9"/>
      <c r="AT30" s="9"/>
      <c r="AU30" s="9"/>
      <c r="AV30" s="9"/>
      <c r="AW30" s="9"/>
      <c r="AX30" s="9"/>
    </row>
    <row r="31" spans="1:50" ht="19.5" customHeight="1">
      <c r="A31" s="37"/>
      <c r="B31" s="35"/>
      <c r="C31" s="101"/>
      <c r="D31" s="39" t="str">
        <f t="shared" si="1"/>
        <v> </v>
      </c>
      <c r="E31" s="39"/>
      <c r="F31" s="166"/>
      <c r="G31" s="167"/>
      <c r="H31" s="39" t="s">
        <v>21</v>
      </c>
      <c r="I31" s="114" t="str">
        <f>IF(C31=0," ",IF(H31=0," ",AL31))</f>
        <v> </v>
      </c>
      <c r="J31" s="40" t="str">
        <f t="shared" si="14"/>
        <v> </v>
      </c>
      <c r="K31" s="14"/>
      <c r="L31" s="14" t="s">
        <v>5</v>
      </c>
      <c r="M31" s="49">
        <f t="shared" si="2"/>
        <v>0</v>
      </c>
      <c r="N31" s="55">
        <f t="shared" si="3"/>
        <v>0</v>
      </c>
      <c r="O31" s="55" t="e">
        <f t="shared" si="4"/>
        <v>#DIV/0!</v>
      </c>
      <c r="P31" s="16">
        <v>3.5</v>
      </c>
      <c r="Q31" s="16" t="s">
        <v>6</v>
      </c>
      <c r="R31" s="15">
        <f t="shared" si="5"/>
        <v>0</v>
      </c>
      <c r="S31" s="16">
        <v>3</v>
      </c>
      <c r="T31" s="16" t="s">
        <v>7</v>
      </c>
      <c r="U31" s="15">
        <f t="shared" si="6"/>
        <v>0</v>
      </c>
      <c r="V31" s="16">
        <v>2.5</v>
      </c>
      <c r="W31" s="16" t="s">
        <v>8</v>
      </c>
      <c r="X31" s="15">
        <f t="shared" si="7"/>
        <v>0</v>
      </c>
      <c r="Y31" s="16">
        <v>2</v>
      </c>
      <c r="Z31" s="16" t="s">
        <v>9</v>
      </c>
      <c r="AA31" s="15">
        <f t="shared" si="8"/>
        <v>0</v>
      </c>
      <c r="AB31" s="16">
        <v>1.5</v>
      </c>
      <c r="AC31" s="16" t="s">
        <v>10</v>
      </c>
      <c r="AD31" s="15">
        <f t="shared" si="9"/>
        <v>0</v>
      </c>
      <c r="AE31" s="16">
        <v>1</v>
      </c>
      <c r="AF31" s="16" t="s">
        <v>11</v>
      </c>
      <c r="AG31" s="15">
        <f t="shared" si="10"/>
        <v>0</v>
      </c>
      <c r="AH31" s="16">
        <v>0</v>
      </c>
      <c r="AI31" s="16" t="s">
        <v>15</v>
      </c>
      <c r="AJ31" s="15">
        <f t="shared" si="11"/>
        <v>0</v>
      </c>
      <c r="AK31" s="15">
        <f t="shared" si="12"/>
        <v>0</v>
      </c>
      <c r="AL31" s="17" t="str">
        <f t="shared" si="13"/>
        <v> </v>
      </c>
      <c r="AM31" s="15"/>
      <c r="AN31" s="47"/>
      <c r="AO31" s="47"/>
      <c r="AP31" s="47"/>
      <c r="AQ31" s="47"/>
      <c r="AR31" s="9"/>
      <c r="AS31" s="9"/>
      <c r="AT31" s="9"/>
      <c r="AU31" s="9"/>
      <c r="AV31" s="9"/>
      <c r="AW31" s="9"/>
      <c r="AX31" s="9"/>
    </row>
    <row r="32" spans="1:50" ht="19.5" customHeight="1">
      <c r="A32" s="37"/>
      <c r="B32" s="35"/>
      <c r="C32" s="101"/>
      <c r="D32" s="39" t="str">
        <f t="shared" si="1"/>
        <v> </v>
      </c>
      <c r="E32" s="39"/>
      <c r="F32" s="166"/>
      <c r="G32" s="167"/>
      <c r="H32" s="39" t="s">
        <v>21</v>
      </c>
      <c r="I32" s="114" t="str">
        <f>IF(C32=0," ",IF(H32=0," ",AL32))</f>
        <v> </v>
      </c>
      <c r="J32" s="40" t="str">
        <f t="shared" si="14"/>
        <v> </v>
      </c>
      <c r="K32" s="14"/>
      <c r="L32" s="14" t="s">
        <v>5</v>
      </c>
      <c r="M32" s="49">
        <f t="shared" si="2"/>
        <v>0</v>
      </c>
      <c r="N32" s="55">
        <f t="shared" si="3"/>
        <v>0</v>
      </c>
      <c r="O32" s="55" t="e">
        <f t="shared" si="4"/>
        <v>#DIV/0!</v>
      </c>
      <c r="P32" s="16">
        <v>3.5</v>
      </c>
      <c r="Q32" s="16" t="s">
        <v>6</v>
      </c>
      <c r="R32" s="15">
        <f t="shared" si="5"/>
        <v>0</v>
      </c>
      <c r="S32" s="16">
        <v>3</v>
      </c>
      <c r="T32" s="16" t="s">
        <v>7</v>
      </c>
      <c r="U32" s="15">
        <f t="shared" si="6"/>
        <v>0</v>
      </c>
      <c r="V32" s="16">
        <v>2.5</v>
      </c>
      <c r="W32" s="16" t="s">
        <v>8</v>
      </c>
      <c r="X32" s="15">
        <f t="shared" si="7"/>
        <v>0</v>
      </c>
      <c r="Y32" s="16">
        <v>2</v>
      </c>
      <c r="Z32" s="16" t="s">
        <v>9</v>
      </c>
      <c r="AA32" s="15">
        <f t="shared" si="8"/>
        <v>0</v>
      </c>
      <c r="AB32" s="16">
        <v>1.5</v>
      </c>
      <c r="AC32" s="16" t="s">
        <v>10</v>
      </c>
      <c r="AD32" s="15">
        <f t="shared" si="9"/>
        <v>0</v>
      </c>
      <c r="AE32" s="16">
        <v>1</v>
      </c>
      <c r="AF32" s="16" t="s">
        <v>11</v>
      </c>
      <c r="AG32" s="15">
        <f t="shared" si="10"/>
        <v>0</v>
      </c>
      <c r="AH32" s="16">
        <v>0</v>
      </c>
      <c r="AI32" s="16" t="s">
        <v>15</v>
      </c>
      <c r="AJ32" s="15">
        <f t="shared" si="11"/>
        <v>0</v>
      </c>
      <c r="AK32" s="15">
        <f t="shared" si="12"/>
        <v>0</v>
      </c>
      <c r="AL32" s="17" t="str">
        <f t="shared" si="13"/>
        <v> </v>
      </c>
      <c r="AM32" s="15"/>
      <c r="AN32" s="47"/>
      <c r="AO32" s="47"/>
      <c r="AP32" s="47"/>
      <c r="AQ32" s="47"/>
      <c r="AR32" s="9"/>
      <c r="AS32" s="9"/>
      <c r="AT32" s="9"/>
      <c r="AU32" s="9"/>
      <c r="AV32" s="9"/>
      <c r="AW32" s="9"/>
      <c r="AX32" s="9"/>
    </row>
    <row r="33" spans="1:50" ht="19.5" customHeight="1" thickBot="1">
      <c r="A33" s="56"/>
      <c r="B33" s="57"/>
      <c r="C33" s="102"/>
      <c r="D33" s="39" t="str">
        <f t="shared" si="1"/>
        <v> </v>
      </c>
      <c r="E33" s="103"/>
      <c r="F33" s="166"/>
      <c r="G33" s="167"/>
      <c r="H33" s="103" t="s">
        <v>21</v>
      </c>
      <c r="I33" s="115" t="str">
        <f>IF(C33=0," ",IF(H33=0," ",AL33))</f>
        <v> </v>
      </c>
      <c r="J33" s="40" t="str">
        <f t="shared" si="14"/>
        <v> </v>
      </c>
      <c r="K33" s="14"/>
      <c r="L33" s="14" t="s">
        <v>5</v>
      </c>
      <c r="M33" s="49">
        <f t="shared" si="2"/>
        <v>0</v>
      </c>
      <c r="N33" s="55">
        <f t="shared" si="3"/>
        <v>0</v>
      </c>
      <c r="O33" s="55" t="e">
        <f t="shared" si="4"/>
        <v>#DIV/0!</v>
      </c>
      <c r="P33" s="16">
        <v>3.5</v>
      </c>
      <c r="Q33" s="16" t="s">
        <v>6</v>
      </c>
      <c r="R33" s="15">
        <f t="shared" si="5"/>
        <v>0</v>
      </c>
      <c r="S33" s="16">
        <v>3</v>
      </c>
      <c r="T33" s="16" t="s">
        <v>7</v>
      </c>
      <c r="U33" s="15">
        <f t="shared" si="6"/>
        <v>0</v>
      </c>
      <c r="V33" s="16">
        <v>2.5</v>
      </c>
      <c r="W33" s="16" t="s">
        <v>8</v>
      </c>
      <c r="X33" s="15">
        <f t="shared" si="7"/>
        <v>0</v>
      </c>
      <c r="Y33" s="16">
        <v>2</v>
      </c>
      <c r="Z33" s="16" t="s">
        <v>9</v>
      </c>
      <c r="AA33" s="15">
        <f t="shared" si="8"/>
        <v>0</v>
      </c>
      <c r="AB33" s="16">
        <v>1.5</v>
      </c>
      <c r="AC33" s="16" t="s">
        <v>10</v>
      </c>
      <c r="AD33" s="15">
        <f t="shared" si="9"/>
        <v>0</v>
      </c>
      <c r="AE33" s="16">
        <v>1</v>
      </c>
      <c r="AF33" s="16" t="s">
        <v>11</v>
      </c>
      <c r="AG33" s="15">
        <f t="shared" si="10"/>
        <v>0</v>
      </c>
      <c r="AH33" s="16">
        <v>0</v>
      </c>
      <c r="AI33" s="16" t="s">
        <v>15</v>
      </c>
      <c r="AJ33" s="15">
        <f t="shared" si="11"/>
        <v>0</v>
      </c>
      <c r="AK33" s="15">
        <f t="shared" si="12"/>
        <v>0</v>
      </c>
      <c r="AL33" s="17" t="str">
        <f t="shared" si="13"/>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79</v>
      </c>
      <c r="B36" s="123"/>
      <c r="C36" s="71"/>
      <c r="D36" s="123" t="s">
        <v>80</v>
      </c>
      <c r="E36" s="123"/>
      <c r="F36" s="123"/>
      <c r="G36" s="72"/>
      <c r="H36" s="124" t="s">
        <v>81</v>
      </c>
      <c r="I36" s="124"/>
      <c r="J36" s="125"/>
      <c r="K36" s="10"/>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10"/>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19</v>
      </c>
      <c r="E38" s="126"/>
      <c r="F38" s="126"/>
      <c r="G38" s="21"/>
      <c r="H38" s="21"/>
      <c r="I38" s="158"/>
      <c r="J38" s="158"/>
      <c r="K38" s="158"/>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10"/>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82</v>
      </c>
      <c r="E40" s="123"/>
      <c r="F40" s="123"/>
      <c r="G40" s="21"/>
      <c r="H40" s="23"/>
      <c r="I40" s="21"/>
      <c r="J40" s="21"/>
      <c r="K40" s="21"/>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63" t="s">
        <v>23</v>
      </c>
      <c r="B41" s="164"/>
      <c r="C41" s="164"/>
      <c r="D41" s="164"/>
      <c r="E41" s="164"/>
      <c r="F41" s="164"/>
      <c r="G41" s="164"/>
      <c r="H41" s="164"/>
      <c r="I41" s="164"/>
      <c r="J41" s="165"/>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3">
    <mergeCell ref="D38:F38"/>
    <mergeCell ref="D40:F40"/>
    <mergeCell ref="A41:J41"/>
    <mergeCell ref="A42:J42"/>
    <mergeCell ref="I38:K38"/>
    <mergeCell ref="F32:G32"/>
    <mergeCell ref="F33:G33"/>
    <mergeCell ref="A35:B35"/>
    <mergeCell ref="D35:F35"/>
    <mergeCell ref="H35:J35"/>
    <mergeCell ref="A36:B36"/>
    <mergeCell ref="D36:F36"/>
    <mergeCell ref="H36:J36"/>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X368"/>
  <sheetViews>
    <sheetView showGridLines="0" zoomScale="70" zoomScaleNormal="70" zoomScaleSheetLayoutView="80" zoomScalePageLayoutView="0" workbookViewId="0" topLeftCell="A6">
      <selection activeCell="E30" sqref="E30"/>
    </sheetView>
  </sheetViews>
  <sheetFormatPr defaultColWidth="9.140625" defaultRowHeight="15"/>
  <cols>
    <col min="1" max="1" width="25.57421875" style="1" customWidth="1"/>
    <col min="2" max="2" width="30.00390625" style="2" customWidth="1"/>
    <col min="3" max="5" width="16.28125" style="1" customWidth="1"/>
    <col min="6" max="6" width="14.28125" style="2" customWidth="1"/>
    <col min="7" max="7" width="21.5742187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181</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83</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85" t="s">
        <v>229</v>
      </c>
      <c r="B11" s="81" t="s">
        <v>230</v>
      </c>
      <c r="C11" s="19">
        <v>75</v>
      </c>
      <c r="D11" s="68">
        <f>IF(H11=" "," ",N11)</f>
        <v>90</v>
      </c>
      <c r="E11" s="19">
        <v>296</v>
      </c>
      <c r="F11" s="168" t="s">
        <v>180</v>
      </c>
      <c r="G11" s="169"/>
      <c r="H11" s="68">
        <v>80</v>
      </c>
      <c r="I11" s="112" t="s">
        <v>260</v>
      </c>
      <c r="J11" s="40">
        <f aca="true" t="shared" si="0" ref="J11:J16">IF(C11=0," ",IF(H11=0," ",IF(H11="BAŞARILI",O11,O11)))</f>
        <v>3.7888888888888888</v>
      </c>
      <c r="K11" s="14"/>
      <c r="L11" s="14" t="s">
        <v>5</v>
      </c>
      <c r="M11" s="49">
        <f>IF(H11&lt;90,0,IF(H11&lt;=100,4,0))</f>
        <v>0</v>
      </c>
      <c r="N11" s="55">
        <f>IF(H11=" ",C11,(C11+15))</f>
        <v>90</v>
      </c>
      <c r="O11" s="55">
        <f>IF(H11="BAŞARILI",(E11/N11),IF(H11&gt;0,(((AK11*15)+E11)/N11),E11))</f>
        <v>3.7888888888888888</v>
      </c>
      <c r="P11" s="16">
        <v>3.5</v>
      </c>
      <c r="Q11" s="16" t="s">
        <v>6</v>
      </c>
      <c r="R11" s="15">
        <f>IF(H11&lt;85,0,IF(H11&lt;=89,3.5,0))</f>
        <v>0</v>
      </c>
      <c r="S11" s="16">
        <v>3</v>
      </c>
      <c r="T11" s="16" t="s">
        <v>7</v>
      </c>
      <c r="U11" s="15">
        <f>IF(H11&lt;80,0,IF(H11&lt;=84,3,0))</f>
        <v>3</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3</v>
      </c>
      <c r="AL11" s="17" t="str">
        <f>IF(H11=" "," ",IF(O11&lt;=2.5,"GİREMEZ(ORTALAMA)"," "))</f>
        <v> </v>
      </c>
      <c r="AM11" s="15"/>
      <c r="AN11" s="15"/>
      <c r="AO11" s="50"/>
      <c r="AP11" s="50"/>
      <c r="AQ11" s="50"/>
      <c r="AR11" s="7"/>
      <c r="AS11" s="7"/>
      <c r="AT11" s="7"/>
      <c r="AU11" s="7"/>
      <c r="AV11" s="7"/>
      <c r="AW11" s="7"/>
      <c r="AX11" s="7"/>
    </row>
    <row r="12" spans="1:50" ht="19.5" customHeight="1">
      <c r="A12" s="85" t="s">
        <v>231</v>
      </c>
      <c r="B12" s="81" t="s">
        <v>232</v>
      </c>
      <c r="C12" s="19">
        <v>75</v>
      </c>
      <c r="D12" s="39">
        <f aca="true" t="shared" si="1" ref="D12:D33">IF(H12=" "," ",IF(H12="BAŞARILI",C12,N12))</f>
        <v>90</v>
      </c>
      <c r="E12" s="19">
        <v>289</v>
      </c>
      <c r="F12" s="170" t="s">
        <v>180</v>
      </c>
      <c r="G12" s="171"/>
      <c r="H12" s="39">
        <v>85</v>
      </c>
      <c r="I12" s="112" t="s">
        <v>260</v>
      </c>
      <c r="J12" s="40">
        <f t="shared" si="0"/>
        <v>3.7944444444444443</v>
      </c>
      <c r="K12" s="14"/>
      <c r="L12" s="14" t="s">
        <v>5</v>
      </c>
      <c r="M12" s="49">
        <f aca="true" t="shared" si="2" ref="M12:M33">IF(H12&lt;90,0,IF(H12&lt;=100,4,0))</f>
        <v>0</v>
      </c>
      <c r="N12" s="55">
        <f aca="true" t="shared" si="3" ref="N12:N33">IF(H12=" ",C12,(C12+15))</f>
        <v>90</v>
      </c>
      <c r="O12" s="55">
        <f aca="true" t="shared" si="4" ref="O12:O33">IF(H12="BAŞARILI",(E12/N12),IF(H12&gt;0,(((AK12*15)+E12)/N12),E12))</f>
        <v>3.7944444444444443</v>
      </c>
      <c r="P12" s="16">
        <v>3.5</v>
      </c>
      <c r="Q12" s="16" t="s">
        <v>6</v>
      </c>
      <c r="R12" s="15">
        <f aca="true" t="shared" si="5" ref="R12:R33">IF(H12&lt;85,0,IF(H12&lt;=89,3.5,0))</f>
        <v>3.5</v>
      </c>
      <c r="S12" s="16">
        <v>3</v>
      </c>
      <c r="T12" s="16" t="s">
        <v>7</v>
      </c>
      <c r="U12" s="15">
        <f aca="true" t="shared" si="6" ref="U12:U33">IF(H12&lt;80,0,IF(H12&lt;=84,3,0))</f>
        <v>0</v>
      </c>
      <c r="V12" s="16">
        <v>2.5</v>
      </c>
      <c r="W12" s="16" t="s">
        <v>8</v>
      </c>
      <c r="X12" s="15">
        <f aca="true" t="shared" si="7" ref="X12:X33">IF(H12&lt;75,0,IF(H12&lt;=79,2.5,0))</f>
        <v>0</v>
      </c>
      <c r="Y12" s="16">
        <v>2</v>
      </c>
      <c r="Z12" s="16" t="s">
        <v>9</v>
      </c>
      <c r="AA12" s="15">
        <f aca="true" t="shared" si="8" ref="AA12:AA33">IF(H12&lt;65,0,IF(H12&lt;=74,2,0))</f>
        <v>0</v>
      </c>
      <c r="AB12" s="16">
        <v>1.5</v>
      </c>
      <c r="AC12" s="16" t="s">
        <v>10</v>
      </c>
      <c r="AD12" s="15">
        <f aca="true" t="shared" si="9" ref="AD12:AD33">IF(H12&lt;58,0,IF(H12&lt;=64,1.5,0))</f>
        <v>0</v>
      </c>
      <c r="AE12" s="16">
        <v>1</v>
      </c>
      <c r="AF12" s="16" t="s">
        <v>11</v>
      </c>
      <c r="AG12" s="15">
        <f aca="true" t="shared" si="10" ref="AG12:AG33">IF(H12&lt;50,0,IF(H12&lt;=57,1,0))</f>
        <v>0</v>
      </c>
      <c r="AH12" s="16">
        <v>0</v>
      </c>
      <c r="AI12" s="16" t="s">
        <v>15</v>
      </c>
      <c r="AJ12" s="15">
        <f aca="true" t="shared" si="11" ref="AJ12:AJ33">IF(H12&lt;0,0,IF(H12&lt;=49,0,0))</f>
        <v>0</v>
      </c>
      <c r="AK12" s="15">
        <f aca="true" t="shared" si="12" ref="AK12:AK33">SUM(R12,U12,X12,AA12,AD12,AG12,AJ12,M12)</f>
        <v>3.5</v>
      </c>
      <c r="AL12" s="17" t="str">
        <f aca="true" t="shared" si="13" ref="AL12:AL33">IF(H12=" "," ",IF(O12&lt;=2.5,"GİREMEZ(ORTALAMA)"," "))</f>
        <v> </v>
      </c>
      <c r="AM12" s="15"/>
      <c r="AN12" s="48"/>
      <c r="AO12" s="47"/>
      <c r="AP12" s="47"/>
      <c r="AQ12" s="47"/>
      <c r="AR12" s="9"/>
      <c r="AS12" s="9"/>
      <c r="AT12" s="9"/>
      <c r="AU12" s="9"/>
      <c r="AV12" s="9"/>
      <c r="AW12" s="9"/>
      <c r="AX12" s="9"/>
    </row>
    <row r="13" spans="1:50" ht="19.5" customHeight="1">
      <c r="A13" s="85" t="s">
        <v>233</v>
      </c>
      <c r="B13" s="81" t="s">
        <v>234</v>
      </c>
      <c r="C13" s="19">
        <v>75</v>
      </c>
      <c r="D13" s="39">
        <f t="shared" si="1"/>
        <v>90</v>
      </c>
      <c r="E13" s="19">
        <v>281</v>
      </c>
      <c r="F13" s="170" t="s">
        <v>180</v>
      </c>
      <c r="G13" s="171" t="s">
        <v>180</v>
      </c>
      <c r="H13" s="39">
        <v>95</v>
      </c>
      <c r="I13" s="112" t="s">
        <v>260</v>
      </c>
      <c r="J13" s="40">
        <f t="shared" si="0"/>
        <v>3.7888888888888888</v>
      </c>
      <c r="K13" s="14"/>
      <c r="L13" s="14" t="s">
        <v>5</v>
      </c>
      <c r="M13" s="49">
        <f t="shared" si="2"/>
        <v>4</v>
      </c>
      <c r="N13" s="55">
        <f t="shared" si="3"/>
        <v>90</v>
      </c>
      <c r="O13" s="55">
        <f t="shared" si="4"/>
        <v>3.7888888888888888</v>
      </c>
      <c r="P13" s="16">
        <v>3.5</v>
      </c>
      <c r="Q13" s="16" t="s">
        <v>6</v>
      </c>
      <c r="R13" s="15">
        <f t="shared" si="5"/>
        <v>0</v>
      </c>
      <c r="S13" s="16">
        <v>3</v>
      </c>
      <c r="T13" s="16" t="s">
        <v>7</v>
      </c>
      <c r="U13" s="15">
        <f t="shared" si="6"/>
        <v>0</v>
      </c>
      <c r="V13" s="16">
        <v>2.5</v>
      </c>
      <c r="W13" s="16" t="s">
        <v>8</v>
      </c>
      <c r="X13" s="15">
        <f t="shared" si="7"/>
        <v>0</v>
      </c>
      <c r="Y13" s="16">
        <v>2</v>
      </c>
      <c r="Z13" s="16" t="s">
        <v>9</v>
      </c>
      <c r="AA13" s="15">
        <f t="shared" si="8"/>
        <v>0</v>
      </c>
      <c r="AB13" s="16">
        <v>1.5</v>
      </c>
      <c r="AC13" s="16" t="s">
        <v>10</v>
      </c>
      <c r="AD13" s="15">
        <f t="shared" si="9"/>
        <v>0</v>
      </c>
      <c r="AE13" s="16">
        <v>1</v>
      </c>
      <c r="AF13" s="16" t="s">
        <v>11</v>
      </c>
      <c r="AG13" s="15">
        <f t="shared" si="10"/>
        <v>0</v>
      </c>
      <c r="AH13" s="16">
        <v>0</v>
      </c>
      <c r="AI13" s="16" t="s">
        <v>15</v>
      </c>
      <c r="AJ13" s="15">
        <f t="shared" si="11"/>
        <v>0</v>
      </c>
      <c r="AK13" s="15">
        <f t="shared" si="12"/>
        <v>4</v>
      </c>
      <c r="AL13" s="17" t="str">
        <f t="shared" si="13"/>
        <v> </v>
      </c>
      <c r="AM13" s="15"/>
      <c r="AN13" s="48"/>
      <c r="AO13" s="47"/>
      <c r="AP13" s="47"/>
      <c r="AQ13" s="47"/>
      <c r="AR13" s="9"/>
      <c r="AS13" s="9"/>
      <c r="AT13" s="9"/>
      <c r="AU13" s="9"/>
      <c r="AV13" s="9"/>
      <c r="AW13" s="9"/>
      <c r="AX13" s="9"/>
    </row>
    <row r="14" spans="1:50" ht="19.5" customHeight="1">
      <c r="A14" s="85" t="s">
        <v>235</v>
      </c>
      <c r="B14" s="81" t="s">
        <v>236</v>
      </c>
      <c r="C14" s="19">
        <v>75</v>
      </c>
      <c r="D14" s="39">
        <f t="shared" si="1"/>
        <v>90</v>
      </c>
      <c r="E14" s="19">
        <v>273</v>
      </c>
      <c r="F14" s="170" t="s">
        <v>180</v>
      </c>
      <c r="G14" s="171" t="s">
        <v>180</v>
      </c>
      <c r="H14" s="39">
        <v>95</v>
      </c>
      <c r="I14" s="112" t="s">
        <v>260</v>
      </c>
      <c r="J14" s="40">
        <f t="shared" si="0"/>
        <v>3.7</v>
      </c>
      <c r="K14" s="14"/>
      <c r="L14" s="14" t="s">
        <v>5</v>
      </c>
      <c r="M14" s="49">
        <f t="shared" si="2"/>
        <v>4</v>
      </c>
      <c r="N14" s="55">
        <f t="shared" si="3"/>
        <v>90</v>
      </c>
      <c r="O14" s="55">
        <f t="shared" si="4"/>
        <v>3.7</v>
      </c>
      <c r="P14" s="16">
        <v>3.5</v>
      </c>
      <c r="Q14" s="16" t="s">
        <v>6</v>
      </c>
      <c r="R14" s="15">
        <f t="shared" si="5"/>
        <v>0</v>
      </c>
      <c r="S14" s="16">
        <v>3</v>
      </c>
      <c r="T14" s="16" t="s">
        <v>7</v>
      </c>
      <c r="U14" s="15">
        <f t="shared" si="6"/>
        <v>0</v>
      </c>
      <c r="V14" s="16">
        <v>2.5</v>
      </c>
      <c r="W14" s="16" t="s">
        <v>8</v>
      </c>
      <c r="X14" s="15">
        <f t="shared" si="7"/>
        <v>0</v>
      </c>
      <c r="Y14" s="16">
        <v>2</v>
      </c>
      <c r="Z14" s="16" t="s">
        <v>9</v>
      </c>
      <c r="AA14" s="15">
        <f t="shared" si="8"/>
        <v>0</v>
      </c>
      <c r="AB14" s="16">
        <v>1.5</v>
      </c>
      <c r="AC14" s="16" t="s">
        <v>10</v>
      </c>
      <c r="AD14" s="15">
        <f t="shared" si="9"/>
        <v>0</v>
      </c>
      <c r="AE14" s="16">
        <v>1</v>
      </c>
      <c r="AF14" s="16" t="s">
        <v>11</v>
      </c>
      <c r="AG14" s="15">
        <f t="shared" si="10"/>
        <v>0</v>
      </c>
      <c r="AH14" s="16">
        <v>0</v>
      </c>
      <c r="AI14" s="16" t="s">
        <v>15</v>
      </c>
      <c r="AJ14" s="15">
        <f t="shared" si="11"/>
        <v>0</v>
      </c>
      <c r="AK14" s="15">
        <f t="shared" si="12"/>
        <v>4</v>
      </c>
      <c r="AL14" s="17" t="str">
        <f t="shared" si="13"/>
        <v> </v>
      </c>
      <c r="AM14" s="15"/>
      <c r="AN14" s="48"/>
      <c r="AO14" s="47"/>
      <c r="AP14" s="47"/>
      <c r="AQ14" s="47"/>
      <c r="AR14" s="9"/>
      <c r="AS14" s="9"/>
      <c r="AT14" s="9"/>
      <c r="AU14" s="9"/>
      <c r="AV14" s="9"/>
      <c r="AW14" s="9"/>
      <c r="AX14" s="9"/>
    </row>
    <row r="15" spans="1:50" ht="19.5" customHeight="1">
      <c r="A15" s="85" t="s">
        <v>237</v>
      </c>
      <c r="B15" s="82" t="s">
        <v>238</v>
      </c>
      <c r="C15" s="19">
        <v>75</v>
      </c>
      <c r="D15" s="39">
        <f t="shared" si="1"/>
        <v>90</v>
      </c>
      <c r="E15" s="19">
        <v>258</v>
      </c>
      <c r="F15" s="170" t="s">
        <v>180</v>
      </c>
      <c r="G15" s="171" t="s">
        <v>180</v>
      </c>
      <c r="H15" s="39">
        <v>95</v>
      </c>
      <c r="I15" s="112" t="s">
        <v>260</v>
      </c>
      <c r="J15" s="40">
        <f t="shared" si="0"/>
        <v>3.533333333333333</v>
      </c>
      <c r="K15" s="14"/>
      <c r="L15" s="14" t="s">
        <v>5</v>
      </c>
      <c r="M15" s="49">
        <f t="shared" si="2"/>
        <v>4</v>
      </c>
      <c r="N15" s="55">
        <f t="shared" si="3"/>
        <v>90</v>
      </c>
      <c r="O15" s="55">
        <f t="shared" si="4"/>
        <v>3.533333333333333</v>
      </c>
      <c r="P15" s="16">
        <v>3.5</v>
      </c>
      <c r="Q15" s="16" t="s">
        <v>6</v>
      </c>
      <c r="R15" s="15">
        <f t="shared" si="5"/>
        <v>0</v>
      </c>
      <c r="S15" s="16">
        <v>3</v>
      </c>
      <c r="T15" s="16" t="s">
        <v>7</v>
      </c>
      <c r="U15" s="15">
        <f t="shared" si="6"/>
        <v>0</v>
      </c>
      <c r="V15" s="16">
        <v>2.5</v>
      </c>
      <c r="W15" s="16" t="s">
        <v>8</v>
      </c>
      <c r="X15" s="15">
        <f t="shared" si="7"/>
        <v>0</v>
      </c>
      <c r="Y15" s="16">
        <v>2</v>
      </c>
      <c r="Z15" s="16" t="s">
        <v>9</v>
      </c>
      <c r="AA15" s="15">
        <f t="shared" si="8"/>
        <v>0</v>
      </c>
      <c r="AB15" s="16">
        <v>1.5</v>
      </c>
      <c r="AC15" s="16" t="s">
        <v>10</v>
      </c>
      <c r="AD15" s="15">
        <f t="shared" si="9"/>
        <v>0</v>
      </c>
      <c r="AE15" s="16">
        <v>1</v>
      </c>
      <c r="AF15" s="16" t="s">
        <v>11</v>
      </c>
      <c r="AG15" s="15">
        <f t="shared" si="10"/>
        <v>0</v>
      </c>
      <c r="AH15" s="16">
        <v>0</v>
      </c>
      <c r="AI15" s="16" t="s">
        <v>15</v>
      </c>
      <c r="AJ15" s="15">
        <f t="shared" si="11"/>
        <v>0</v>
      </c>
      <c r="AK15" s="15">
        <f t="shared" si="12"/>
        <v>4</v>
      </c>
      <c r="AL15" s="17" t="str">
        <f t="shared" si="13"/>
        <v> </v>
      </c>
      <c r="AM15" s="15"/>
      <c r="AN15" s="48"/>
      <c r="AO15" s="47"/>
      <c r="AP15" s="47"/>
      <c r="AQ15" s="47"/>
      <c r="AR15" s="9"/>
      <c r="AS15" s="9"/>
      <c r="AT15" s="9"/>
      <c r="AU15" s="9"/>
      <c r="AV15" s="9"/>
      <c r="AW15" s="9"/>
      <c r="AX15" s="9"/>
    </row>
    <row r="16" spans="1:50" ht="19.5" customHeight="1">
      <c r="A16" s="85" t="s">
        <v>239</v>
      </c>
      <c r="B16" s="81" t="s">
        <v>240</v>
      </c>
      <c r="C16" s="19">
        <v>75</v>
      </c>
      <c r="D16" s="39">
        <f t="shared" si="1"/>
        <v>90</v>
      </c>
      <c r="E16" s="19">
        <v>243</v>
      </c>
      <c r="F16" s="170" t="s">
        <v>180</v>
      </c>
      <c r="G16" s="171" t="s">
        <v>180</v>
      </c>
      <c r="H16" s="39">
        <v>80</v>
      </c>
      <c r="I16" s="112" t="s">
        <v>260</v>
      </c>
      <c r="J16" s="40">
        <f t="shared" si="0"/>
        <v>3.2</v>
      </c>
      <c r="K16" s="14"/>
      <c r="L16" s="14" t="s">
        <v>5</v>
      </c>
      <c r="M16" s="18">
        <f t="shared" si="2"/>
        <v>0</v>
      </c>
      <c r="N16" s="55">
        <f t="shared" si="3"/>
        <v>90</v>
      </c>
      <c r="O16" s="55">
        <f t="shared" si="4"/>
        <v>3.2</v>
      </c>
      <c r="P16" s="16">
        <v>3.5</v>
      </c>
      <c r="Q16" s="16" t="s">
        <v>6</v>
      </c>
      <c r="R16" s="18">
        <f t="shared" si="5"/>
        <v>0</v>
      </c>
      <c r="S16" s="16">
        <v>3</v>
      </c>
      <c r="T16" s="16" t="s">
        <v>7</v>
      </c>
      <c r="U16" s="18">
        <f t="shared" si="6"/>
        <v>3</v>
      </c>
      <c r="V16" s="16">
        <v>2.5</v>
      </c>
      <c r="W16" s="16" t="s">
        <v>8</v>
      </c>
      <c r="X16" s="18">
        <f t="shared" si="7"/>
        <v>0</v>
      </c>
      <c r="Y16" s="16">
        <v>2</v>
      </c>
      <c r="Z16" s="16" t="s">
        <v>9</v>
      </c>
      <c r="AA16" s="18">
        <f t="shared" si="8"/>
        <v>0</v>
      </c>
      <c r="AB16" s="16">
        <v>1.5</v>
      </c>
      <c r="AC16" s="16" t="s">
        <v>10</v>
      </c>
      <c r="AD16" s="18">
        <f t="shared" si="9"/>
        <v>0</v>
      </c>
      <c r="AE16" s="16">
        <v>1</v>
      </c>
      <c r="AF16" s="16" t="s">
        <v>11</v>
      </c>
      <c r="AG16" s="18">
        <f t="shared" si="10"/>
        <v>0</v>
      </c>
      <c r="AH16" s="16">
        <v>0</v>
      </c>
      <c r="AI16" s="16" t="s">
        <v>15</v>
      </c>
      <c r="AJ16" s="18">
        <f t="shared" si="11"/>
        <v>0</v>
      </c>
      <c r="AK16" s="15">
        <f t="shared" si="12"/>
        <v>3</v>
      </c>
      <c r="AL16" s="17" t="str">
        <f t="shared" si="13"/>
        <v> </v>
      </c>
      <c r="AM16" s="15"/>
      <c r="AN16" s="48"/>
      <c r="AO16" s="47"/>
      <c r="AP16" s="47"/>
      <c r="AQ16" s="47"/>
      <c r="AR16" s="9"/>
      <c r="AS16" s="9"/>
      <c r="AT16" s="9"/>
      <c r="AU16" s="9"/>
      <c r="AV16" s="9"/>
      <c r="AW16" s="9"/>
      <c r="AX16" s="9"/>
    </row>
    <row r="17" spans="1:50" ht="19.5" customHeight="1">
      <c r="A17" s="86" t="s">
        <v>241</v>
      </c>
      <c r="B17" s="81" t="s">
        <v>242</v>
      </c>
      <c r="C17" s="19">
        <v>75</v>
      </c>
      <c r="D17" s="39">
        <f t="shared" si="1"/>
        <v>90</v>
      </c>
      <c r="E17" s="19">
        <v>280.5</v>
      </c>
      <c r="F17" s="170" t="s">
        <v>120</v>
      </c>
      <c r="G17" s="171" t="s">
        <v>120</v>
      </c>
      <c r="H17" s="39">
        <v>70</v>
      </c>
      <c r="I17" s="112" t="s">
        <v>260</v>
      </c>
      <c r="J17" s="40">
        <f>IF(C17=0," ",IF(H17=0," ",IF(H17="BAŞARILI",O17,O17)))</f>
        <v>3.45</v>
      </c>
      <c r="K17" s="54"/>
      <c r="L17" s="54" t="s">
        <v>5</v>
      </c>
      <c r="M17" s="55">
        <f t="shared" si="2"/>
        <v>0</v>
      </c>
      <c r="N17" s="55">
        <f t="shared" si="3"/>
        <v>90</v>
      </c>
      <c r="O17" s="55">
        <f t="shared" si="4"/>
        <v>3.45</v>
      </c>
      <c r="P17" s="54">
        <v>3.5</v>
      </c>
      <c r="Q17" s="54" t="s">
        <v>6</v>
      </c>
      <c r="R17" s="55">
        <f t="shared" si="5"/>
        <v>0</v>
      </c>
      <c r="S17" s="54">
        <v>3</v>
      </c>
      <c r="T17" s="54" t="s">
        <v>7</v>
      </c>
      <c r="U17" s="55">
        <f t="shared" si="6"/>
        <v>0</v>
      </c>
      <c r="V17" s="54">
        <v>2.5</v>
      </c>
      <c r="W17" s="54" t="s">
        <v>8</v>
      </c>
      <c r="X17" s="55">
        <f t="shared" si="7"/>
        <v>0</v>
      </c>
      <c r="Y17" s="54">
        <v>2</v>
      </c>
      <c r="Z17" s="54" t="s">
        <v>9</v>
      </c>
      <c r="AA17" s="55">
        <f t="shared" si="8"/>
        <v>2</v>
      </c>
      <c r="AB17" s="54">
        <v>1.5</v>
      </c>
      <c r="AC17" s="54" t="s">
        <v>10</v>
      </c>
      <c r="AD17" s="55">
        <f t="shared" si="9"/>
        <v>0</v>
      </c>
      <c r="AE17" s="54">
        <v>1</v>
      </c>
      <c r="AF17" s="54" t="s">
        <v>11</v>
      </c>
      <c r="AG17" s="55">
        <f t="shared" si="10"/>
        <v>0</v>
      </c>
      <c r="AH17" s="54">
        <v>0</v>
      </c>
      <c r="AI17" s="54" t="s">
        <v>15</v>
      </c>
      <c r="AJ17" s="55">
        <f t="shared" si="11"/>
        <v>0</v>
      </c>
      <c r="AK17" s="53">
        <f t="shared" si="12"/>
        <v>2</v>
      </c>
      <c r="AL17" s="17" t="str">
        <f t="shared" si="13"/>
        <v> </v>
      </c>
      <c r="AM17" s="15"/>
      <c r="AN17" s="48"/>
      <c r="AO17" s="47"/>
      <c r="AP17" s="47"/>
      <c r="AQ17" s="47"/>
      <c r="AR17" s="9"/>
      <c r="AS17" s="9"/>
      <c r="AT17" s="9"/>
      <c r="AU17" s="9"/>
      <c r="AV17" s="9"/>
      <c r="AW17" s="9"/>
      <c r="AX17" s="9"/>
    </row>
    <row r="18" spans="1:50" ht="19.5" customHeight="1">
      <c r="A18" s="85" t="s">
        <v>243</v>
      </c>
      <c r="B18" s="81" t="s">
        <v>244</v>
      </c>
      <c r="C18" s="19">
        <v>75</v>
      </c>
      <c r="D18" s="39">
        <f t="shared" si="1"/>
        <v>90</v>
      </c>
      <c r="E18" s="19">
        <v>292.5</v>
      </c>
      <c r="F18" s="170" t="s">
        <v>120</v>
      </c>
      <c r="G18" s="171" t="s">
        <v>120</v>
      </c>
      <c r="H18" s="39">
        <v>90</v>
      </c>
      <c r="I18" s="112" t="s">
        <v>260</v>
      </c>
      <c r="J18" s="40">
        <f aca="true" t="shared" si="14" ref="J18:J33">IF(C18=0," ",IF(H18=0," ",IF(H18="BAŞARILI",O18,O18)))</f>
        <v>3.9166666666666665</v>
      </c>
      <c r="K18" s="14"/>
      <c r="L18" s="14" t="s">
        <v>5</v>
      </c>
      <c r="M18" s="49">
        <f t="shared" si="2"/>
        <v>4</v>
      </c>
      <c r="N18" s="55">
        <f t="shared" si="3"/>
        <v>90</v>
      </c>
      <c r="O18" s="55">
        <f t="shared" si="4"/>
        <v>3.9166666666666665</v>
      </c>
      <c r="P18" s="16">
        <v>3.5</v>
      </c>
      <c r="Q18" s="16" t="s">
        <v>6</v>
      </c>
      <c r="R18" s="15">
        <f t="shared" si="5"/>
        <v>0</v>
      </c>
      <c r="S18" s="16">
        <v>3</v>
      </c>
      <c r="T18" s="16" t="s">
        <v>7</v>
      </c>
      <c r="U18" s="15">
        <f t="shared" si="6"/>
        <v>0</v>
      </c>
      <c r="V18" s="16">
        <v>2.5</v>
      </c>
      <c r="W18" s="16" t="s">
        <v>8</v>
      </c>
      <c r="X18" s="15">
        <f t="shared" si="7"/>
        <v>0</v>
      </c>
      <c r="Y18" s="16">
        <v>2</v>
      </c>
      <c r="Z18" s="16" t="s">
        <v>9</v>
      </c>
      <c r="AA18" s="15">
        <f t="shared" si="8"/>
        <v>0</v>
      </c>
      <c r="AB18" s="16">
        <v>1.5</v>
      </c>
      <c r="AC18" s="16" t="s">
        <v>10</v>
      </c>
      <c r="AD18" s="15">
        <f t="shared" si="9"/>
        <v>0</v>
      </c>
      <c r="AE18" s="16">
        <v>1</v>
      </c>
      <c r="AF18" s="16" t="s">
        <v>11</v>
      </c>
      <c r="AG18" s="15">
        <f t="shared" si="10"/>
        <v>0</v>
      </c>
      <c r="AH18" s="16">
        <v>0</v>
      </c>
      <c r="AI18" s="16" t="s">
        <v>15</v>
      </c>
      <c r="AJ18" s="15">
        <f t="shared" si="11"/>
        <v>0</v>
      </c>
      <c r="AK18" s="15">
        <f t="shared" si="12"/>
        <v>4</v>
      </c>
      <c r="AL18" s="17" t="str">
        <f t="shared" si="13"/>
        <v> </v>
      </c>
      <c r="AM18" s="15"/>
      <c r="AN18" s="48"/>
      <c r="AO18" s="47"/>
      <c r="AP18" s="47"/>
      <c r="AQ18" s="47"/>
      <c r="AR18" s="9"/>
      <c r="AS18" s="9"/>
      <c r="AT18" s="9"/>
      <c r="AU18" s="9"/>
      <c r="AV18" s="9"/>
      <c r="AW18" s="9"/>
      <c r="AX18" s="9"/>
    </row>
    <row r="19" spans="1:50" ht="19.5" customHeight="1">
      <c r="A19" s="85" t="s">
        <v>245</v>
      </c>
      <c r="B19" s="81" t="s">
        <v>246</v>
      </c>
      <c r="C19" s="19">
        <v>75</v>
      </c>
      <c r="D19" s="39">
        <f t="shared" si="1"/>
        <v>90</v>
      </c>
      <c r="E19" s="19">
        <v>250.5</v>
      </c>
      <c r="F19" s="170" t="s">
        <v>120</v>
      </c>
      <c r="G19" s="171" t="s">
        <v>120</v>
      </c>
      <c r="H19" s="39">
        <v>80</v>
      </c>
      <c r="I19" s="112" t="s">
        <v>260</v>
      </c>
      <c r="J19" s="40">
        <f t="shared" si="14"/>
        <v>3.283333333333333</v>
      </c>
      <c r="K19" s="14"/>
      <c r="L19" s="14" t="s">
        <v>5</v>
      </c>
      <c r="M19" s="49">
        <f t="shared" si="2"/>
        <v>0</v>
      </c>
      <c r="N19" s="55">
        <f t="shared" si="3"/>
        <v>90</v>
      </c>
      <c r="O19" s="55">
        <f t="shared" si="4"/>
        <v>3.283333333333333</v>
      </c>
      <c r="P19" s="16">
        <v>3.5</v>
      </c>
      <c r="Q19" s="16" t="s">
        <v>6</v>
      </c>
      <c r="R19" s="15">
        <f t="shared" si="5"/>
        <v>0</v>
      </c>
      <c r="S19" s="16">
        <v>3</v>
      </c>
      <c r="T19" s="16" t="s">
        <v>7</v>
      </c>
      <c r="U19" s="15">
        <f t="shared" si="6"/>
        <v>3</v>
      </c>
      <c r="V19" s="16">
        <v>2.5</v>
      </c>
      <c r="W19" s="16" t="s">
        <v>8</v>
      </c>
      <c r="X19" s="15">
        <f t="shared" si="7"/>
        <v>0</v>
      </c>
      <c r="Y19" s="16">
        <v>2</v>
      </c>
      <c r="Z19" s="16" t="s">
        <v>9</v>
      </c>
      <c r="AA19" s="15">
        <f t="shared" si="8"/>
        <v>0</v>
      </c>
      <c r="AB19" s="16">
        <v>1.5</v>
      </c>
      <c r="AC19" s="16" t="s">
        <v>10</v>
      </c>
      <c r="AD19" s="15">
        <f t="shared" si="9"/>
        <v>0</v>
      </c>
      <c r="AE19" s="16">
        <v>1</v>
      </c>
      <c r="AF19" s="16" t="s">
        <v>11</v>
      </c>
      <c r="AG19" s="15">
        <f t="shared" si="10"/>
        <v>0</v>
      </c>
      <c r="AH19" s="16">
        <v>0</v>
      </c>
      <c r="AI19" s="16" t="s">
        <v>15</v>
      </c>
      <c r="AJ19" s="15">
        <f t="shared" si="11"/>
        <v>0</v>
      </c>
      <c r="AK19" s="15">
        <f t="shared" si="12"/>
        <v>3</v>
      </c>
      <c r="AL19" s="17" t="str">
        <f t="shared" si="13"/>
        <v> </v>
      </c>
      <c r="AM19" s="15"/>
      <c r="AN19" s="48"/>
      <c r="AO19" s="47"/>
      <c r="AP19" s="47"/>
      <c r="AQ19" s="47"/>
      <c r="AR19" s="9"/>
      <c r="AS19" s="9"/>
      <c r="AT19" s="9"/>
      <c r="AU19" s="9"/>
      <c r="AV19" s="9"/>
      <c r="AW19" s="9"/>
      <c r="AX19" s="9"/>
    </row>
    <row r="20" spans="1:50" ht="19.5" customHeight="1">
      <c r="A20" s="85" t="s">
        <v>247</v>
      </c>
      <c r="B20" s="81" t="s">
        <v>248</v>
      </c>
      <c r="C20" s="19">
        <v>75</v>
      </c>
      <c r="D20" s="39">
        <f t="shared" si="1"/>
        <v>90</v>
      </c>
      <c r="E20" s="19">
        <v>269</v>
      </c>
      <c r="F20" s="170" t="s">
        <v>120</v>
      </c>
      <c r="G20" s="171" t="s">
        <v>120</v>
      </c>
      <c r="H20" s="39">
        <v>75</v>
      </c>
      <c r="I20" s="112" t="s">
        <v>260</v>
      </c>
      <c r="J20" s="40">
        <f t="shared" si="14"/>
        <v>3.4055555555555554</v>
      </c>
      <c r="K20" s="14"/>
      <c r="L20" s="14" t="s">
        <v>5</v>
      </c>
      <c r="M20" s="49">
        <f t="shared" si="2"/>
        <v>0</v>
      </c>
      <c r="N20" s="55">
        <f t="shared" si="3"/>
        <v>90</v>
      </c>
      <c r="O20" s="55">
        <f t="shared" si="4"/>
        <v>3.4055555555555554</v>
      </c>
      <c r="P20" s="16">
        <v>3.5</v>
      </c>
      <c r="Q20" s="16" t="s">
        <v>6</v>
      </c>
      <c r="R20" s="15">
        <f t="shared" si="5"/>
        <v>0</v>
      </c>
      <c r="S20" s="16">
        <v>3</v>
      </c>
      <c r="T20" s="16" t="s">
        <v>7</v>
      </c>
      <c r="U20" s="15">
        <f t="shared" si="6"/>
        <v>0</v>
      </c>
      <c r="V20" s="16">
        <v>2.5</v>
      </c>
      <c r="W20" s="16" t="s">
        <v>8</v>
      </c>
      <c r="X20" s="15">
        <f t="shared" si="7"/>
        <v>2.5</v>
      </c>
      <c r="Y20" s="16">
        <v>2</v>
      </c>
      <c r="Z20" s="16" t="s">
        <v>9</v>
      </c>
      <c r="AA20" s="15">
        <f t="shared" si="8"/>
        <v>0</v>
      </c>
      <c r="AB20" s="16">
        <v>1.5</v>
      </c>
      <c r="AC20" s="16" t="s">
        <v>10</v>
      </c>
      <c r="AD20" s="15">
        <f t="shared" si="9"/>
        <v>0</v>
      </c>
      <c r="AE20" s="16">
        <v>1</v>
      </c>
      <c r="AF20" s="16" t="s">
        <v>11</v>
      </c>
      <c r="AG20" s="15">
        <f t="shared" si="10"/>
        <v>0</v>
      </c>
      <c r="AH20" s="16">
        <v>0</v>
      </c>
      <c r="AI20" s="16" t="s">
        <v>15</v>
      </c>
      <c r="AJ20" s="15">
        <f t="shared" si="11"/>
        <v>0</v>
      </c>
      <c r="AK20" s="15">
        <f t="shared" si="12"/>
        <v>2.5</v>
      </c>
      <c r="AL20" s="17" t="str">
        <f t="shared" si="13"/>
        <v> </v>
      </c>
      <c r="AM20" s="15"/>
      <c r="AN20" s="48"/>
      <c r="AO20" s="47"/>
      <c r="AP20" s="47"/>
      <c r="AQ20" s="47"/>
      <c r="AR20" s="9"/>
      <c r="AS20" s="9"/>
      <c r="AT20" s="9"/>
      <c r="AU20" s="9"/>
      <c r="AV20" s="9"/>
      <c r="AW20" s="9"/>
      <c r="AX20" s="9"/>
    </row>
    <row r="21" spans="1:50" ht="19.5" customHeight="1">
      <c r="A21" s="85" t="s">
        <v>249</v>
      </c>
      <c r="B21" s="81" t="s">
        <v>250</v>
      </c>
      <c r="C21" s="19">
        <v>75</v>
      </c>
      <c r="D21" s="39">
        <f t="shared" si="1"/>
        <v>90</v>
      </c>
      <c r="E21" s="19">
        <v>284.5</v>
      </c>
      <c r="F21" s="170" t="s">
        <v>120</v>
      </c>
      <c r="G21" s="171" t="s">
        <v>120</v>
      </c>
      <c r="H21" s="39">
        <v>70</v>
      </c>
      <c r="I21" s="112" t="s">
        <v>260</v>
      </c>
      <c r="J21" s="40">
        <f t="shared" si="14"/>
        <v>3.4944444444444445</v>
      </c>
      <c r="K21" s="14"/>
      <c r="L21" s="14" t="s">
        <v>5</v>
      </c>
      <c r="M21" s="49">
        <f t="shared" si="2"/>
        <v>0</v>
      </c>
      <c r="N21" s="55">
        <f t="shared" si="3"/>
        <v>90</v>
      </c>
      <c r="O21" s="55">
        <f t="shared" si="4"/>
        <v>3.4944444444444445</v>
      </c>
      <c r="P21" s="16">
        <v>3.5</v>
      </c>
      <c r="Q21" s="16" t="s">
        <v>6</v>
      </c>
      <c r="R21" s="15">
        <f t="shared" si="5"/>
        <v>0</v>
      </c>
      <c r="S21" s="16">
        <v>3</v>
      </c>
      <c r="T21" s="16" t="s">
        <v>7</v>
      </c>
      <c r="U21" s="15">
        <f t="shared" si="6"/>
        <v>0</v>
      </c>
      <c r="V21" s="16">
        <v>2.5</v>
      </c>
      <c r="W21" s="16" t="s">
        <v>8</v>
      </c>
      <c r="X21" s="15">
        <f t="shared" si="7"/>
        <v>0</v>
      </c>
      <c r="Y21" s="16">
        <v>2</v>
      </c>
      <c r="Z21" s="16" t="s">
        <v>9</v>
      </c>
      <c r="AA21" s="15">
        <f t="shared" si="8"/>
        <v>2</v>
      </c>
      <c r="AB21" s="16">
        <v>1.5</v>
      </c>
      <c r="AC21" s="16" t="s">
        <v>10</v>
      </c>
      <c r="AD21" s="15">
        <f t="shared" si="9"/>
        <v>0</v>
      </c>
      <c r="AE21" s="16">
        <v>1</v>
      </c>
      <c r="AF21" s="16" t="s">
        <v>11</v>
      </c>
      <c r="AG21" s="15">
        <f t="shared" si="10"/>
        <v>0</v>
      </c>
      <c r="AH21" s="16">
        <v>0</v>
      </c>
      <c r="AI21" s="16" t="s">
        <v>15</v>
      </c>
      <c r="AJ21" s="15">
        <f t="shared" si="11"/>
        <v>0</v>
      </c>
      <c r="AK21" s="15">
        <f t="shared" si="12"/>
        <v>2</v>
      </c>
      <c r="AL21" s="17" t="str">
        <f t="shared" si="13"/>
        <v> </v>
      </c>
      <c r="AM21" s="15"/>
      <c r="AN21" s="48"/>
      <c r="AO21" s="47"/>
      <c r="AP21" s="47"/>
      <c r="AQ21" s="47"/>
      <c r="AR21" s="9"/>
      <c r="AS21" s="9"/>
      <c r="AT21" s="9"/>
      <c r="AU21" s="9"/>
      <c r="AV21" s="9"/>
      <c r="AW21" s="9"/>
      <c r="AX21" s="9"/>
    </row>
    <row r="22" spans="1:50" ht="19.5" customHeight="1">
      <c r="A22" s="87" t="s">
        <v>251</v>
      </c>
      <c r="B22" s="88" t="s">
        <v>252</v>
      </c>
      <c r="C22" s="89"/>
      <c r="D22" s="89" t="s">
        <v>21</v>
      </c>
      <c r="E22" s="89"/>
      <c r="F22" s="172" t="s">
        <v>120</v>
      </c>
      <c r="G22" s="173" t="s">
        <v>120</v>
      </c>
      <c r="H22" s="89" t="s">
        <v>261</v>
      </c>
      <c r="I22" s="113" t="s">
        <v>259</v>
      </c>
      <c r="J22" s="40" t="str">
        <f t="shared" si="14"/>
        <v> </v>
      </c>
      <c r="K22" s="14"/>
      <c r="L22" s="14" t="s">
        <v>5</v>
      </c>
      <c r="M22" s="49">
        <f t="shared" si="2"/>
        <v>0</v>
      </c>
      <c r="N22" s="55">
        <f t="shared" si="3"/>
        <v>15</v>
      </c>
      <c r="O22" s="55">
        <f t="shared" si="4"/>
        <v>0</v>
      </c>
      <c r="P22" s="16">
        <v>3.5</v>
      </c>
      <c r="Q22" s="16" t="s">
        <v>6</v>
      </c>
      <c r="R22" s="15">
        <f t="shared" si="5"/>
        <v>0</v>
      </c>
      <c r="S22" s="16">
        <v>3</v>
      </c>
      <c r="T22" s="16" t="s">
        <v>7</v>
      </c>
      <c r="U22" s="15">
        <f t="shared" si="6"/>
        <v>0</v>
      </c>
      <c r="V22" s="16">
        <v>2.5</v>
      </c>
      <c r="W22" s="16" t="s">
        <v>8</v>
      </c>
      <c r="X22" s="15">
        <f t="shared" si="7"/>
        <v>0</v>
      </c>
      <c r="Y22" s="16">
        <v>2</v>
      </c>
      <c r="Z22" s="16" t="s">
        <v>9</v>
      </c>
      <c r="AA22" s="15">
        <f t="shared" si="8"/>
        <v>0</v>
      </c>
      <c r="AB22" s="16">
        <v>1.5</v>
      </c>
      <c r="AC22" s="16" t="s">
        <v>10</v>
      </c>
      <c r="AD22" s="15">
        <f t="shared" si="9"/>
        <v>0</v>
      </c>
      <c r="AE22" s="16">
        <v>1</v>
      </c>
      <c r="AF22" s="16" t="s">
        <v>11</v>
      </c>
      <c r="AG22" s="15">
        <f t="shared" si="10"/>
        <v>0</v>
      </c>
      <c r="AH22" s="16">
        <v>0</v>
      </c>
      <c r="AI22" s="16" t="s">
        <v>15</v>
      </c>
      <c r="AJ22" s="15">
        <f t="shared" si="11"/>
        <v>0</v>
      </c>
      <c r="AK22" s="15">
        <f t="shared" si="12"/>
        <v>0</v>
      </c>
      <c r="AL22" s="17" t="str">
        <f t="shared" si="13"/>
        <v>GİREMEZ(ORTALAMA)</v>
      </c>
      <c r="AM22" s="15"/>
      <c r="AN22" s="47"/>
      <c r="AO22" s="47"/>
      <c r="AP22" s="47"/>
      <c r="AQ22" s="47"/>
      <c r="AR22" s="9"/>
      <c r="AS22" s="9"/>
      <c r="AT22" s="9"/>
      <c r="AU22" s="9"/>
      <c r="AV22" s="9"/>
      <c r="AW22" s="9"/>
      <c r="AX22" s="9"/>
    </row>
    <row r="23" spans="1:50" ht="19.5" customHeight="1">
      <c r="A23" s="85" t="s">
        <v>253</v>
      </c>
      <c r="B23" s="81" t="s">
        <v>254</v>
      </c>
      <c r="C23" s="19">
        <v>75</v>
      </c>
      <c r="D23" s="39">
        <f t="shared" si="1"/>
        <v>90</v>
      </c>
      <c r="E23" s="19">
        <v>270</v>
      </c>
      <c r="F23" s="170" t="s">
        <v>120</v>
      </c>
      <c r="G23" s="171" t="s">
        <v>120</v>
      </c>
      <c r="H23" s="39">
        <v>90</v>
      </c>
      <c r="I23" s="112" t="s">
        <v>260</v>
      </c>
      <c r="J23" s="40">
        <f t="shared" si="14"/>
        <v>3.6666666666666665</v>
      </c>
      <c r="K23" s="14"/>
      <c r="L23" s="14" t="s">
        <v>5</v>
      </c>
      <c r="M23" s="49">
        <f t="shared" si="2"/>
        <v>4</v>
      </c>
      <c r="N23" s="55">
        <f t="shared" si="3"/>
        <v>90</v>
      </c>
      <c r="O23" s="55">
        <f t="shared" si="4"/>
        <v>3.6666666666666665</v>
      </c>
      <c r="P23" s="16">
        <v>3.5</v>
      </c>
      <c r="Q23" s="16" t="s">
        <v>6</v>
      </c>
      <c r="R23" s="15">
        <f t="shared" si="5"/>
        <v>0</v>
      </c>
      <c r="S23" s="16">
        <v>3</v>
      </c>
      <c r="T23" s="16" t="s">
        <v>7</v>
      </c>
      <c r="U23" s="15">
        <f t="shared" si="6"/>
        <v>0</v>
      </c>
      <c r="V23" s="16">
        <v>2.5</v>
      </c>
      <c r="W23" s="16" t="s">
        <v>8</v>
      </c>
      <c r="X23" s="15">
        <f t="shared" si="7"/>
        <v>0</v>
      </c>
      <c r="Y23" s="16">
        <v>2</v>
      </c>
      <c r="Z23" s="16" t="s">
        <v>9</v>
      </c>
      <c r="AA23" s="15">
        <f t="shared" si="8"/>
        <v>0</v>
      </c>
      <c r="AB23" s="16">
        <v>1.5</v>
      </c>
      <c r="AC23" s="16" t="s">
        <v>10</v>
      </c>
      <c r="AD23" s="15">
        <f t="shared" si="9"/>
        <v>0</v>
      </c>
      <c r="AE23" s="16">
        <v>1</v>
      </c>
      <c r="AF23" s="16" t="s">
        <v>11</v>
      </c>
      <c r="AG23" s="15">
        <f t="shared" si="10"/>
        <v>0</v>
      </c>
      <c r="AH23" s="16">
        <v>0</v>
      </c>
      <c r="AI23" s="16" t="s">
        <v>15</v>
      </c>
      <c r="AJ23" s="15">
        <f t="shared" si="11"/>
        <v>0</v>
      </c>
      <c r="AK23" s="15">
        <f t="shared" si="12"/>
        <v>4</v>
      </c>
      <c r="AL23" s="17" t="str">
        <f t="shared" si="13"/>
        <v> </v>
      </c>
      <c r="AM23" s="15"/>
      <c r="AN23" s="47"/>
      <c r="AO23" s="47"/>
      <c r="AP23" s="47"/>
      <c r="AQ23" s="47"/>
      <c r="AR23" s="9"/>
      <c r="AS23" s="9"/>
      <c r="AT23" s="9"/>
      <c r="AU23" s="9"/>
      <c r="AV23" s="9"/>
      <c r="AW23" s="9"/>
      <c r="AX23" s="9"/>
    </row>
    <row r="24" spans="1:50" ht="19.5" customHeight="1">
      <c r="A24" s="85" t="s">
        <v>255</v>
      </c>
      <c r="B24" s="81" t="s">
        <v>256</v>
      </c>
      <c r="C24" s="19">
        <v>75</v>
      </c>
      <c r="D24" s="39">
        <f t="shared" si="1"/>
        <v>90</v>
      </c>
      <c r="E24" s="19">
        <v>254.5</v>
      </c>
      <c r="F24" s="170" t="s">
        <v>120</v>
      </c>
      <c r="G24" s="171" t="s">
        <v>120</v>
      </c>
      <c r="H24" s="39">
        <v>85</v>
      </c>
      <c r="I24" s="112" t="s">
        <v>260</v>
      </c>
      <c r="J24" s="40">
        <f t="shared" si="14"/>
        <v>3.411111111111111</v>
      </c>
      <c r="K24" s="14"/>
      <c r="L24" s="14" t="s">
        <v>5</v>
      </c>
      <c r="M24" s="49">
        <f t="shared" si="2"/>
        <v>0</v>
      </c>
      <c r="N24" s="55">
        <f t="shared" si="3"/>
        <v>90</v>
      </c>
      <c r="O24" s="55">
        <f t="shared" si="4"/>
        <v>3.411111111111111</v>
      </c>
      <c r="P24" s="16">
        <v>3.5</v>
      </c>
      <c r="Q24" s="16" t="s">
        <v>6</v>
      </c>
      <c r="R24" s="15">
        <f t="shared" si="5"/>
        <v>3.5</v>
      </c>
      <c r="S24" s="16">
        <v>3</v>
      </c>
      <c r="T24" s="16" t="s">
        <v>7</v>
      </c>
      <c r="U24" s="15">
        <f t="shared" si="6"/>
        <v>0</v>
      </c>
      <c r="V24" s="16">
        <v>2.5</v>
      </c>
      <c r="W24" s="16" t="s">
        <v>8</v>
      </c>
      <c r="X24" s="15">
        <f t="shared" si="7"/>
        <v>0</v>
      </c>
      <c r="Y24" s="16">
        <v>2</v>
      </c>
      <c r="Z24" s="16" t="s">
        <v>9</v>
      </c>
      <c r="AA24" s="15">
        <f t="shared" si="8"/>
        <v>0</v>
      </c>
      <c r="AB24" s="16">
        <v>1.5</v>
      </c>
      <c r="AC24" s="16" t="s">
        <v>10</v>
      </c>
      <c r="AD24" s="15">
        <f t="shared" si="9"/>
        <v>0</v>
      </c>
      <c r="AE24" s="16">
        <v>1</v>
      </c>
      <c r="AF24" s="16" t="s">
        <v>11</v>
      </c>
      <c r="AG24" s="15">
        <f t="shared" si="10"/>
        <v>0</v>
      </c>
      <c r="AH24" s="16">
        <v>0</v>
      </c>
      <c r="AI24" s="16" t="s">
        <v>15</v>
      </c>
      <c r="AJ24" s="15">
        <f t="shared" si="11"/>
        <v>0</v>
      </c>
      <c r="AK24" s="15">
        <f t="shared" si="12"/>
        <v>3.5</v>
      </c>
      <c r="AL24" s="17" t="str">
        <f t="shared" si="13"/>
        <v> </v>
      </c>
      <c r="AM24" s="15"/>
      <c r="AN24" s="47"/>
      <c r="AO24" s="47"/>
      <c r="AP24" s="47"/>
      <c r="AQ24" s="47"/>
      <c r="AR24" s="9"/>
      <c r="AS24" s="9"/>
      <c r="AT24" s="9"/>
      <c r="AU24" s="9"/>
      <c r="AV24" s="9"/>
      <c r="AW24" s="9"/>
      <c r="AX24" s="9"/>
    </row>
    <row r="25" spans="1:50" ht="19.5" customHeight="1">
      <c r="A25" s="85" t="s">
        <v>257</v>
      </c>
      <c r="B25" s="81" t="s">
        <v>258</v>
      </c>
      <c r="C25" s="19">
        <v>75</v>
      </c>
      <c r="D25" s="39">
        <f t="shared" si="1"/>
        <v>90</v>
      </c>
      <c r="E25" s="19">
        <v>258</v>
      </c>
      <c r="F25" s="148" t="s">
        <v>228</v>
      </c>
      <c r="G25" s="149"/>
      <c r="H25" s="39">
        <v>65</v>
      </c>
      <c r="I25" s="112" t="s">
        <v>260</v>
      </c>
      <c r="J25" s="40">
        <f t="shared" si="14"/>
        <v>3.2</v>
      </c>
      <c r="K25" s="14"/>
      <c r="L25" s="14" t="s">
        <v>5</v>
      </c>
      <c r="M25" s="49">
        <f t="shared" si="2"/>
        <v>0</v>
      </c>
      <c r="N25" s="55">
        <f t="shared" si="3"/>
        <v>90</v>
      </c>
      <c r="O25" s="55">
        <f t="shared" si="4"/>
        <v>3.2</v>
      </c>
      <c r="P25" s="16">
        <v>3.5</v>
      </c>
      <c r="Q25" s="16" t="s">
        <v>6</v>
      </c>
      <c r="R25" s="15">
        <f t="shared" si="5"/>
        <v>0</v>
      </c>
      <c r="S25" s="16">
        <v>3</v>
      </c>
      <c r="T25" s="16" t="s">
        <v>7</v>
      </c>
      <c r="U25" s="15">
        <f t="shared" si="6"/>
        <v>0</v>
      </c>
      <c r="V25" s="16">
        <v>2.5</v>
      </c>
      <c r="W25" s="16" t="s">
        <v>8</v>
      </c>
      <c r="X25" s="15">
        <f t="shared" si="7"/>
        <v>0</v>
      </c>
      <c r="Y25" s="16">
        <v>2</v>
      </c>
      <c r="Z25" s="16" t="s">
        <v>9</v>
      </c>
      <c r="AA25" s="15">
        <f t="shared" si="8"/>
        <v>2</v>
      </c>
      <c r="AB25" s="16">
        <v>1.5</v>
      </c>
      <c r="AC25" s="16" t="s">
        <v>10</v>
      </c>
      <c r="AD25" s="15">
        <f t="shared" si="9"/>
        <v>0</v>
      </c>
      <c r="AE25" s="16">
        <v>1</v>
      </c>
      <c r="AF25" s="16" t="s">
        <v>11</v>
      </c>
      <c r="AG25" s="15">
        <f t="shared" si="10"/>
        <v>0</v>
      </c>
      <c r="AH25" s="16">
        <v>0</v>
      </c>
      <c r="AI25" s="16" t="s">
        <v>15</v>
      </c>
      <c r="AJ25" s="15">
        <f t="shared" si="11"/>
        <v>0</v>
      </c>
      <c r="AK25" s="15">
        <f t="shared" si="12"/>
        <v>2</v>
      </c>
      <c r="AL25" s="17" t="str">
        <f t="shared" si="13"/>
        <v> </v>
      </c>
      <c r="AM25" s="15"/>
      <c r="AN25" s="47"/>
      <c r="AO25" s="47"/>
      <c r="AP25" s="47"/>
      <c r="AQ25" s="47"/>
      <c r="AR25" s="9"/>
      <c r="AS25" s="9"/>
      <c r="AT25" s="9"/>
      <c r="AU25" s="9"/>
      <c r="AV25" s="9"/>
      <c r="AW25" s="9"/>
      <c r="AX25" s="9"/>
    </row>
    <row r="26" spans="1:50" ht="19.5" customHeight="1">
      <c r="A26" s="37"/>
      <c r="B26" s="35"/>
      <c r="C26" s="101"/>
      <c r="D26" s="39" t="str">
        <f t="shared" si="1"/>
        <v> </v>
      </c>
      <c r="E26" s="39"/>
      <c r="F26" s="166"/>
      <c r="G26" s="167"/>
      <c r="H26" s="39" t="s">
        <v>21</v>
      </c>
      <c r="I26" s="114" t="str">
        <f aca="true" t="shared" si="15" ref="I26:I33">IF(C26=0," ",IF(H26=0," ",AL26))</f>
        <v> </v>
      </c>
      <c r="J26" s="40" t="str">
        <f t="shared" si="14"/>
        <v> </v>
      </c>
      <c r="K26" s="14"/>
      <c r="L26" s="14" t="s">
        <v>5</v>
      </c>
      <c r="M26" s="49">
        <f t="shared" si="2"/>
        <v>0</v>
      </c>
      <c r="N26" s="55">
        <f t="shared" si="3"/>
        <v>0</v>
      </c>
      <c r="O26" s="55" t="e">
        <f t="shared" si="4"/>
        <v>#DIV/0!</v>
      </c>
      <c r="P26" s="16">
        <v>3.5</v>
      </c>
      <c r="Q26" s="16" t="s">
        <v>6</v>
      </c>
      <c r="R26" s="15">
        <f t="shared" si="5"/>
        <v>0</v>
      </c>
      <c r="S26" s="16">
        <v>3</v>
      </c>
      <c r="T26" s="16" t="s">
        <v>7</v>
      </c>
      <c r="U26" s="15">
        <f t="shared" si="6"/>
        <v>0</v>
      </c>
      <c r="V26" s="16">
        <v>2.5</v>
      </c>
      <c r="W26" s="16" t="s">
        <v>8</v>
      </c>
      <c r="X26" s="15">
        <f t="shared" si="7"/>
        <v>0</v>
      </c>
      <c r="Y26" s="16">
        <v>2</v>
      </c>
      <c r="Z26" s="16" t="s">
        <v>9</v>
      </c>
      <c r="AA26" s="15">
        <f t="shared" si="8"/>
        <v>0</v>
      </c>
      <c r="AB26" s="16">
        <v>1.5</v>
      </c>
      <c r="AC26" s="16" t="s">
        <v>10</v>
      </c>
      <c r="AD26" s="15">
        <f t="shared" si="9"/>
        <v>0</v>
      </c>
      <c r="AE26" s="16">
        <v>1</v>
      </c>
      <c r="AF26" s="16" t="s">
        <v>11</v>
      </c>
      <c r="AG26" s="15">
        <f t="shared" si="10"/>
        <v>0</v>
      </c>
      <c r="AH26" s="16">
        <v>0</v>
      </c>
      <c r="AI26" s="16" t="s">
        <v>15</v>
      </c>
      <c r="AJ26" s="15">
        <f t="shared" si="11"/>
        <v>0</v>
      </c>
      <c r="AK26" s="15">
        <f t="shared" si="12"/>
        <v>0</v>
      </c>
      <c r="AL26" s="17" t="str">
        <f t="shared" si="13"/>
        <v> </v>
      </c>
      <c r="AM26" s="15"/>
      <c r="AN26" s="47"/>
      <c r="AO26" s="47"/>
      <c r="AP26" s="47"/>
      <c r="AQ26" s="47"/>
      <c r="AR26" s="9"/>
      <c r="AS26" s="9"/>
      <c r="AT26" s="9"/>
      <c r="AU26" s="9"/>
      <c r="AV26" s="9"/>
      <c r="AW26" s="9"/>
      <c r="AX26" s="9"/>
    </row>
    <row r="27" spans="1:50" ht="19.5" customHeight="1">
      <c r="A27" s="37"/>
      <c r="B27" s="35"/>
      <c r="C27" s="101"/>
      <c r="D27" s="39" t="str">
        <f t="shared" si="1"/>
        <v> </v>
      </c>
      <c r="E27" s="39"/>
      <c r="F27" s="166"/>
      <c r="G27" s="167"/>
      <c r="H27" s="39" t="s">
        <v>21</v>
      </c>
      <c r="I27" s="114" t="str">
        <f t="shared" si="15"/>
        <v> </v>
      </c>
      <c r="J27" s="40" t="str">
        <f t="shared" si="14"/>
        <v> </v>
      </c>
      <c r="K27" s="14"/>
      <c r="L27" s="14" t="s">
        <v>5</v>
      </c>
      <c r="M27" s="49">
        <f t="shared" si="2"/>
        <v>0</v>
      </c>
      <c r="N27" s="55">
        <f t="shared" si="3"/>
        <v>0</v>
      </c>
      <c r="O27" s="55" t="e">
        <f t="shared" si="4"/>
        <v>#DIV/0!</v>
      </c>
      <c r="P27" s="16">
        <v>3.5</v>
      </c>
      <c r="Q27" s="16" t="s">
        <v>6</v>
      </c>
      <c r="R27" s="15">
        <f t="shared" si="5"/>
        <v>0</v>
      </c>
      <c r="S27" s="16">
        <v>3</v>
      </c>
      <c r="T27" s="16" t="s">
        <v>7</v>
      </c>
      <c r="U27" s="15">
        <f t="shared" si="6"/>
        <v>0</v>
      </c>
      <c r="V27" s="16">
        <v>2.5</v>
      </c>
      <c r="W27" s="16" t="s">
        <v>8</v>
      </c>
      <c r="X27" s="15">
        <f t="shared" si="7"/>
        <v>0</v>
      </c>
      <c r="Y27" s="16">
        <v>2</v>
      </c>
      <c r="Z27" s="16" t="s">
        <v>9</v>
      </c>
      <c r="AA27" s="15">
        <f t="shared" si="8"/>
        <v>0</v>
      </c>
      <c r="AB27" s="16">
        <v>1.5</v>
      </c>
      <c r="AC27" s="16" t="s">
        <v>10</v>
      </c>
      <c r="AD27" s="15">
        <f t="shared" si="9"/>
        <v>0</v>
      </c>
      <c r="AE27" s="16">
        <v>1</v>
      </c>
      <c r="AF27" s="16" t="s">
        <v>11</v>
      </c>
      <c r="AG27" s="15">
        <f t="shared" si="10"/>
        <v>0</v>
      </c>
      <c r="AH27" s="16">
        <v>0</v>
      </c>
      <c r="AI27" s="16" t="s">
        <v>15</v>
      </c>
      <c r="AJ27" s="15">
        <f t="shared" si="11"/>
        <v>0</v>
      </c>
      <c r="AK27" s="15">
        <f t="shared" si="12"/>
        <v>0</v>
      </c>
      <c r="AL27" s="17" t="str">
        <f t="shared" si="13"/>
        <v> </v>
      </c>
      <c r="AM27" s="15"/>
      <c r="AN27" s="47"/>
      <c r="AO27" s="47"/>
      <c r="AP27" s="47"/>
      <c r="AQ27" s="47"/>
      <c r="AR27" s="9"/>
      <c r="AS27" s="9"/>
      <c r="AT27" s="9"/>
      <c r="AU27" s="9"/>
      <c r="AV27" s="9"/>
      <c r="AW27" s="9"/>
      <c r="AX27" s="9"/>
    </row>
    <row r="28" spans="1:50" ht="19.5" customHeight="1">
      <c r="A28" s="37"/>
      <c r="B28" s="35"/>
      <c r="C28" s="101"/>
      <c r="D28" s="39" t="str">
        <f t="shared" si="1"/>
        <v> </v>
      </c>
      <c r="E28" s="39"/>
      <c r="F28" s="166"/>
      <c r="G28" s="167"/>
      <c r="H28" s="39" t="s">
        <v>21</v>
      </c>
      <c r="I28" s="114" t="str">
        <f t="shared" si="15"/>
        <v> </v>
      </c>
      <c r="J28" s="40" t="str">
        <f t="shared" si="14"/>
        <v> </v>
      </c>
      <c r="K28" s="14"/>
      <c r="L28" s="14" t="s">
        <v>5</v>
      </c>
      <c r="M28" s="49">
        <f t="shared" si="2"/>
        <v>0</v>
      </c>
      <c r="N28" s="55">
        <f t="shared" si="3"/>
        <v>0</v>
      </c>
      <c r="O28" s="55" t="e">
        <f t="shared" si="4"/>
        <v>#DIV/0!</v>
      </c>
      <c r="P28" s="16">
        <v>3.5</v>
      </c>
      <c r="Q28" s="16" t="s">
        <v>6</v>
      </c>
      <c r="R28" s="15">
        <f t="shared" si="5"/>
        <v>0</v>
      </c>
      <c r="S28" s="16">
        <v>3</v>
      </c>
      <c r="T28" s="16" t="s">
        <v>7</v>
      </c>
      <c r="U28" s="15">
        <f t="shared" si="6"/>
        <v>0</v>
      </c>
      <c r="V28" s="16">
        <v>2.5</v>
      </c>
      <c r="W28" s="16" t="s">
        <v>8</v>
      </c>
      <c r="X28" s="15">
        <f t="shared" si="7"/>
        <v>0</v>
      </c>
      <c r="Y28" s="16">
        <v>2</v>
      </c>
      <c r="Z28" s="16" t="s">
        <v>9</v>
      </c>
      <c r="AA28" s="15">
        <f t="shared" si="8"/>
        <v>0</v>
      </c>
      <c r="AB28" s="16">
        <v>1.5</v>
      </c>
      <c r="AC28" s="16" t="s">
        <v>10</v>
      </c>
      <c r="AD28" s="15">
        <f t="shared" si="9"/>
        <v>0</v>
      </c>
      <c r="AE28" s="16">
        <v>1</v>
      </c>
      <c r="AF28" s="16" t="s">
        <v>11</v>
      </c>
      <c r="AG28" s="15">
        <f t="shared" si="10"/>
        <v>0</v>
      </c>
      <c r="AH28" s="16">
        <v>0</v>
      </c>
      <c r="AI28" s="16" t="s">
        <v>15</v>
      </c>
      <c r="AJ28" s="15">
        <f t="shared" si="11"/>
        <v>0</v>
      </c>
      <c r="AK28" s="15">
        <f t="shared" si="12"/>
        <v>0</v>
      </c>
      <c r="AL28" s="17" t="str">
        <f t="shared" si="13"/>
        <v> </v>
      </c>
      <c r="AM28" s="15"/>
      <c r="AN28" s="47"/>
      <c r="AO28" s="47"/>
      <c r="AP28" s="47"/>
      <c r="AQ28" s="47"/>
      <c r="AR28" s="9"/>
      <c r="AS28" s="9"/>
      <c r="AT28" s="9"/>
      <c r="AU28" s="9"/>
      <c r="AV28" s="9"/>
      <c r="AW28" s="9"/>
      <c r="AX28" s="9"/>
    </row>
    <row r="29" spans="1:50" ht="19.5" customHeight="1">
      <c r="A29" s="37"/>
      <c r="B29" s="35"/>
      <c r="C29" s="101"/>
      <c r="D29" s="39" t="str">
        <f t="shared" si="1"/>
        <v> </v>
      </c>
      <c r="E29" s="39"/>
      <c r="F29" s="166"/>
      <c r="G29" s="167"/>
      <c r="H29" s="39" t="s">
        <v>21</v>
      </c>
      <c r="I29" s="114" t="str">
        <f t="shared" si="15"/>
        <v> </v>
      </c>
      <c r="J29" s="40" t="str">
        <f t="shared" si="14"/>
        <v> </v>
      </c>
      <c r="K29" s="14"/>
      <c r="L29" s="14" t="s">
        <v>5</v>
      </c>
      <c r="M29" s="49">
        <f t="shared" si="2"/>
        <v>0</v>
      </c>
      <c r="N29" s="55">
        <f t="shared" si="3"/>
        <v>0</v>
      </c>
      <c r="O29" s="55" t="e">
        <f t="shared" si="4"/>
        <v>#DIV/0!</v>
      </c>
      <c r="P29" s="16">
        <v>3.5</v>
      </c>
      <c r="Q29" s="16" t="s">
        <v>6</v>
      </c>
      <c r="R29" s="15">
        <f t="shared" si="5"/>
        <v>0</v>
      </c>
      <c r="S29" s="16">
        <v>3</v>
      </c>
      <c r="T29" s="16" t="s">
        <v>7</v>
      </c>
      <c r="U29" s="15">
        <f t="shared" si="6"/>
        <v>0</v>
      </c>
      <c r="V29" s="16">
        <v>2.5</v>
      </c>
      <c r="W29" s="16" t="s">
        <v>8</v>
      </c>
      <c r="X29" s="15">
        <f t="shared" si="7"/>
        <v>0</v>
      </c>
      <c r="Y29" s="16">
        <v>2</v>
      </c>
      <c r="Z29" s="16" t="s">
        <v>9</v>
      </c>
      <c r="AA29" s="15">
        <f t="shared" si="8"/>
        <v>0</v>
      </c>
      <c r="AB29" s="16">
        <v>1.5</v>
      </c>
      <c r="AC29" s="16" t="s">
        <v>10</v>
      </c>
      <c r="AD29" s="15">
        <f t="shared" si="9"/>
        <v>0</v>
      </c>
      <c r="AE29" s="16">
        <v>1</v>
      </c>
      <c r="AF29" s="16" t="s">
        <v>11</v>
      </c>
      <c r="AG29" s="15">
        <f t="shared" si="10"/>
        <v>0</v>
      </c>
      <c r="AH29" s="16">
        <v>0</v>
      </c>
      <c r="AI29" s="16" t="s">
        <v>15</v>
      </c>
      <c r="AJ29" s="15">
        <f t="shared" si="11"/>
        <v>0</v>
      </c>
      <c r="AK29" s="15">
        <f t="shared" si="12"/>
        <v>0</v>
      </c>
      <c r="AL29" s="17" t="str">
        <f t="shared" si="13"/>
        <v> </v>
      </c>
      <c r="AM29" s="15"/>
      <c r="AN29" s="47"/>
      <c r="AO29" s="47"/>
      <c r="AP29" s="47"/>
      <c r="AQ29" s="47"/>
      <c r="AR29" s="9"/>
      <c r="AS29" s="9"/>
      <c r="AT29" s="9"/>
      <c r="AU29" s="9"/>
      <c r="AV29" s="9"/>
      <c r="AW29" s="9"/>
      <c r="AX29" s="9"/>
    </row>
    <row r="30" spans="1:50" ht="19.5" customHeight="1">
      <c r="A30" s="37"/>
      <c r="B30" s="35"/>
      <c r="C30" s="101"/>
      <c r="D30" s="39" t="str">
        <f t="shared" si="1"/>
        <v> </v>
      </c>
      <c r="E30" s="39"/>
      <c r="F30" s="166"/>
      <c r="G30" s="167"/>
      <c r="H30" s="39" t="s">
        <v>21</v>
      </c>
      <c r="I30" s="114" t="str">
        <f t="shared" si="15"/>
        <v> </v>
      </c>
      <c r="J30" s="40" t="str">
        <f t="shared" si="14"/>
        <v> </v>
      </c>
      <c r="K30" s="14"/>
      <c r="L30" s="14" t="s">
        <v>5</v>
      </c>
      <c r="M30" s="49">
        <f t="shared" si="2"/>
        <v>0</v>
      </c>
      <c r="N30" s="55">
        <f t="shared" si="3"/>
        <v>0</v>
      </c>
      <c r="O30" s="55" t="e">
        <f t="shared" si="4"/>
        <v>#DIV/0!</v>
      </c>
      <c r="P30" s="16">
        <v>3.5</v>
      </c>
      <c r="Q30" s="16" t="s">
        <v>6</v>
      </c>
      <c r="R30" s="15">
        <f t="shared" si="5"/>
        <v>0</v>
      </c>
      <c r="S30" s="16">
        <v>3</v>
      </c>
      <c r="T30" s="16" t="s">
        <v>7</v>
      </c>
      <c r="U30" s="15">
        <f t="shared" si="6"/>
        <v>0</v>
      </c>
      <c r="V30" s="16">
        <v>2.5</v>
      </c>
      <c r="W30" s="16" t="s">
        <v>8</v>
      </c>
      <c r="X30" s="15">
        <f t="shared" si="7"/>
        <v>0</v>
      </c>
      <c r="Y30" s="16">
        <v>2</v>
      </c>
      <c r="Z30" s="16" t="s">
        <v>9</v>
      </c>
      <c r="AA30" s="15">
        <f t="shared" si="8"/>
        <v>0</v>
      </c>
      <c r="AB30" s="16">
        <v>1.5</v>
      </c>
      <c r="AC30" s="16" t="s">
        <v>10</v>
      </c>
      <c r="AD30" s="15">
        <f t="shared" si="9"/>
        <v>0</v>
      </c>
      <c r="AE30" s="16">
        <v>1</v>
      </c>
      <c r="AF30" s="16" t="s">
        <v>11</v>
      </c>
      <c r="AG30" s="15">
        <f t="shared" si="10"/>
        <v>0</v>
      </c>
      <c r="AH30" s="16">
        <v>0</v>
      </c>
      <c r="AI30" s="16" t="s">
        <v>15</v>
      </c>
      <c r="AJ30" s="15">
        <f t="shared" si="11"/>
        <v>0</v>
      </c>
      <c r="AK30" s="15">
        <f t="shared" si="12"/>
        <v>0</v>
      </c>
      <c r="AL30" s="17" t="str">
        <f t="shared" si="13"/>
        <v> </v>
      </c>
      <c r="AM30" s="15"/>
      <c r="AN30" s="47"/>
      <c r="AO30" s="47"/>
      <c r="AP30" s="47"/>
      <c r="AQ30" s="47"/>
      <c r="AR30" s="9"/>
      <c r="AS30" s="9"/>
      <c r="AT30" s="9"/>
      <c r="AU30" s="9"/>
      <c r="AV30" s="9"/>
      <c r="AW30" s="9"/>
      <c r="AX30" s="9"/>
    </row>
    <row r="31" spans="1:50" ht="19.5" customHeight="1">
      <c r="A31" s="37"/>
      <c r="B31" s="35"/>
      <c r="C31" s="101"/>
      <c r="D31" s="39" t="str">
        <f t="shared" si="1"/>
        <v> </v>
      </c>
      <c r="E31" s="39"/>
      <c r="F31" s="166"/>
      <c r="G31" s="167"/>
      <c r="H31" s="39" t="s">
        <v>21</v>
      </c>
      <c r="I31" s="114" t="str">
        <f t="shared" si="15"/>
        <v> </v>
      </c>
      <c r="J31" s="40" t="str">
        <f t="shared" si="14"/>
        <v> </v>
      </c>
      <c r="K31" s="14"/>
      <c r="L31" s="14" t="s">
        <v>5</v>
      </c>
      <c r="M31" s="49">
        <f t="shared" si="2"/>
        <v>0</v>
      </c>
      <c r="N31" s="55">
        <f t="shared" si="3"/>
        <v>0</v>
      </c>
      <c r="O31" s="55" t="e">
        <f t="shared" si="4"/>
        <v>#DIV/0!</v>
      </c>
      <c r="P31" s="16">
        <v>3.5</v>
      </c>
      <c r="Q31" s="16" t="s">
        <v>6</v>
      </c>
      <c r="R31" s="15">
        <f t="shared" si="5"/>
        <v>0</v>
      </c>
      <c r="S31" s="16">
        <v>3</v>
      </c>
      <c r="T31" s="16" t="s">
        <v>7</v>
      </c>
      <c r="U31" s="15">
        <f t="shared" si="6"/>
        <v>0</v>
      </c>
      <c r="V31" s="16">
        <v>2.5</v>
      </c>
      <c r="W31" s="16" t="s">
        <v>8</v>
      </c>
      <c r="X31" s="15">
        <f t="shared" si="7"/>
        <v>0</v>
      </c>
      <c r="Y31" s="16">
        <v>2</v>
      </c>
      <c r="Z31" s="16" t="s">
        <v>9</v>
      </c>
      <c r="AA31" s="15">
        <f t="shared" si="8"/>
        <v>0</v>
      </c>
      <c r="AB31" s="16">
        <v>1.5</v>
      </c>
      <c r="AC31" s="16" t="s">
        <v>10</v>
      </c>
      <c r="AD31" s="15">
        <f t="shared" si="9"/>
        <v>0</v>
      </c>
      <c r="AE31" s="16">
        <v>1</v>
      </c>
      <c r="AF31" s="16" t="s">
        <v>11</v>
      </c>
      <c r="AG31" s="15">
        <f t="shared" si="10"/>
        <v>0</v>
      </c>
      <c r="AH31" s="16">
        <v>0</v>
      </c>
      <c r="AI31" s="16" t="s">
        <v>15</v>
      </c>
      <c r="AJ31" s="15">
        <f t="shared" si="11"/>
        <v>0</v>
      </c>
      <c r="AK31" s="15">
        <f t="shared" si="12"/>
        <v>0</v>
      </c>
      <c r="AL31" s="17" t="str">
        <f t="shared" si="13"/>
        <v> </v>
      </c>
      <c r="AM31" s="15"/>
      <c r="AN31" s="47"/>
      <c r="AO31" s="47"/>
      <c r="AP31" s="47"/>
      <c r="AQ31" s="47"/>
      <c r="AR31" s="9"/>
      <c r="AS31" s="9"/>
      <c r="AT31" s="9"/>
      <c r="AU31" s="9"/>
      <c r="AV31" s="9"/>
      <c r="AW31" s="9"/>
      <c r="AX31" s="9"/>
    </row>
    <row r="32" spans="1:50" ht="19.5" customHeight="1">
      <c r="A32" s="37"/>
      <c r="B32" s="35"/>
      <c r="C32" s="101"/>
      <c r="D32" s="39" t="str">
        <f t="shared" si="1"/>
        <v> </v>
      </c>
      <c r="E32" s="39"/>
      <c r="F32" s="166"/>
      <c r="G32" s="167"/>
      <c r="H32" s="39" t="s">
        <v>21</v>
      </c>
      <c r="I32" s="114" t="str">
        <f t="shared" si="15"/>
        <v> </v>
      </c>
      <c r="J32" s="40" t="str">
        <f t="shared" si="14"/>
        <v> </v>
      </c>
      <c r="K32" s="14"/>
      <c r="L32" s="14" t="s">
        <v>5</v>
      </c>
      <c r="M32" s="49">
        <f t="shared" si="2"/>
        <v>0</v>
      </c>
      <c r="N32" s="55">
        <f t="shared" si="3"/>
        <v>0</v>
      </c>
      <c r="O32" s="55" t="e">
        <f t="shared" si="4"/>
        <v>#DIV/0!</v>
      </c>
      <c r="P32" s="16">
        <v>3.5</v>
      </c>
      <c r="Q32" s="16" t="s">
        <v>6</v>
      </c>
      <c r="R32" s="15">
        <f t="shared" si="5"/>
        <v>0</v>
      </c>
      <c r="S32" s="16">
        <v>3</v>
      </c>
      <c r="T32" s="16" t="s">
        <v>7</v>
      </c>
      <c r="U32" s="15">
        <f t="shared" si="6"/>
        <v>0</v>
      </c>
      <c r="V32" s="16">
        <v>2.5</v>
      </c>
      <c r="W32" s="16" t="s">
        <v>8</v>
      </c>
      <c r="X32" s="15">
        <f t="shared" si="7"/>
        <v>0</v>
      </c>
      <c r="Y32" s="16">
        <v>2</v>
      </c>
      <c r="Z32" s="16" t="s">
        <v>9</v>
      </c>
      <c r="AA32" s="15">
        <f t="shared" si="8"/>
        <v>0</v>
      </c>
      <c r="AB32" s="16">
        <v>1.5</v>
      </c>
      <c r="AC32" s="16" t="s">
        <v>10</v>
      </c>
      <c r="AD32" s="15">
        <f t="shared" si="9"/>
        <v>0</v>
      </c>
      <c r="AE32" s="16">
        <v>1</v>
      </c>
      <c r="AF32" s="16" t="s">
        <v>11</v>
      </c>
      <c r="AG32" s="15">
        <f t="shared" si="10"/>
        <v>0</v>
      </c>
      <c r="AH32" s="16">
        <v>0</v>
      </c>
      <c r="AI32" s="16" t="s">
        <v>15</v>
      </c>
      <c r="AJ32" s="15">
        <f t="shared" si="11"/>
        <v>0</v>
      </c>
      <c r="AK32" s="15">
        <f t="shared" si="12"/>
        <v>0</v>
      </c>
      <c r="AL32" s="17" t="str">
        <f t="shared" si="13"/>
        <v> </v>
      </c>
      <c r="AM32" s="15"/>
      <c r="AN32" s="47"/>
      <c r="AO32" s="47"/>
      <c r="AP32" s="47"/>
      <c r="AQ32" s="47"/>
      <c r="AR32" s="9"/>
      <c r="AS32" s="9"/>
      <c r="AT32" s="9"/>
      <c r="AU32" s="9"/>
      <c r="AV32" s="9"/>
      <c r="AW32" s="9"/>
      <c r="AX32" s="9"/>
    </row>
    <row r="33" spans="1:50" ht="19.5" customHeight="1" thickBot="1">
      <c r="A33" s="56"/>
      <c r="B33" s="57"/>
      <c r="C33" s="102"/>
      <c r="D33" s="39" t="str">
        <f t="shared" si="1"/>
        <v> </v>
      </c>
      <c r="E33" s="103"/>
      <c r="F33" s="166"/>
      <c r="G33" s="167"/>
      <c r="H33" s="103" t="s">
        <v>21</v>
      </c>
      <c r="I33" s="115" t="str">
        <f t="shared" si="15"/>
        <v> </v>
      </c>
      <c r="J33" s="40" t="str">
        <f t="shared" si="14"/>
        <v> </v>
      </c>
      <c r="K33" s="14"/>
      <c r="L33" s="14" t="s">
        <v>5</v>
      </c>
      <c r="M33" s="49">
        <f t="shared" si="2"/>
        <v>0</v>
      </c>
      <c r="N33" s="55">
        <f t="shared" si="3"/>
        <v>0</v>
      </c>
      <c r="O33" s="55" t="e">
        <f t="shared" si="4"/>
        <v>#DIV/0!</v>
      </c>
      <c r="P33" s="16">
        <v>3.5</v>
      </c>
      <c r="Q33" s="16" t="s">
        <v>6</v>
      </c>
      <c r="R33" s="15">
        <f t="shared" si="5"/>
        <v>0</v>
      </c>
      <c r="S33" s="16">
        <v>3</v>
      </c>
      <c r="T33" s="16" t="s">
        <v>7</v>
      </c>
      <c r="U33" s="15">
        <f t="shared" si="6"/>
        <v>0</v>
      </c>
      <c r="V33" s="16">
        <v>2.5</v>
      </c>
      <c r="W33" s="16" t="s">
        <v>8</v>
      </c>
      <c r="X33" s="15">
        <f t="shared" si="7"/>
        <v>0</v>
      </c>
      <c r="Y33" s="16">
        <v>2</v>
      </c>
      <c r="Z33" s="16" t="s">
        <v>9</v>
      </c>
      <c r="AA33" s="15">
        <f t="shared" si="8"/>
        <v>0</v>
      </c>
      <c r="AB33" s="16">
        <v>1.5</v>
      </c>
      <c r="AC33" s="16" t="s">
        <v>10</v>
      </c>
      <c r="AD33" s="15">
        <f t="shared" si="9"/>
        <v>0</v>
      </c>
      <c r="AE33" s="16">
        <v>1</v>
      </c>
      <c r="AF33" s="16" t="s">
        <v>11</v>
      </c>
      <c r="AG33" s="15">
        <f t="shared" si="10"/>
        <v>0</v>
      </c>
      <c r="AH33" s="16">
        <v>0</v>
      </c>
      <c r="AI33" s="16" t="s">
        <v>15</v>
      </c>
      <c r="AJ33" s="15">
        <f t="shared" si="11"/>
        <v>0</v>
      </c>
      <c r="AK33" s="15">
        <f t="shared" si="12"/>
        <v>0</v>
      </c>
      <c r="AL33" s="17" t="str">
        <f t="shared" si="13"/>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180</v>
      </c>
      <c r="B36" s="123"/>
      <c r="C36" s="21"/>
      <c r="D36" s="123" t="s">
        <v>120</v>
      </c>
      <c r="E36" s="123"/>
      <c r="F36" s="123"/>
      <c r="G36" s="22"/>
      <c r="H36" s="124" t="s">
        <v>227</v>
      </c>
      <c r="I36" s="124"/>
      <c r="J36" s="125"/>
      <c r="K36" s="10"/>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10"/>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19</v>
      </c>
      <c r="E38" s="126"/>
      <c r="F38" s="126"/>
      <c r="G38" s="21"/>
      <c r="H38" s="21"/>
      <c r="I38" s="158" t="s">
        <v>126</v>
      </c>
      <c r="J38" s="158"/>
      <c r="K38" s="158"/>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10"/>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228</v>
      </c>
      <c r="E40" s="123"/>
      <c r="F40" s="123"/>
      <c r="G40" s="21"/>
      <c r="H40" s="23"/>
      <c r="I40" s="146" t="s">
        <v>127</v>
      </c>
      <c r="J40" s="146"/>
      <c r="K40" s="147"/>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63" t="s">
        <v>23</v>
      </c>
      <c r="B41" s="164"/>
      <c r="C41" s="164"/>
      <c r="D41" s="164"/>
      <c r="E41" s="164"/>
      <c r="F41" s="164"/>
      <c r="G41" s="164"/>
      <c r="H41" s="164"/>
      <c r="I41" s="164"/>
      <c r="J41" s="165"/>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4">
    <mergeCell ref="D38:F38"/>
    <mergeCell ref="D40:F40"/>
    <mergeCell ref="A41:J41"/>
    <mergeCell ref="A42:J42"/>
    <mergeCell ref="I38:K38"/>
    <mergeCell ref="I40:K40"/>
    <mergeCell ref="F32:G32"/>
    <mergeCell ref="F33:G33"/>
    <mergeCell ref="A35:B35"/>
    <mergeCell ref="D35:F35"/>
    <mergeCell ref="H35:J35"/>
    <mergeCell ref="A36:B36"/>
    <mergeCell ref="D36:F36"/>
    <mergeCell ref="H36:J36"/>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X368"/>
  <sheetViews>
    <sheetView showGridLines="0" zoomScale="70" zoomScaleNormal="70" zoomScaleSheetLayoutView="80" zoomScalePageLayoutView="0" workbookViewId="0" topLeftCell="A1">
      <selection activeCell="H12" sqref="H12"/>
    </sheetView>
  </sheetViews>
  <sheetFormatPr defaultColWidth="9.140625" defaultRowHeight="15"/>
  <cols>
    <col min="1" max="1" width="25.57421875" style="1" customWidth="1"/>
    <col min="2" max="2" width="35.00390625" style="2" customWidth="1"/>
    <col min="3" max="5" width="16.28125" style="1" customWidth="1"/>
    <col min="6" max="6" width="14.28125" style="2" customWidth="1"/>
    <col min="7" max="7" width="19.421875" style="2" customWidth="1"/>
    <col min="8" max="8" width="14.421875" style="3" customWidth="1"/>
    <col min="9" max="9" width="26.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51" width="9.140625" style="5" customWidth="1"/>
    <col min="52" max="67" width="9.140625" style="2" customWidth="1"/>
    <col min="68" max="16384" width="9.140625" style="2" customWidth="1"/>
  </cols>
  <sheetData>
    <row r="1" spans="1:10" ht="15.75">
      <c r="A1" s="141" t="s">
        <v>17</v>
      </c>
      <c r="B1" s="142"/>
      <c r="C1" s="142"/>
      <c r="D1" s="142"/>
      <c r="E1" s="142"/>
      <c r="F1" s="142"/>
      <c r="G1" s="142"/>
      <c r="H1" s="142"/>
      <c r="I1" s="142"/>
      <c r="J1" s="143"/>
    </row>
    <row r="2" spans="1:10" ht="15.75">
      <c r="A2" s="144" t="s">
        <v>18</v>
      </c>
      <c r="B2" s="126"/>
      <c r="C2" s="126"/>
      <c r="D2" s="126"/>
      <c r="E2" s="126"/>
      <c r="F2" s="126"/>
      <c r="G2" s="126"/>
      <c r="H2" s="126"/>
      <c r="I2" s="126"/>
      <c r="J2" s="145"/>
    </row>
    <row r="3" spans="1:43" ht="15.75">
      <c r="A3" s="144" t="s">
        <v>26</v>
      </c>
      <c r="B3" s="126"/>
      <c r="C3" s="126"/>
      <c r="D3" s="126"/>
      <c r="E3" s="126"/>
      <c r="F3" s="126"/>
      <c r="G3" s="126"/>
      <c r="H3" s="126"/>
      <c r="I3" s="126"/>
      <c r="J3" s="145"/>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15.75">
      <c r="A4" s="144" t="s">
        <v>27</v>
      </c>
      <c r="B4" s="126"/>
      <c r="C4" s="126"/>
      <c r="D4" s="126"/>
      <c r="E4" s="126"/>
      <c r="F4" s="126"/>
      <c r="G4" s="126"/>
      <c r="H4" s="126"/>
      <c r="I4" s="126"/>
      <c r="J4" s="145"/>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5.75">
      <c r="A5" s="133" t="s">
        <v>222</v>
      </c>
      <c r="B5" s="134"/>
      <c r="C5" s="134"/>
      <c r="D5" s="134"/>
      <c r="E5" s="134"/>
      <c r="F5" s="134"/>
      <c r="G5" s="134"/>
      <c r="H5" s="134"/>
      <c r="I5" s="134"/>
      <c r="J5" s="135"/>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5.75">
      <c r="A6" s="133" t="s">
        <v>24</v>
      </c>
      <c r="B6" s="134"/>
      <c r="C6" s="134"/>
      <c r="D6" s="134"/>
      <c r="E6" s="134"/>
      <c r="F6" s="134"/>
      <c r="G6" s="134"/>
      <c r="H6" s="134"/>
      <c r="I6" s="134"/>
      <c r="J6" s="135"/>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15.75">
      <c r="A7" s="130">
        <v>41300</v>
      </c>
      <c r="B7" s="131"/>
      <c r="C7" s="131"/>
      <c r="D7" s="131"/>
      <c r="E7" s="131"/>
      <c r="F7" s="131"/>
      <c r="G7" s="131"/>
      <c r="H7" s="131"/>
      <c r="I7" s="131"/>
      <c r="J7" s="132"/>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5.75">
      <c r="A8" s="133" t="s">
        <v>30</v>
      </c>
      <c r="B8" s="134"/>
      <c r="C8" s="134"/>
      <c r="D8" s="134"/>
      <c r="E8" s="134"/>
      <c r="F8" s="134"/>
      <c r="G8" s="134"/>
      <c r="H8" s="134"/>
      <c r="I8" s="134"/>
      <c r="J8" s="13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16.5" thickBot="1">
      <c r="A9" s="31"/>
      <c r="B9" s="8"/>
      <c r="C9" s="29"/>
      <c r="D9" s="29"/>
      <c r="E9" s="29"/>
      <c r="F9" s="8"/>
      <c r="G9" s="8"/>
      <c r="H9" s="30"/>
      <c r="I9" s="8"/>
      <c r="J9" s="32"/>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26.25" thickBot="1">
      <c r="A10" s="12" t="s">
        <v>0</v>
      </c>
      <c r="B10" s="11" t="s">
        <v>1</v>
      </c>
      <c r="C10" s="11" t="s">
        <v>13</v>
      </c>
      <c r="D10" s="11" t="s">
        <v>14</v>
      </c>
      <c r="E10" s="11" t="s">
        <v>12</v>
      </c>
      <c r="F10" s="136" t="s">
        <v>2</v>
      </c>
      <c r="G10" s="137"/>
      <c r="H10" s="11" t="s">
        <v>3</v>
      </c>
      <c r="I10" s="11" t="s">
        <v>4</v>
      </c>
      <c r="J10" s="13" t="s">
        <v>25</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t="s">
        <v>16</v>
      </c>
      <c r="AL10" s="48"/>
      <c r="AM10" s="48"/>
      <c r="AN10" s="48"/>
      <c r="AO10" s="47"/>
      <c r="AP10" s="47"/>
      <c r="AQ10" s="47"/>
    </row>
    <row r="11" spans="1:50" ht="19.5" customHeight="1">
      <c r="A11" s="41" t="s">
        <v>223</v>
      </c>
      <c r="B11" s="75" t="s">
        <v>224</v>
      </c>
      <c r="C11" s="39">
        <v>69</v>
      </c>
      <c r="D11" s="39">
        <v>84</v>
      </c>
      <c r="E11" s="39">
        <v>254</v>
      </c>
      <c r="F11" s="174" t="s">
        <v>80</v>
      </c>
      <c r="G11" s="175"/>
      <c r="H11" s="68">
        <v>75</v>
      </c>
      <c r="I11" s="119" t="s">
        <v>260</v>
      </c>
      <c r="J11" s="40">
        <f aca="true" t="shared" si="0" ref="J11:J16">IF(C11=0," ",IF(H11=0," ",IF(H11="BAŞARILI",O11,O11)))</f>
        <v>3.4702380952380953</v>
      </c>
      <c r="K11" s="14"/>
      <c r="L11" s="14" t="s">
        <v>5</v>
      </c>
      <c r="M11" s="49">
        <f>IF(H11&lt;90,0,IF(H11&lt;=100,4,0))</f>
        <v>0</v>
      </c>
      <c r="N11" s="55">
        <f>IF(H11=" ",C11,(C11+15))</f>
        <v>84</v>
      </c>
      <c r="O11" s="55">
        <f>IF(H11="BAŞARILI",(E11/N11),IF(H11&gt;0,(((AK11*15)+E11)/N11),E11))</f>
        <v>3.4702380952380953</v>
      </c>
      <c r="P11" s="16">
        <v>3.5</v>
      </c>
      <c r="Q11" s="16" t="s">
        <v>6</v>
      </c>
      <c r="R11" s="15">
        <f>IF(H11&lt;85,0,IF(H11&lt;=89,3.5,0))</f>
        <v>0</v>
      </c>
      <c r="S11" s="16">
        <v>3</v>
      </c>
      <c r="T11" s="16" t="s">
        <v>7</v>
      </c>
      <c r="U11" s="15">
        <f>IF(H11&lt;80,0,IF(H11&lt;=84,3,0))</f>
        <v>0</v>
      </c>
      <c r="V11" s="16">
        <v>2.5</v>
      </c>
      <c r="W11" s="16" t="s">
        <v>8</v>
      </c>
      <c r="X11" s="15">
        <f>IF(H11&lt;75,0,IF(H11&lt;=79,2.5,0))</f>
        <v>2.5</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2.5</v>
      </c>
      <c r="AL11" s="17" t="str">
        <f>IF(H11=" "," ",IF(O11&lt;=2.5,"GİREMEZ(ORTALAMA)"," "))</f>
        <v> </v>
      </c>
      <c r="AM11" s="15"/>
      <c r="AN11" s="15"/>
      <c r="AO11" s="50"/>
      <c r="AP11" s="50"/>
      <c r="AQ11" s="50"/>
      <c r="AR11" s="7"/>
      <c r="AS11" s="7"/>
      <c r="AT11" s="7"/>
      <c r="AU11" s="7"/>
      <c r="AV11" s="7"/>
      <c r="AW11" s="7"/>
      <c r="AX11" s="7"/>
    </row>
    <row r="12" spans="1:50" ht="19.5" customHeight="1">
      <c r="A12" s="43" t="s">
        <v>225</v>
      </c>
      <c r="B12" s="81" t="s">
        <v>226</v>
      </c>
      <c r="C12" s="19">
        <v>69</v>
      </c>
      <c r="D12" s="19">
        <v>84</v>
      </c>
      <c r="E12" s="19">
        <v>257</v>
      </c>
      <c r="F12" s="176" t="s">
        <v>81</v>
      </c>
      <c r="G12" s="177"/>
      <c r="H12" s="39">
        <v>90</v>
      </c>
      <c r="I12" s="114" t="s">
        <v>260</v>
      </c>
      <c r="J12" s="40">
        <f t="shared" si="0"/>
        <v>3.7738095238095237</v>
      </c>
      <c r="K12" s="14"/>
      <c r="L12" s="14" t="s">
        <v>5</v>
      </c>
      <c r="M12" s="49">
        <f aca="true" t="shared" si="1" ref="M12:M33">IF(H12&lt;90,0,IF(H12&lt;=100,4,0))</f>
        <v>4</v>
      </c>
      <c r="N12" s="55">
        <f aca="true" t="shared" si="2" ref="N12:N33">IF(H12=" ",C12,(C12+15))</f>
        <v>84</v>
      </c>
      <c r="O12" s="55">
        <f aca="true" t="shared" si="3" ref="O12:O33">IF(H12="BAŞARILI",(E12/N12),IF(H12&gt;0,(((AK12*15)+E12)/N12),E12))</f>
        <v>3.7738095238095237</v>
      </c>
      <c r="P12" s="16">
        <v>3.5</v>
      </c>
      <c r="Q12" s="16" t="s">
        <v>6</v>
      </c>
      <c r="R12" s="15">
        <f aca="true" t="shared" si="4" ref="R12:R33">IF(H12&lt;85,0,IF(H12&lt;=89,3.5,0))</f>
        <v>0</v>
      </c>
      <c r="S12" s="16">
        <v>3</v>
      </c>
      <c r="T12" s="16" t="s">
        <v>7</v>
      </c>
      <c r="U12" s="15">
        <f aca="true" t="shared" si="5" ref="U12:U33">IF(H12&lt;80,0,IF(H12&lt;=84,3,0))</f>
        <v>0</v>
      </c>
      <c r="V12" s="16">
        <v>2.5</v>
      </c>
      <c r="W12" s="16" t="s">
        <v>8</v>
      </c>
      <c r="X12" s="15">
        <f aca="true" t="shared" si="6" ref="X12:X33">IF(H12&lt;75,0,IF(H12&lt;=79,2.5,0))</f>
        <v>0</v>
      </c>
      <c r="Y12" s="16">
        <v>2</v>
      </c>
      <c r="Z12" s="16" t="s">
        <v>9</v>
      </c>
      <c r="AA12" s="15">
        <f aca="true" t="shared" si="7" ref="AA12:AA33">IF(H12&lt;65,0,IF(H12&lt;=74,2,0))</f>
        <v>0</v>
      </c>
      <c r="AB12" s="16">
        <v>1.5</v>
      </c>
      <c r="AC12" s="16" t="s">
        <v>10</v>
      </c>
      <c r="AD12" s="15">
        <f aca="true" t="shared" si="8" ref="AD12:AD33">IF(H12&lt;58,0,IF(H12&lt;=64,1.5,0))</f>
        <v>0</v>
      </c>
      <c r="AE12" s="16">
        <v>1</v>
      </c>
      <c r="AF12" s="16" t="s">
        <v>11</v>
      </c>
      <c r="AG12" s="15">
        <f aca="true" t="shared" si="9" ref="AG12:AG33">IF(H12&lt;50,0,IF(H12&lt;=57,1,0))</f>
        <v>0</v>
      </c>
      <c r="AH12" s="16">
        <v>0</v>
      </c>
      <c r="AI12" s="16" t="s">
        <v>15</v>
      </c>
      <c r="AJ12" s="15">
        <f aca="true" t="shared" si="10" ref="AJ12:AJ33">IF(H12&lt;0,0,IF(H12&lt;=49,0,0))</f>
        <v>0</v>
      </c>
      <c r="AK12" s="15">
        <f aca="true" t="shared" si="11" ref="AK12:AK33">SUM(R12,U12,X12,AA12,AD12,AG12,AJ12,M12)</f>
        <v>4</v>
      </c>
      <c r="AL12" s="17" t="str">
        <f aca="true" t="shared" si="12" ref="AL12:AL33">IF(H12=" "," ",IF(O12&lt;=2.5,"GİREMEZ(ORTALAMA)"," "))</f>
        <v> </v>
      </c>
      <c r="AM12" s="15"/>
      <c r="AN12" s="48"/>
      <c r="AO12" s="47"/>
      <c r="AP12" s="47"/>
      <c r="AQ12" s="47"/>
      <c r="AR12" s="9"/>
      <c r="AS12" s="9"/>
      <c r="AT12" s="9"/>
      <c r="AU12" s="9"/>
      <c r="AV12" s="9"/>
      <c r="AW12" s="9"/>
      <c r="AX12" s="9"/>
    </row>
    <row r="13" spans="1:50" ht="19.5" customHeight="1">
      <c r="A13" s="38"/>
      <c r="B13" s="36"/>
      <c r="C13" s="101"/>
      <c r="D13" s="39" t="str">
        <f aca="true" t="shared" si="13" ref="D13:D33">IF(H13=" "," ",IF(H13="BAŞARILI",C13,N13))</f>
        <v> </v>
      </c>
      <c r="E13" s="39"/>
      <c r="F13" s="166"/>
      <c r="G13" s="167"/>
      <c r="H13" s="39" t="s">
        <v>21</v>
      </c>
      <c r="I13" s="114" t="str">
        <f aca="true" t="shared" si="14" ref="I13:I33">IF(C13=0," ",IF(H13=0," ",AL13))</f>
        <v> </v>
      </c>
      <c r="J13" s="40" t="str">
        <f t="shared" si="0"/>
        <v> </v>
      </c>
      <c r="K13" s="14"/>
      <c r="L13" s="14" t="s">
        <v>5</v>
      </c>
      <c r="M13" s="49">
        <f t="shared" si="1"/>
        <v>0</v>
      </c>
      <c r="N13" s="55">
        <f t="shared" si="2"/>
        <v>0</v>
      </c>
      <c r="O13" s="55" t="e">
        <f t="shared" si="3"/>
        <v>#DIV/0!</v>
      </c>
      <c r="P13" s="16">
        <v>3.5</v>
      </c>
      <c r="Q13" s="16" t="s">
        <v>6</v>
      </c>
      <c r="R13" s="15">
        <f t="shared" si="4"/>
        <v>0</v>
      </c>
      <c r="S13" s="16">
        <v>3</v>
      </c>
      <c r="T13" s="16" t="s">
        <v>7</v>
      </c>
      <c r="U13" s="15">
        <f t="shared" si="5"/>
        <v>0</v>
      </c>
      <c r="V13" s="16">
        <v>2.5</v>
      </c>
      <c r="W13" s="16" t="s">
        <v>8</v>
      </c>
      <c r="X13" s="15">
        <f t="shared" si="6"/>
        <v>0</v>
      </c>
      <c r="Y13" s="16">
        <v>2</v>
      </c>
      <c r="Z13" s="16" t="s">
        <v>9</v>
      </c>
      <c r="AA13" s="15">
        <f t="shared" si="7"/>
        <v>0</v>
      </c>
      <c r="AB13" s="16">
        <v>1.5</v>
      </c>
      <c r="AC13" s="16" t="s">
        <v>10</v>
      </c>
      <c r="AD13" s="15">
        <f t="shared" si="8"/>
        <v>0</v>
      </c>
      <c r="AE13" s="16">
        <v>1</v>
      </c>
      <c r="AF13" s="16" t="s">
        <v>11</v>
      </c>
      <c r="AG13" s="15">
        <f t="shared" si="9"/>
        <v>0</v>
      </c>
      <c r="AH13" s="16">
        <v>0</v>
      </c>
      <c r="AI13" s="16" t="s">
        <v>15</v>
      </c>
      <c r="AJ13" s="15">
        <f t="shared" si="10"/>
        <v>0</v>
      </c>
      <c r="AK13" s="15">
        <f t="shared" si="11"/>
        <v>0</v>
      </c>
      <c r="AL13" s="17" t="str">
        <f t="shared" si="12"/>
        <v> </v>
      </c>
      <c r="AM13" s="15"/>
      <c r="AN13" s="48"/>
      <c r="AO13" s="47"/>
      <c r="AP13" s="47"/>
      <c r="AQ13" s="47"/>
      <c r="AR13" s="9"/>
      <c r="AS13" s="9"/>
      <c r="AT13" s="9"/>
      <c r="AU13" s="9"/>
      <c r="AV13" s="9"/>
      <c r="AW13" s="9"/>
      <c r="AX13" s="9"/>
    </row>
    <row r="14" spans="1:50" ht="19.5" customHeight="1">
      <c r="A14" s="37"/>
      <c r="B14" s="35"/>
      <c r="C14" s="101"/>
      <c r="D14" s="39" t="str">
        <f t="shared" si="13"/>
        <v> </v>
      </c>
      <c r="E14" s="39"/>
      <c r="F14" s="166"/>
      <c r="G14" s="167"/>
      <c r="H14" s="39" t="s">
        <v>21</v>
      </c>
      <c r="I14" s="114" t="str">
        <f t="shared" si="14"/>
        <v> </v>
      </c>
      <c r="J14" s="40" t="str">
        <f t="shared" si="0"/>
        <v> </v>
      </c>
      <c r="K14" s="14"/>
      <c r="L14" s="14" t="s">
        <v>5</v>
      </c>
      <c r="M14" s="49">
        <f t="shared" si="1"/>
        <v>0</v>
      </c>
      <c r="N14" s="55">
        <f t="shared" si="2"/>
        <v>0</v>
      </c>
      <c r="O14" s="55" t="e">
        <f t="shared" si="3"/>
        <v>#DIV/0!</v>
      </c>
      <c r="P14" s="16">
        <v>3.5</v>
      </c>
      <c r="Q14" s="16" t="s">
        <v>6</v>
      </c>
      <c r="R14" s="15">
        <f t="shared" si="4"/>
        <v>0</v>
      </c>
      <c r="S14" s="16">
        <v>3</v>
      </c>
      <c r="T14" s="16" t="s">
        <v>7</v>
      </c>
      <c r="U14" s="15">
        <f t="shared" si="5"/>
        <v>0</v>
      </c>
      <c r="V14" s="16">
        <v>2.5</v>
      </c>
      <c r="W14" s="16" t="s">
        <v>8</v>
      </c>
      <c r="X14" s="15">
        <f t="shared" si="6"/>
        <v>0</v>
      </c>
      <c r="Y14" s="16">
        <v>2</v>
      </c>
      <c r="Z14" s="16" t="s">
        <v>9</v>
      </c>
      <c r="AA14" s="15">
        <f t="shared" si="7"/>
        <v>0</v>
      </c>
      <c r="AB14" s="16">
        <v>1.5</v>
      </c>
      <c r="AC14" s="16" t="s">
        <v>10</v>
      </c>
      <c r="AD14" s="15">
        <f t="shared" si="8"/>
        <v>0</v>
      </c>
      <c r="AE14" s="16">
        <v>1</v>
      </c>
      <c r="AF14" s="16" t="s">
        <v>11</v>
      </c>
      <c r="AG14" s="15">
        <f t="shared" si="9"/>
        <v>0</v>
      </c>
      <c r="AH14" s="16">
        <v>0</v>
      </c>
      <c r="AI14" s="16" t="s">
        <v>15</v>
      </c>
      <c r="AJ14" s="15">
        <f t="shared" si="10"/>
        <v>0</v>
      </c>
      <c r="AK14" s="15">
        <f t="shared" si="11"/>
        <v>0</v>
      </c>
      <c r="AL14" s="17" t="str">
        <f t="shared" si="12"/>
        <v> </v>
      </c>
      <c r="AM14" s="15"/>
      <c r="AN14" s="48"/>
      <c r="AO14" s="47"/>
      <c r="AP14" s="47"/>
      <c r="AQ14" s="47"/>
      <c r="AR14" s="9"/>
      <c r="AS14" s="9"/>
      <c r="AT14" s="9"/>
      <c r="AU14" s="9"/>
      <c r="AV14" s="9"/>
      <c r="AW14" s="9"/>
      <c r="AX14" s="9"/>
    </row>
    <row r="15" spans="1:50" ht="19.5" customHeight="1">
      <c r="A15" s="37"/>
      <c r="B15" s="35"/>
      <c r="C15" s="101"/>
      <c r="D15" s="39" t="str">
        <f t="shared" si="13"/>
        <v> </v>
      </c>
      <c r="E15" s="39"/>
      <c r="F15" s="166"/>
      <c r="G15" s="167"/>
      <c r="H15" s="39" t="s">
        <v>21</v>
      </c>
      <c r="I15" s="114" t="str">
        <f t="shared" si="14"/>
        <v> </v>
      </c>
      <c r="J15" s="40" t="str">
        <f t="shared" si="0"/>
        <v> </v>
      </c>
      <c r="K15" s="14"/>
      <c r="L15" s="14" t="s">
        <v>5</v>
      </c>
      <c r="M15" s="49">
        <f t="shared" si="1"/>
        <v>0</v>
      </c>
      <c r="N15" s="55">
        <f t="shared" si="2"/>
        <v>0</v>
      </c>
      <c r="O15" s="55" t="e">
        <f t="shared" si="3"/>
        <v>#DIV/0!</v>
      </c>
      <c r="P15" s="16">
        <v>3.5</v>
      </c>
      <c r="Q15" s="16" t="s">
        <v>6</v>
      </c>
      <c r="R15" s="15">
        <f t="shared" si="4"/>
        <v>0</v>
      </c>
      <c r="S15" s="16">
        <v>3</v>
      </c>
      <c r="T15" s="16" t="s">
        <v>7</v>
      </c>
      <c r="U15" s="15">
        <f t="shared" si="5"/>
        <v>0</v>
      </c>
      <c r="V15" s="16">
        <v>2.5</v>
      </c>
      <c r="W15" s="16" t="s">
        <v>8</v>
      </c>
      <c r="X15" s="15">
        <f t="shared" si="6"/>
        <v>0</v>
      </c>
      <c r="Y15" s="16">
        <v>2</v>
      </c>
      <c r="Z15" s="16" t="s">
        <v>9</v>
      </c>
      <c r="AA15" s="15">
        <f t="shared" si="7"/>
        <v>0</v>
      </c>
      <c r="AB15" s="16">
        <v>1.5</v>
      </c>
      <c r="AC15" s="16" t="s">
        <v>10</v>
      </c>
      <c r="AD15" s="15">
        <f t="shared" si="8"/>
        <v>0</v>
      </c>
      <c r="AE15" s="16">
        <v>1</v>
      </c>
      <c r="AF15" s="16" t="s">
        <v>11</v>
      </c>
      <c r="AG15" s="15">
        <f t="shared" si="9"/>
        <v>0</v>
      </c>
      <c r="AH15" s="16">
        <v>0</v>
      </c>
      <c r="AI15" s="16" t="s">
        <v>15</v>
      </c>
      <c r="AJ15" s="15">
        <f t="shared" si="10"/>
        <v>0</v>
      </c>
      <c r="AK15" s="15">
        <f t="shared" si="11"/>
        <v>0</v>
      </c>
      <c r="AL15" s="17" t="str">
        <f t="shared" si="12"/>
        <v> </v>
      </c>
      <c r="AM15" s="15"/>
      <c r="AN15" s="48"/>
      <c r="AO15" s="47"/>
      <c r="AP15" s="47"/>
      <c r="AQ15" s="47"/>
      <c r="AR15" s="9"/>
      <c r="AS15" s="9"/>
      <c r="AT15" s="9"/>
      <c r="AU15" s="9"/>
      <c r="AV15" s="9"/>
      <c r="AW15" s="9"/>
      <c r="AX15" s="9"/>
    </row>
    <row r="16" spans="1:50" ht="19.5" customHeight="1">
      <c r="A16" s="37"/>
      <c r="B16" s="35"/>
      <c r="C16" s="101"/>
      <c r="D16" s="39" t="str">
        <f t="shared" si="13"/>
        <v> </v>
      </c>
      <c r="E16" s="39"/>
      <c r="F16" s="166"/>
      <c r="G16" s="167"/>
      <c r="H16" s="39" t="s">
        <v>21</v>
      </c>
      <c r="I16" s="114" t="str">
        <f t="shared" si="14"/>
        <v> </v>
      </c>
      <c r="J16" s="40" t="str">
        <f t="shared" si="0"/>
        <v> </v>
      </c>
      <c r="K16" s="14"/>
      <c r="L16" s="14" t="s">
        <v>5</v>
      </c>
      <c r="M16" s="18">
        <f t="shared" si="1"/>
        <v>0</v>
      </c>
      <c r="N16" s="55">
        <f t="shared" si="2"/>
        <v>0</v>
      </c>
      <c r="O16" s="55" t="e">
        <f t="shared" si="3"/>
        <v>#DIV/0!</v>
      </c>
      <c r="P16" s="16">
        <v>3.5</v>
      </c>
      <c r="Q16" s="16" t="s">
        <v>6</v>
      </c>
      <c r="R16" s="18">
        <f t="shared" si="4"/>
        <v>0</v>
      </c>
      <c r="S16" s="16">
        <v>3</v>
      </c>
      <c r="T16" s="16" t="s">
        <v>7</v>
      </c>
      <c r="U16" s="18">
        <f t="shared" si="5"/>
        <v>0</v>
      </c>
      <c r="V16" s="16">
        <v>2.5</v>
      </c>
      <c r="W16" s="16" t="s">
        <v>8</v>
      </c>
      <c r="X16" s="18">
        <f t="shared" si="6"/>
        <v>0</v>
      </c>
      <c r="Y16" s="16">
        <v>2</v>
      </c>
      <c r="Z16" s="16" t="s">
        <v>9</v>
      </c>
      <c r="AA16" s="18">
        <f t="shared" si="7"/>
        <v>0</v>
      </c>
      <c r="AB16" s="16">
        <v>1.5</v>
      </c>
      <c r="AC16" s="16" t="s">
        <v>10</v>
      </c>
      <c r="AD16" s="18">
        <f t="shared" si="8"/>
        <v>0</v>
      </c>
      <c r="AE16" s="16">
        <v>1</v>
      </c>
      <c r="AF16" s="16" t="s">
        <v>11</v>
      </c>
      <c r="AG16" s="18">
        <f t="shared" si="9"/>
        <v>0</v>
      </c>
      <c r="AH16" s="16">
        <v>0</v>
      </c>
      <c r="AI16" s="16" t="s">
        <v>15</v>
      </c>
      <c r="AJ16" s="18">
        <f t="shared" si="10"/>
        <v>0</v>
      </c>
      <c r="AK16" s="15">
        <f t="shared" si="11"/>
        <v>0</v>
      </c>
      <c r="AL16" s="17" t="str">
        <f t="shared" si="12"/>
        <v> </v>
      </c>
      <c r="AM16" s="15"/>
      <c r="AN16" s="48"/>
      <c r="AO16" s="47"/>
      <c r="AP16" s="47"/>
      <c r="AQ16" s="47"/>
      <c r="AR16" s="9"/>
      <c r="AS16" s="9"/>
      <c r="AT16" s="9"/>
      <c r="AU16" s="9"/>
      <c r="AV16" s="9"/>
      <c r="AW16" s="9"/>
      <c r="AX16" s="9"/>
    </row>
    <row r="17" spans="1:50" ht="19.5" customHeight="1">
      <c r="A17" s="37"/>
      <c r="B17" s="35"/>
      <c r="C17" s="101"/>
      <c r="D17" s="39" t="str">
        <f t="shared" si="13"/>
        <v> </v>
      </c>
      <c r="E17" s="39"/>
      <c r="F17" s="166"/>
      <c r="G17" s="167"/>
      <c r="H17" s="39" t="s">
        <v>21</v>
      </c>
      <c r="I17" s="114" t="str">
        <f t="shared" si="14"/>
        <v> </v>
      </c>
      <c r="J17" s="40" t="str">
        <f>IF(C17=0," ",IF(H17=0," ",IF(H17="BAŞARILI",O17,O17)))</f>
        <v> </v>
      </c>
      <c r="K17" s="54"/>
      <c r="L17" s="54" t="s">
        <v>5</v>
      </c>
      <c r="M17" s="55">
        <f t="shared" si="1"/>
        <v>0</v>
      </c>
      <c r="N17" s="55">
        <f t="shared" si="2"/>
        <v>0</v>
      </c>
      <c r="O17" s="55" t="e">
        <f t="shared" si="3"/>
        <v>#DIV/0!</v>
      </c>
      <c r="P17" s="54">
        <v>3.5</v>
      </c>
      <c r="Q17" s="54" t="s">
        <v>6</v>
      </c>
      <c r="R17" s="55">
        <f t="shared" si="4"/>
        <v>0</v>
      </c>
      <c r="S17" s="54">
        <v>3</v>
      </c>
      <c r="T17" s="54" t="s">
        <v>7</v>
      </c>
      <c r="U17" s="55">
        <f t="shared" si="5"/>
        <v>0</v>
      </c>
      <c r="V17" s="54">
        <v>2.5</v>
      </c>
      <c r="W17" s="54" t="s">
        <v>8</v>
      </c>
      <c r="X17" s="55">
        <f t="shared" si="6"/>
        <v>0</v>
      </c>
      <c r="Y17" s="54">
        <v>2</v>
      </c>
      <c r="Z17" s="54" t="s">
        <v>9</v>
      </c>
      <c r="AA17" s="55">
        <f t="shared" si="7"/>
        <v>0</v>
      </c>
      <c r="AB17" s="54">
        <v>1.5</v>
      </c>
      <c r="AC17" s="54" t="s">
        <v>10</v>
      </c>
      <c r="AD17" s="55">
        <f t="shared" si="8"/>
        <v>0</v>
      </c>
      <c r="AE17" s="54">
        <v>1</v>
      </c>
      <c r="AF17" s="54" t="s">
        <v>11</v>
      </c>
      <c r="AG17" s="55">
        <f t="shared" si="9"/>
        <v>0</v>
      </c>
      <c r="AH17" s="54">
        <v>0</v>
      </c>
      <c r="AI17" s="54" t="s">
        <v>15</v>
      </c>
      <c r="AJ17" s="55">
        <f t="shared" si="10"/>
        <v>0</v>
      </c>
      <c r="AK17" s="53">
        <f t="shared" si="11"/>
        <v>0</v>
      </c>
      <c r="AL17" s="17" t="str">
        <f t="shared" si="12"/>
        <v> </v>
      </c>
      <c r="AM17" s="15"/>
      <c r="AN17" s="48"/>
      <c r="AO17" s="47"/>
      <c r="AP17" s="47"/>
      <c r="AQ17" s="47"/>
      <c r="AR17" s="9"/>
      <c r="AS17" s="9"/>
      <c r="AT17" s="9"/>
      <c r="AU17" s="9"/>
      <c r="AV17" s="9"/>
      <c r="AW17" s="9"/>
      <c r="AX17" s="9"/>
    </row>
    <row r="18" spans="1:50" ht="19.5" customHeight="1">
      <c r="A18" s="37"/>
      <c r="B18" s="35"/>
      <c r="C18" s="101"/>
      <c r="D18" s="39" t="str">
        <f t="shared" si="13"/>
        <v> </v>
      </c>
      <c r="E18" s="39"/>
      <c r="F18" s="166"/>
      <c r="G18" s="167"/>
      <c r="H18" s="39" t="s">
        <v>21</v>
      </c>
      <c r="I18" s="114" t="str">
        <f t="shared" si="14"/>
        <v> </v>
      </c>
      <c r="J18" s="40" t="str">
        <f aca="true" t="shared" si="15" ref="J18:J33">IF(C18=0," ",IF(H18=0," ",IF(H18="BAŞARILI",O18,O18)))</f>
        <v> </v>
      </c>
      <c r="K18" s="14"/>
      <c r="L18" s="14" t="s">
        <v>5</v>
      </c>
      <c r="M18" s="49">
        <f t="shared" si="1"/>
        <v>0</v>
      </c>
      <c r="N18" s="55">
        <f t="shared" si="2"/>
        <v>0</v>
      </c>
      <c r="O18" s="55" t="e">
        <f t="shared" si="3"/>
        <v>#DIV/0!</v>
      </c>
      <c r="P18" s="16">
        <v>3.5</v>
      </c>
      <c r="Q18" s="16" t="s">
        <v>6</v>
      </c>
      <c r="R18" s="15">
        <f t="shared" si="4"/>
        <v>0</v>
      </c>
      <c r="S18" s="16">
        <v>3</v>
      </c>
      <c r="T18" s="16" t="s">
        <v>7</v>
      </c>
      <c r="U18" s="15">
        <f t="shared" si="5"/>
        <v>0</v>
      </c>
      <c r="V18" s="16">
        <v>2.5</v>
      </c>
      <c r="W18" s="16" t="s">
        <v>8</v>
      </c>
      <c r="X18" s="15">
        <f t="shared" si="6"/>
        <v>0</v>
      </c>
      <c r="Y18" s="16">
        <v>2</v>
      </c>
      <c r="Z18" s="16" t="s">
        <v>9</v>
      </c>
      <c r="AA18" s="15">
        <f t="shared" si="7"/>
        <v>0</v>
      </c>
      <c r="AB18" s="16">
        <v>1.5</v>
      </c>
      <c r="AC18" s="16" t="s">
        <v>10</v>
      </c>
      <c r="AD18" s="15">
        <f t="shared" si="8"/>
        <v>0</v>
      </c>
      <c r="AE18" s="16">
        <v>1</v>
      </c>
      <c r="AF18" s="16" t="s">
        <v>11</v>
      </c>
      <c r="AG18" s="15">
        <f t="shared" si="9"/>
        <v>0</v>
      </c>
      <c r="AH18" s="16">
        <v>0</v>
      </c>
      <c r="AI18" s="16" t="s">
        <v>15</v>
      </c>
      <c r="AJ18" s="15">
        <f t="shared" si="10"/>
        <v>0</v>
      </c>
      <c r="AK18" s="15">
        <f t="shared" si="11"/>
        <v>0</v>
      </c>
      <c r="AL18" s="17" t="str">
        <f t="shared" si="12"/>
        <v> </v>
      </c>
      <c r="AM18" s="15"/>
      <c r="AN18" s="48"/>
      <c r="AO18" s="47"/>
      <c r="AP18" s="47"/>
      <c r="AQ18" s="47"/>
      <c r="AR18" s="9"/>
      <c r="AS18" s="9"/>
      <c r="AT18" s="9"/>
      <c r="AU18" s="9"/>
      <c r="AV18" s="9"/>
      <c r="AW18" s="9"/>
      <c r="AX18" s="9"/>
    </row>
    <row r="19" spans="1:50" ht="19.5" customHeight="1">
      <c r="A19" s="37"/>
      <c r="B19" s="35"/>
      <c r="C19" s="101"/>
      <c r="D19" s="39" t="str">
        <f t="shared" si="13"/>
        <v> </v>
      </c>
      <c r="E19" s="39"/>
      <c r="F19" s="166"/>
      <c r="G19" s="167"/>
      <c r="H19" s="39" t="s">
        <v>21</v>
      </c>
      <c r="I19" s="114" t="str">
        <f t="shared" si="14"/>
        <v> </v>
      </c>
      <c r="J19" s="40" t="str">
        <f t="shared" si="15"/>
        <v> </v>
      </c>
      <c r="K19" s="14"/>
      <c r="L19" s="14" t="s">
        <v>5</v>
      </c>
      <c r="M19" s="49">
        <f t="shared" si="1"/>
        <v>0</v>
      </c>
      <c r="N19" s="55">
        <f t="shared" si="2"/>
        <v>0</v>
      </c>
      <c r="O19" s="55" t="e">
        <f t="shared" si="3"/>
        <v>#DIV/0!</v>
      </c>
      <c r="P19" s="16">
        <v>3.5</v>
      </c>
      <c r="Q19" s="16" t="s">
        <v>6</v>
      </c>
      <c r="R19" s="15">
        <f t="shared" si="4"/>
        <v>0</v>
      </c>
      <c r="S19" s="16">
        <v>3</v>
      </c>
      <c r="T19" s="16" t="s">
        <v>7</v>
      </c>
      <c r="U19" s="15">
        <f t="shared" si="5"/>
        <v>0</v>
      </c>
      <c r="V19" s="16">
        <v>2.5</v>
      </c>
      <c r="W19" s="16" t="s">
        <v>8</v>
      </c>
      <c r="X19" s="15">
        <f t="shared" si="6"/>
        <v>0</v>
      </c>
      <c r="Y19" s="16">
        <v>2</v>
      </c>
      <c r="Z19" s="16" t="s">
        <v>9</v>
      </c>
      <c r="AA19" s="15">
        <f t="shared" si="7"/>
        <v>0</v>
      </c>
      <c r="AB19" s="16">
        <v>1.5</v>
      </c>
      <c r="AC19" s="16" t="s">
        <v>10</v>
      </c>
      <c r="AD19" s="15">
        <f t="shared" si="8"/>
        <v>0</v>
      </c>
      <c r="AE19" s="16">
        <v>1</v>
      </c>
      <c r="AF19" s="16" t="s">
        <v>11</v>
      </c>
      <c r="AG19" s="15">
        <f t="shared" si="9"/>
        <v>0</v>
      </c>
      <c r="AH19" s="16">
        <v>0</v>
      </c>
      <c r="AI19" s="16" t="s">
        <v>15</v>
      </c>
      <c r="AJ19" s="15">
        <f t="shared" si="10"/>
        <v>0</v>
      </c>
      <c r="AK19" s="15">
        <f t="shared" si="11"/>
        <v>0</v>
      </c>
      <c r="AL19" s="17" t="str">
        <f t="shared" si="12"/>
        <v> </v>
      </c>
      <c r="AM19" s="15"/>
      <c r="AN19" s="48"/>
      <c r="AO19" s="47"/>
      <c r="AP19" s="47"/>
      <c r="AQ19" s="47"/>
      <c r="AR19" s="9"/>
      <c r="AS19" s="9"/>
      <c r="AT19" s="9"/>
      <c r="AU19" s="9"/>
      <c r="AV19" s="9"/>
      <c r="AW19" s="9"/>
      <c r="AX19" s="9"/>
    </row>
    <row r="20" spans="1:50" ht="19.5" customHeight="1">
      <c r="A20" s="37"/>
      <c r="B20" s="35"/>
      <c r="C20" s="101"/>
      <c r="D20" s="39" t="str">
        <f t="shared" si="13"/>
        <v> </v>
      </c>
      <c r="E20" s="39"/>
      <c r="F20" s="166"/>
      <c r="G20" s="167"/>
      <c r="H20" s="39" t="s">
        <v>21</v>
      </c>
      <c r="I20" s="114" t="str">
        <f t="shared" si="14"/>
        <v> </v>
      </c>
      <c r="J20" s="40" t="str">
        <f t="shared" si="15"/>
        <v> </v>
      </c>
      <c r="K20" s="14"/>
      <c r="L20" s="14" t="s">
        <v>5</v>
      </c>
      <c r="M20" s="49">
        <f t="shared" si="1"/>
        <v>0</v>
      </c>
      <c r="N20" s="55">
        <f t="shared" si="2"/>
        <v>0</v>
      </c>
      <c r="O20" s="55" t="e">
        <f t="shared" si="3"/>
        <v>#DIV/0!</v>
      </c>
      <c r="P20" s="16">
        <v>3.5</v>
      </c>
      <c r="Q20" s="16" t="s">
        <v>6</v>
      </c>
      <c r="R20" s="15">
        <f t="shared" si="4"/>
        <v>0</v>
      </c>
      <c r="S20" s="16">
        <v>3</v>
      </c>
      <c r="T20" s="16" t="s">
        <v>7</v>
      </c>
      <c r="U20" s="15">
        <f t="shared" si="5"/>
        <v>0</v>
      </c>
      <c r="V20" s="16">
        <v>2.5</v>
      </c>
      <c r="W20" s="16" t="s">
        <v>8</v>
      </c>
      <c r="X20" s="15">
        <f t="shared" si="6"/>
        <v>0</v>
      </c>
      <c r="Y20" s="16">
        <v>2</v>
      </c>
      <c r="Z20" s="16" t="s">
        <v>9</v>
      </c>
      <c r="AA20" s="15">
        <f t="shared" si="7"/>
        <v>0</v>
      </c>
      <c r="AB20" s="16">
        <v>1.5</v>
      </c>
      <c r="AC20" s="16" t="s">
        <v>10</v>
      </c>
      <c r="AD20" s="15">
        <f t="shared" si="8"/>
        <v>0</v>
      </c>
      <c r="AE20" s="16">
        <v>1</v>
      </c>
      <c r="AF20" s="16" t="s">
        <v>11</v>
      </c>
      <c r="AG20" s="15">
        <f t="shared" si="9"/>
        <v>0</v>
      </c>
      <c r="AH20" s="16">
        <v>0</v>
      </c>
      <c r="AI20" s="16" t="s">
        <v>15</v>
      </c>
      <c r="AJ20" s="15">
        <f t="shared" si="10"/>
        <v>0</v>
      </c>
      <c r="AK20" s="15">
        <f t="shared" si="11"/>
        <v>0</v>
      </c>
      <c r="AL20" s="17" t="str">
        <f t="shared" si="12"/>
        <v> </v>
      </c>
      <c r="AM20" s="15"/>
      <c r="AN20" s="48"/>
      <c r="AO20" s="47"/>
      <c r="AP20" s="47"/>
      <c r="AQ20" s="47"/>
      <c r="AR20" s="9"/>
      <c r="AS20" s="9"/>
      <c r="AT20" s="9"/>
      <c r="AU20" s="9"/>
      <c r="AV20" s="9"/>
      <c r="AW20" s="9"/>
      <c r="AX20" s="9"/>
    </row>
    <row r="21" spans="1:50" ht="19.5" customHeight="1">
      <c r="A21" s="37"/>
      <c r="B21" s="35"/>
      <c r="C21" s="101"/>
      <c r="D21" s="39" t="str">
        <f t="shared" si="13"/>
        <v> </v>
      </c>
      <c r="E21" s="39"/>
      <c r="F21" s="166"/>
      <c r="G21" s="167"/>
      <c r="H21" s="39" t="s">
        <v>21</v>
      </c>
      <c r="I21" s="114" t="str">
        <f t="shared" si="14"/>
        <v> </v>
      </c>
      <c r="J21" s="40" t="str">
        <f t="shared" si="15"/>
        <v> </v>
      </c>
      <c r="K21" s="14"/>
      <c r="L21" s="14" t="s">
        <v>5</v>
      </c>
      <c r="M21" s="49">
        <f t="shared" si="1"/>
        <v>0</v>
      </c>
      <c r="N21" s="55">
        <f t="shared" si="2"/>
        <v>0</v>
      </c>
      <c r="O21" s="55" t="e">
        <f t="shared" si="3"/>
        <v>#DIV/0!</v>
      </c>
      <c r="P21" s="16">
        <v>3.5</v>
      </c>
      <c r="Q21" s="16" t="s">
        <v>6</v>
      </c>
      <c r="R21" s="15">
        <f t="shared" si="4"/>
        <v>0</v>
      </c>
      <c r="S21" s="16">
        <v>3</v>
      </c>
      <c r="T21" s="16" t="s">
        <v>7</v>
      </c>
      <c r="U21" s="15">
        <f t="shared" si="5"/>
        <v>0</v>
      </c>
      <c r="V21" s="16">
        <v>2.5</v>
      </c>
      <c r="W21" s="16" t="s">
        <v>8</v>
      </c>
      <c r="X21" s="15">
        <f t="shared" si="6"/>
        <v>0</v>
      </c>
      <c r="Y21" s="16">
        <v>2</v>
      </c>
      <c r="Z21" s="16" t="s">
        <v>9</v>
      </c>
      <c r="AA21" s="15">
        <f t="shared" si="7"/>
        <v>0</v>
      </c>
      <c r="AB21" s="16">
        <v>1.5</v>
      </c>
      <c r="AC21" s="16" t="s">
        <v>10</v>
      </c>
      <c r="AD21" s="15">
        <f t="shared" si="8"/>
        <v>0</v>
      </c>
      <c r="AE21" s="16">
        <v>1</v>
      </c>
      <c r="AF21" s="16" t="s">
        <v>11</v>
      </c>
      <c r="AG21" s="15">
        <f t="shared" si="9"/>
        <v>0</v>
      </c>
      <c r="AH21" s="16">
        <v>0</v>
      </c>
      <c r="AI21" s="16" t="s">
        <v>15</v>
      </c>
      <c r="AJ21" s="15">
        <f t="shared" si="10"/>
        <v>0</v>
      </c>
      <c r="AK21" s="15">
        <f t="shared" si="11"/>
        <v>0</v>
      </c>
      <c r="AL21" s="17" t="str">
        <f t="shared" si="12"/>
        <v> </v>
      </c>
      <c r="AM21" s="15"/>
      <c r="AN21" s="48"/>
      <c r="AO21" s="47"/>
      <c r="AP21" s="47"/>
      <c r="AQ21" s="47"/>
      <c r="AR21" s="9"/>
      <c r="AS21" s="9"/>
      <c r="AT21" s="9"/>
      <c r="AU21" s="9"/>
      <c r="AV21" s="9"/>
      <c r="AW21" s="9"/>
      <c r="AX21" s="9"/>
    </row>
    <row r="22" spans="1:50" ht="19.5" customHeight="1">
      <c r="A22" s="37"/>
      <c r="B22" s="35"/>
      <c r="C22" s="101"/>
      <c r="D22" s="39" t="str">
        <f t="shared" si="13"/>
        <v> </v>
      </c>
      <c r="E22" s="39"/>
      <c r="F22" s="166"/>
      <c r="G22" s="167"/>
      <c r="H22" s="39" t="s">
        <v>21</v>
      </c>
      <c r="I22" s="114" t="str">
        <f t="shared" si="14"/>
        <v> </v>
      </c>
      <c r="J22" s="40" t="str">
        <f t="shared" si="15"/>
        <v> </v>
      </c>
      <c r="K22" s="14"/>
      <c r="L22" s="14" t="s">
        <v>5</v>
      </c>
      <c r="M22" s="49">
        <f t="shared" si="1"/>
        <v>0</v>
      </c>
      <c r="N22" s="55">
        <f t="shared" si="2"/>
        <v>0</v>
      </c>
      <c r="O22" s="55" t="e">
        <f t="shared" si="3"/>
        <v>#DIV/0!</v>
      </c>
      <c r="P22" s="16">
        <v>3.5</v>
      </c>
      <c r="Q22" s="16" t="s">
        <v>6</v>
      </c>
      <c r="R22" s="15">
        <f t="shared" si="4"/>
        <v>0</v>
      </c>
      <c r="S22" s="16">
        <v>3</v>
      </c>
      <c r="T22" s="16" t="s">
        <v>7</v>
      </c>
      <c r="U22" s="15">
        <f t="shared" si="5"/>
        <v>0</v>
      </c>
      <c r="V22" s="16">
        <v>2.5</v>
      </c>
      <c r="W22" s="16" t="s">
        <v>8</v>
      </c>
      <c r="X22" s="15">
        <f t="shared" si="6"/>
        <v>0</v>
      </c>
      <c r="Y22" s="16">
        <v>2</v>
      </c>
      <c r="Z22" s="16" t="s">
        <v>9</v>
      </c>
      <c r="AA22" s="15">
        <f t="shared" si="7"/>
        <v>0</v>
      </c>
      <c r="AB22" s="16">
        <v>1.5</v>
      </c>
      <c r="AC22" s="16" t="s">
        <v>10</v>
      </c>
      <c r="AD22" s="15">
        <f t="shared" si="8"/>
        <v>0</v>
      </c>
      <c r="AE22" s="16">
        <v>1</v>
      </c>
      <c r="AF22" s="16" t="s">
        <v>11</v>
      </c>
      <c r="AG22" s="15">
        <f t="shared" si="9"/>
        <v>0</v>
      </c>
      <c r="AH22" s="16">
        <v>0</v>
      </c>
      <c r="AI22" s="16" t="s">
        <v>15</v>
      </c>
      <c r="AJ22" s="15">
        <f t="shared" si="10"/>
        <v>0</v>
      </c>
      <c r="AK22" s="15">
        <f t="shared" si="11"/>
        <v>0</v>
      </c>
      <c r="AL22" s="17" t="str">
        <f t="shared" si="12"/>
        <v> </v>
      </c>
      <c r="AM22" s="15"/>
      <c r="AN22" s="47"/>
      <c r="AO22" s="47"/>
      <c r="AP22" s="47"/>
      <c r="AQ22" s="47"/>
      <c r="AR22" s="9"/>
      <c r="AS22" s="9"/>
      <c r="AT22" s="9"/>
      <c r="AU22" s="9"/>
      <c r="AV22" s="9"/>
      <c r="AW22" s="9"/>
      <c r="AX22" s="9"/>
    </row>
    <row r="23" spans="1:50" ht="19.5" customHeight="1">
      <c r="A23" s="37"/>
      <c r="B23" s="35"/>
      <c r="C23" s="101"/>
      <c r="D23" s="39" t="str">
        <f t="shared" si="13"/>
        <v> </v>
      </c>
      <c r="E23" s="39"/>
      <c r="F23" s="166"/>
      <c r="G23" s="167"/>
      <c r="H23" s="39" t="s">
        <v>21</v>
      </c>
      <c r="I23" s="114" t="str">
        <f t="shared" si="14"/>
        <v> </v>
      </c>
      <c r="J23" s="40" t="str">
        <f t="shared" si="15"/>
        <v> </v>
      </c>
      <c r="K23" s="14"/>
      <c r="L23" s="14" t="s">
        <v>5</v>
      </c>
      <c r="M23" s="49">
        <f t="shared" si="1"/>
        <v>0</v>
      </c>
      <c r="N23" s="55">
        <f t="shared" si="2"/>
        <v>0</v>
      </c>
      <c r="O23" s="55" t="e">
        <f t="shared" si="3"/>
        <v>#DIV/0!</v>
      </c>
      <c r="P23" s="16">
        <v>3.5</v>
      </c>
      <c r="Q23" s="16" t="s">
        <v>6</v>
      </c>
      <c r="R23" s="15">
        <f t="shared" si="4"/>
        <v>0</v>
      </c>
      <c r="S23" s="16">
        <v>3</v>
      </c>
      <c r="T23" s="16" t="s">
        <v>7</v>
      </c>
      <c r="U23" s="15">
        <f t="shared" si="5"/>
        <v>0</v>
      </c>
      <c r="V23" s="16">
        <v>2.5</v>
      </c>
      <c r="W23" s="16" t="s">
        <v>8</v>
      </c>
      <c r="X23" s="15">
        <f t="shared" si="6"/>
        <v>0</v>
      </c>
      <c r="Y23" s="16">
        <v>2</v>
      </c>
      <c r="Z23" s="16" t="s">
        <v>9</v>
      </c>
      <c r="AA23" s="15">
        <f t="shared" si="7"/>
        <v>0</v>
      </c>
      <c r="AB23" s="16">
        <v>1.5</v>
      </c>
      <c r="AC23" s="16" t="s">
        <v>10</v>
      </c>
      <c r="AD23" s="15">
        <f t="shared" si="8"/>
        <v>0</v>
      </c>
      <c r="AE23" s="16">
        <v>1</v>
      </c>
      <c r="AF23" s="16" t="s">
        <v>11</v>
      </c>
      <c r="AG23" s="15">
        <f t="shared" si="9"/>
        <v>0</v>
      </c>
      <c r="AH23" s="16">
        <v>0</v>
      </c>
      <c r="AI23" s="16" t="s">
        <v>15</v>
      </c>
      <c r="AJ23" s="15">
        <f t="shared" si="10"/>
        <v>0</v>
      </c>
      <c r="AK23" s="15">
        <f t="shared" si="11"/>
        <v>0</v>
      </c>
      <c r="AL23" s="17" t="str">
        <f t="shared" si="12"/>
        <v> </v>
      </c>
      <c r="AM23" s="15"/>
      <c r="AN23" s="47"/>
      <c r="AO23" s="47"/>
      <c r="AP23" s="47"/>
      <c r="AQ23" s="47"/>
      <c r="AR23" s="9"/>
      <c r="AS23" s="9"/>
      <c r="AT23" s="9"/>
      <c r="AU23" s="9"/>
      <c r="AV23" s="9"/>
      <c r="AW23" s="9"/>
      <c r="AX23" s="9"/>
    </row>
    <row r="24" spans="1:50" ht="19.5" customHeight="1">
      <c r="A24" s="37"/>
      <c r="B24" s="35"/>
      <c r="C24" s="101"/>
      <c r="D24" s="39" t="str">
        <f t="shared" si="13"/>
        <v> </v>
      </c>
      <c r="E24" s="39"/>
      <c r="F24" s="166"/>
      <c r="G24" s="167"/>
      <c r="H24" s="39" t="s">
        <v>21</v>
      </c>
      <c r="I24" s="114" t="str">
        <f t="shared" si="14"/>
        <v> </v>
      </c>
      <c r="J24" s="40" t="str">
        <f t="shared" si="15"/>
        <v> </v>
      </c>
      <c r="K24" s="14"/>
      <c r="L24" s="14" t="s">
        <v>5</v>
      </c>
      <c r="M24" s="49">
        <f t="shared" si="1"/>
        <v>0</v>
      </c>
      <c r="N24" s="55">
        <f t="shared" si="2"/>
        <v>0</v>
      </c>
      <c r="O24" s="55" t="e">
        <f t="shared" si="3"/>
        <v>#DIV/0!</v>
      </c>
      <c r="P24" s="16">
        <v>3.5</v>
      </c>
      <c r="Q24" s="16" t="s">
        <v>6</v>
      </c>
      <c r="R24" s="15">
        <f t="shared" si="4"/>
        <v>0</v>
      </c>
      <c r="S24" s="16">
        <v>3</v>
      </c>
      <c r="T24" s="16" t="s">
        <v>7</v>
      </c>
      <c r="U24" s="15">
        <f t="shared" si="5"/>
        <v>0</v>
      </c>
      <c r="V24" s="16">
        <v>2.5</v>
      </c>
      <c r="W24" s="16" t="s">
        <v>8</v>
      </c>
      <c r="X24" s="15">
        <f t="shared" si="6"/>
        <v>0</v>
      </c>
      <c r="Y24" s="16">
        <v>2</v>
      </c>
      <c r="Z24" s="16" t="s">
        <v>9</v>
      </c>
      <c r="AA24" s="15">
        <f t="shared" si="7"/>
        <v>0</v>
      </c>
      <c r="AB24" s="16">
        <v>1.5</v>
      </c>
      <c r="AC24" s="16" t="s">
        <v>10</v>
      </c>
      <c r="AD24" s="15">
        <f t="shared" si="8"/>
        <v>0</v>
      </c>
      <c r="AE24" s="16">
        <v>1</v>
      </c>
      <c r="AF24" s="16" t="s">
        <v>11</v>
      </c>
      <c r="AG24" s="15">
        <f t="shared" si="9"/>
        <v>0</v>
      </c>
      <c r="AH24" s="16">
        <v>0</v>
      </c>
      <c r="AI24" s="16" t="s">
        <v>15</v>
      </c>
      <c r="AJ24" s="15">
        <f t="shared" si="10"/>
        <v>0</v>
      </c>
      <c r="AK24" s="15">
        <f t="shared" si="11"/>
        <v>0</v>
      </c>
      <c r="AL24" s="17" t="str">
        <f t="shared" si="12"/>
        <v> </v>
      </c>
      <c r="AM24" s="15"/>
      <c r="AN24" s="47"/>
      <c r="AO24" s="47"/>
      <c r="AP24" s="47"/>
      <c r="AQ24" s="47"/>
      <c r="AR24" s="9"/>
      <c r="AS24" s="9"/>
      <c r="AT24" s="9"/>
      <c r="AU24" s="9"/>
      <c r="AV24" s="9"/>
      <c r="AW24" s="9"/>
      <c r="AX24" s="9"/>
    </row>
    <row r="25" spans="1:50" ht="19.5" customHeight="1">
      <c r="A25" s="37"/>
      <c r="B25" s="35"/>
      <c r="C25" s="101"/>
      <c r="D25" s="39" t="str">
        <f t="shared" si="13"/>
        <v> </v>
      </c>
      <c r="E25" s="39"/>
      <c r="F25" s="166"/>
      <c r="G25" s="167"/>
      <c r="H25" s="39" t="s">
        <v>21</v>
      </c>
      <c r="I25" s="114" t="str">
        <f t="shared" si="14"/>
        <v> </v>
      </c>
      <c r="J25" s="40" t="str">
        <f t="shared" si="15"/>
        <v> </v>
      </c>
      <c r="K25" s="14"/>
      <c r="L25" s="14" t="s">
        <v>5</v>
      </c>
      <c r="M25" s="49">
        <f t="shared" si="1"/>
        <v>0</v>
      </c>
      <c r="N25" s="55">
        <f t="shared" si="2"/>
        <v>0</v>
      </c>
      <c r="O25" s="55" t="e">
        <f t="shared" si="3"/>
        <v>#DIV/0!</v>
      </c>
      <c r="P25" s="16">
        <v>3.5</v>
      </c>
      <c r="Q25" s="16" t="s">
        <v>6</v>
      </c>
      <c r="R25" s="15">
        <f t="shared" si="4"/>
        <v>0</v>
      </c>
      <c r="S25" s="16">
        <v>3</v>
      </c>
      <c r="T25" s="16" t="s">
        <v>7</v>
      </c>
      <c r="U25" s="15">
        <f t="shared" si="5"/>
        <v>0</v>
      </c>
      <c r="V25" s="16">
        <v>2.5</v>
      </c>
      <c r="W25" s="16" t="s">
        <v>8</v>
      </c>
      <c r="X25" s="15">
        <f t="shared" si="6"/>
        <v>0</v>
      </c>
      <c r="Y25" s="16">
        <v>2</v>
      </c>
      <c r="Z25" s="16" t="s">
        <v>9</v>
      </c>
      <c r="AA25" s="15">
        <f t="shared" si="7"/>
        <v>0</v>
      </c>
      <c r="AB25" s="16">
        <v>1.5</v>
      </c>
      <c r="AC25" s="16" t="s">
        <v>10</v>
      </c>
      <c r="AD25" s="15">
        <f t="shared" si="8"/>
        <v>0</v>
      </c>
      <c r="AE25" s="16">
        <v>1</v>
      </c>
      <c r="AF25" s="16" t="s">
        <v>11</v>
      </c>
      <c r="AG25" s="15">
        <f t="shared" si="9"/>
        <v>0</v>
      </c>
      <c r="AH25" s="16">
        <v>0</v>
      </c>
      <c r="AI25" s="16" t="s">
        <v>15</v>
      </c>
      <c r="AJ25" s="15">
        <f t="shared" si="10"/>
        <v>0</v>
      </c>
      <c r="AK25" s="15">
        <f t="shared" si="11"/>
        <v>0</v>
      </c>
      <c r="AL25" s="17" t="str">
        <f t="shared" si="12"/>
        <v> </v>
      </c>
      <c r="AM25" s="15"/>
      <c r="AN25" s="47"/>
      <c r="AO25" s="47"/>
      <c r="AP25" s="47"/>
      <c r="AQ25" s="47"/>
      <c r="AR25" s="9"/>
      <c r="AS25" s="9"/>
      <c r="AT25" s="9"/>
      <c r="AU25" s="9"/>
      <c r="AV25" s="9"/>
      <c r="AW25" s="9"/>
      <c r="AX25" s="9"/>
    </row>
    <row r="26" spans="1:50" ht="19.5" customHeight="1">
      <c r="A26" s="37"/>
      <c r="B26" s="35"/>
      <c r="C26" s="101"/>
      <c r="D26" s="39" t="str">
        <f t="shared" si="13"/>
        <v> </v>
      </c>
      <c r="E26" s="39"/>
      <c r="F26" s="166"/>
      <c r="G26" s="167"/>
      <c r="H26" s="39" t="s">
        <v>21</v>
      </c>
      <c r="I26" s="114" t="str">
        <f t="shared" si="14"/>
        <v> </v>
      </c>
      <c r="J26" s="40" t="str">
        <f t="shared" si="15"/>
        <v> </v>
      </c>
      <c r="K26" s="14"/>
      <c r="L26" s="14" t="s">
        <v>5</v>
      </c>
      <c r="M26" s="49">
        <f t="shared" si="1"/>
        <v>0</v>
      </c>
      <c r="N26" s="55">
        <f t="shared" si="2"/>
        <v>0</v>
      </c>
      <c r="O26" s="55" t="e">
        <f t="shared" si="3"/>
        <v>#DIV/0!</v>
      </c>
      <c r="P26" s="16">
        <v>3.5</v>
      </c>
      <c r="Q26" s="16" t="s">
        <v>6</v>
      </c>
      <c r="R26" s="15">
        <f t="shared" si="4"/>
        <v>0</v>
      </c>
      <c r="S26" s="16">
        <v>3</v>
      </c>
      <c r="T26" s="16" t="s">
        <v>7</v>
      </c>
      <c r="U26" s="15">
        <f t="shared" si="5"/>
        <v>0</v>
      </c>
      <c r="V26" s="16">
        <v>2.5</v>
      </c>
      <c r="W26" s="16" t="s">
        <v>8</v>
      </c>
      <c r="X26" s="15">
        <f t="shared" si="6"/>
        <v>0</v>
      </c>
      <c r="Y26" s="16">
        <v>2</v>
      </c>
      <c r="Z26" s="16" t="s">
        <v>9</v>
      </c>
      <c r="AA26" s="15">
        <f t="shared" si="7"/>
        <v>0</v>
      </c>
      <c r="AB26" s="16">
        <v>1.5</v>
      </c>
      <c r="AC26" s="16" t="s">
        <v>10</v>
      </c>
      <c r="AD26" s="15">
        <f t="shared" si="8"/>
        <v>0</v>
      </c>
      <c r="AE26" s="16">
        <v>1</v>
      </c>
      <c r="AF26" s="16" t="s">
        <v>11</v>
      </c>
      <c r="AG26" s="15">
        <f t="shared" si="9"/>
        <v>0</v>
      </c>
      <c r="AH26" s="16">
        <v>0</v>
      </c>
      <c r="AI26" s="16" t="s">
        <v>15</v>
      </c>
      <c r="AJ26" s="15">
        <f t="shared" si="10"/>
        <v>0</v>
      </c>
      <c r="AK26" s="15">
        <f t="shared" si="11"/>
        <v>0</v>
      </c>
      <c r="AL26" s="17" t="str">
        <f t="shared" si="12"/>
        <v> </v>
      </c>
      <c r="AM26" s="15"/>
      <c r="AN26" s="47"/>
      <c r="AO26" s="47"/>
      <c r="AP26" s="47"/>
      <c r="AQ26" s="47"/>
      <c r="AR26" s="9"/>
      <c r="AS26" s="9"/>
      <c r="AT26" s="9"/>
      <c r="AU26" s="9"/>
      <c r="AV26" s="9"/>
      <c r="AW26" s="9"/>
      <c r="AX26" s="9"/>
    </row>
    <row r="27" spans="1:50" ht="19.5" customHeight="1">
      <c r="A27" s="37"/>
      <c r="B27" s="35"/>
      <c r="C27" s="101"/>
      <c r="D27" s="39" t="str">
        <f t="shared" si="13"/>
        <v> </v>
      </c>
      <c r="E27" s="39"/>
      <c r="F27" s="166"/>
      <c r="G27" s="167"/>
      <c r="H27" s="39" t="s">
        <v>21</v>
      </c>
      <c r="I27" s="114" t="str">
        <f t="shared" si="14"/>
        <v> </v>
      </c>
      <c r="J27" s="40" t="str">
        <f t="shared" si="15"/>
        <v> </v>
      </c>
      <c r="K27" s="14"/>
      <c r="L27" s="14" t="s">
        <v>5</v>
      </c>
      <c r="M27" s="49">
        <f t="shared" si="1"/>
        <v>0</v>
      </c>
      <c r="N27" s="55">
        <f t="shared" si="2"/>
        <v>0</v>
      </c>
      <c r="O27" s="55" t="e">
        <f t="shared" si="3"/>
        <v>#DIV/0!</v>
      </c>
      <c r="P27" s="16">
        <v>3.5</v>
      </c>
      <c r="Q27" s="16" t="s">
        <v>6</v>
      </c>
      <c r="R27" s="15">
        <f t="shared" si="4"/>
        <v>0</v>
      </c>
      <c r="S27" s="16">
        <v>3</v>
      </c>
      <c r="T27" s="16" t="s">
        <v>7</v>
      </c>
      <c r="U27" s="15">
        <f t="shared" si="5"/>
        <v>0</v>
      </c>
      <c r="V27" s="16">
        <v>2.5</v>
      </c>
      <c r="W27" s="16" t="s">
        <v>8</v>
      </c>
      <c r="X27" s="15">
        <f t="shared" si="6"/>
        <v>0</v>
      </c>
      <c r="Y27" s="16">
        <v>2</v>
      </c>
      <c r="Z27" s="16" t="s">
        <v>9</v>
      </c>
      <c r="AA27" s="15">
        <f t="shared" si="7"/>
        <v>0</v>
      </c>
      <c r="AB27" s="16">
        <v>1.5</v>
      </c>
      <c r="AC27" s="16" t="s">
        <v>10</v>
      </c>
      <c r="AD27" s="15">
        <f t="shared" si="8"/>
        <v>0</v>
      </c>
      <c r="AE27" s="16">
        <v>1</v>
      </c>
      <c r="AF27" s="16" t="s">
        <v>11</v>
      </c>
      <c r="AG27" s="15">
        <f t="shared" si="9"/>
        <v>0</v>
      </c>
      <c r="AH27" s="16">
        <v>0</v>
      </c>
      <c r="AI27" s="16" t="s">
        <v>15</v>
      </c>
      <c r="AJ27" s="15">
        <f t="shared" si="10"/>
        <v>0</v>
      </c>
      <c r="AK27" s="15">
        <f t="shared" si="11"/>
        <v>0</v>
      </c>
      <c r="AL27" s="17" t="str">
        <f t="shared" si="12"/>
        <v> </v>
      </c>
      <c r="AM27" s="15"/>
      <c r="AN27" s="47"/>
      <c r="AO27" s="47"/>
      <c r="AP27" s="47"/>
      <c r="AQ27" s="47"/>
      <c r="AR27" s="9"/>
      <c r="AS27" s="9"/>
      <c r="AT27" s="9"/>
      <c r="AU27" s="9"/>
      <c r="AV27" s="9"/>
      <c r="AW27" s="9"/>
      <c r="AX27" s="9"/>
    </row>
    <row r="28" spans="1:50" ht="19.5" customHeight="1">
      <c r="A28" s="37"/>
      <c r="B28" s="35"/>
      <c r="C28" s="101"/>
      <c r="D28" s="39" t="str">
        <f t="shared" si="13"/>
        <v> </v>
      </c>
      <c r="E28" s="39"/>
      <c r="F28" s="166"/>
      <c r="G28" s="167"/>
      <c r="H28" s="39" t="s">
        <v>21</v>
      </c>
      <c r="I28" s="114" t="str">
        <f t="shared" si="14"/>
        <v> </v>
      </c>
      <c r="J28" s="40" t="str">
        <f t="shared" si="15"/>
        <v> </v>
      </c>
      <c r="K28" s="14"/>
      <c r="L28" s="14" t="s">
        <v>5</v>
      </c>
      <c r="M28" s="49">
        <f t="shared" si="1"/>
        <v>0</v>
      </c>
      <c r="N28" s="55">
        <f t="shared" si="2"/>
        <v>0</v>
      </c>
      <c r="O28" s="55" t="e">
        <f t="shared" si="3"/>
        <v>#DIV/0!</v>
      </c>
      <c r="P28" s="16">
        <v>3.5</v>
      </c>
      <c r="Q28" s="16" t="s">
        <v>6</v>
      </c>
      <c r="R28" s="15">
        <f t="shared" si="4"/>
        <v>0</v>
      </c>
      <c r="S28" s="16">
        <v>3</v>
      </c>
      <c r="T28" s="16" t="s">
        <v>7</v>
      </c>
      <c r="U28" s="15">
        <f t="shared" si="5"/>
        <v>0</v>
      </c>
      <c r="V28" s="16">
        <v>2.5</v>
      </c>
      <c r="W28" s="16" t="s">
        <v>8</v>
      </c>
      <c r="X28" s="15">
        <f t="shared" si="6"/>
        <v>0</v>
      </c>
      <c r="Y28" s="16">
        <v>2</v>
      </c>
      <c r="Z28" s="16" t="s">
        <v>9</v>
      </c>
      <c r="AA28" s="15">
        <f t="shared" si="7"/>
        <v>0</v>
      </c>
      <c r="AB28" s="16">
        <v>1.5</v>
      </c>
      <c r="AC28" s="16" t="s">
        <v>10</v>
      </c>
      <c r="AD28" s="15">
        <f t="shared" si="8"/>
        <v>0</v>
      </c>
      <c r="AE28" s="16">
        <v>1</v>
      </c>
      <c r="AF28" s="16" t="s">
        <v>11</v>
      </c>
      <c r="AG28" s="15">
        <f t="shared" si="9"/>
        <v>0</v>
      </c>
      <c r="AH28" s="16">
        <v>0</v>
      </c>
      <c r="AI28" s="16" t="s">
        <v>15</v>
      </c>
      <c r="AJ28" s="15">
        <f t="shared" si="10"/>
        <v>0</v>
      </c>
      <c r="AK28" s="15">
        <f t="shared" si="11"/>
        <v>0</v>
      </c>
      <c r="AL28" s="17" t="str">
        <f t="shared" si="12"/>
        <v> </v>
      </c>
      <c r="AM28" s="15"/>
      <c r="AN28" s="47"/>
      <c r="AO28" s="47"/>
      <c r="AP28" s="47"/>
      <c r="AQ28" s="47"/>
      <c r="AR28" s="9"/>
      <c r="AS28" s="9"/>
      <c r="AT28" s="9"/>
      <c r="AU28" s="9"/>
      <c r="AV28" s="9"/>
      <c r="AW28" s="9"/>
      <c r="AX28" s="9"/>
    </row>
    <row r="29" spans="1:50" ht="19.5" customHeight="1">
      <c r="A29" s="37"/>
      <c r="B29" s="35"/>
      <c r="C29" s="101"/>
      <c r="D29" s="39" t="str">
        <f t="shared" si="13"/>
        <v> </v>
      </c>
      <c r="E29" s="39"/>
      <c r="F29" s="166"/>
      <c r="G29" s="167"/>
      <c r="H29" s="39" t="s">
        <v>21</v>
      </c>
      <c r="I29" s="114" t="str">
        <f t="shared" si="14"/>
        <v> </v>
      </c>
      <c r="J29" s="40" t="str">
        <f t="shared" si="15"/>
        <v> </v>
      </c>
      <c r="K29" s="14"/>
      <c r="L29" s="14" t="s">
        <v>5</v>
      </c>
      <c r="M29" s="49">
        <f t="shared" si="1"/>
        <v>0</v>
      </c>
      <c r="N29" s="55">
        <f t="shared" si="2"/>
        <v>0</v>
      </c>
      <c r="O29" s="55" t="e">
        <f t="shared" si="3"/>
        <v>#DIV/0!</v>
      </c>
      <c r="P29" s="16">
        <v>3.5</v>
      </c>
      <c r="Q29" s="16" t="s">
        <v>6</v>
      </c>
      <c r="R29" s="15">
        <f t="shared" si="4"/>
        <v>0</v>
      </c>
      <c r="S29" s="16">
        <v>3</v>
      </c>
      <c r="T29" s="16" t="s">
        <v>7</v>
      </c>
      <c r="U29" s="15">
        <f t="shared" si="5"/>
        <v>0</v>
      </c>
      <c r="V29" s="16">
        <v>2.5</v>
      </c>
      <c r="W29" s="16" t="s">
        <v>8</v>
      </c>
      <c r="X29" s="15">
        <f t="shared" si="6"/>
        <v>0</v>
      </c>
      <c r="Y29" s="16">
        <v>2</v>
      </c>
      <c r="Z29" s="16" t="s">
        <v>9</v>
      </c>
      <c r="AA29" s="15">
        <f t="shared" si="7"/>
        <v>0</v>
      </c>
      <c r="AB29" s="16">
        <v>1.5</v>
      </c>
      <c r="AC29" s="16" t="s">
        <v>10</v>
      </c>
      <c r="AD29" s="15">
        <f t="shared" si="8"/>
        <v>0</v>
      </c>
      <c r="AE29" s="16">
        <v>1</v>
      </c>
      <c r="AF29" s="16" t="s">
        <v>11</v>
      </c>
      <c r="AG29" s="15">
        <f t="shared" si="9"/>
        <v>0</v>
      </c>
      <c r="AH29" s="16">
        <v>0</v>
      </c>
      <c r="AI29" s="16" t="s">
        <v>15</v>
      </c>
      <c r="AJ29" s="15">
        <f t="shared" si="10"/>
        <v>0</v>
      </c>
      <c r="AK29" s="15">
        <f t="shared" si="11"/>
        <v>0</v>
      </c>
      <c r="AL29" s="17" t="str">
        <f t="shared" si="12"/>
        <v> </v>
      </c>
      <c r="AM29" s="15"/>
      <c r="AN29" s="47"/>
      <c r="AO29" s="47"/>
      <c r="AP29" s="47"/>
      <c r="AQ29" s="47"/>
      <c r="AR29" s="9"/>
      <c r="AS29" s="9"/>
      <c r="AT29" s="9"/>
      <c r="AU29" s="9"/>
      <c r="AV29" s="9"/>
      <c r="AW29" s="9"/>
      <c r="AX29" s="9"/>
    </row>
    <row r="30" spans="1:50" ht="19.5" customHeight="1">
      <c r="A30" s="37"/>
      <c r="B30" s="35"/>
      <c r="C30" s="101"/>
      <c r="D30" s="39" t="str">
        <f t="shared" si="13"/>
        <v> </v>
      </c>
      <c r="E30" s="39"/>
      <c r="F30" s="166"/>
      <c r="G30" s="167"/>
      <c r="H30" s="39" t="s">
        <v>21</v>
      </c>
      <c r="I30" s="114" t="str">
        <f t="shared" si="14"/>
        <v> </v>
      </c>
      <c r="J30" s="40" t="str">
        <f t="shared" si="15"/>
        <v> </v>
      </c>
      <c r="K30" s="14"/>
      <c r="L30" s="14" t="s">
        <v>5</v>
      </c>
      <c r="M30" s="49">
        <f t="shared" si="1"/>
        <v>0</v>
      </c>
      <c r="N30" s="55">
        <f t="shared" si="2"/>
        <v>0</v>
      </c>
      <c r="O30" s="55" t="e">
        <f t="shared" si="3"/>
        <v>#DIV/0!</v>
      </c>
      <c r="P30" s="16">
        <v>3.5</v>
      </c>
      <c r="Q30" s="16" t="s">
        <v>6</v>
      </c>
      <c r="R30" s="15">
        <f t="shared" si="4"/>
        <v>0</v>
      </c>
      <c r="S30" s="16">
        <v>3</v>
      </c>
      <c r="T30" s="16" t="s">
        <v>7</v>
      </c>
      <c r="U30" s="15">
        <f t="shared" si="5"/>
        <v>0</v>
      </c>
      <c r="V30" s="16">
        <v>2.5</v>
      </c>
      <c r="W30" s="16" t="s">
        <v>8</v>
      </c>
      <c r="X30" s="15">
        <f t="shared" si="6"/>
        <v>0</v>
      </c>
      <c r="Y30" s="16">
        <v>2</v>
      </c>
      <c r="Z30" s="16" t="s">
        <v>9</v>
      </c>
      <c r="AA30" s="15">
        <f t="shared" si="7"/>
        <v>0</v>
      </c>
      <c r="AB30" s="16">
        <v>1.5</v>
      </c>
      <c r="AC30" s="16" t="s">
        <v>10</v>
      </c>
      <c r="AD30" s="15">
        <f t="shared" si="8"/>
        <v>0</v>
      </c>
      <c r="AE30" s="16">
        <v>1</v>
      </c>
      <c r="AF30" s="16" t="s">
        <v>11</v>
      </c>
      <c r="AG30" s="15">
        <f t="shared" si="9"/>
        <v>0</v>
      </c>
      <c r="AH30" s="16">
        <v>0</v>
      </c>
      <c r="AI30" s="16" t="s">
        <v>15</v>
      </c>
      <c r="AJ30" s="15">
        <f t="shared" si="10"/>
        <v>0</v>
      </c>
      <c r="AK30" s="15">
        <f t="shared" si="11"/>
        <v>0</v>
      </c>
      <c r="AL30" s="17" t="str">
        <f t="shared" si="12"/>
        <v> </v>
      </c>
      <c r="AM30" s="15"/>
      <c r="AN30" s="47"/>
      <c r="AO30" s="47"/>
      <c r="AP30" s="47"/>
      <c r="AQ30" s="47"/>
      <c r="AR30" s="9"/>
      <c r="AS30" s="9"/>
      <c r="AT30" s="9"/>
      <c r="AU30" s="9"/>
      <c r="AV30" s="9"/>
      <c r="AW30" s="9"/>
      <c r="AX30" s="9"/>
    </row>
    <row r="31" spans="1:50" ht="19.5" customHeight="1">
      <c r="A31" s="37"/>
      <c r="B31" s="35"/>
      <c r="C31" s="101"/>
      <c r="D31" s="39" t="str">
        <f t="shared" si="13"/>
        <v> </v>
      </c>
      <c r="E31" s="39"/>
      <c r="F31" s="166"/>
      <c r="G31" s="167"/>
      <c r="H31" s="39" t="s">
        <v>21</v>
      </c>
      <c r="I31" s="114" t="str">
        <f t="shared" si="14"/>
        <v> </v>
      </c>
      <c r="J31" s="40" t="str">
        <f t="shared" si="15"/>
        <v> </v>
      </c>
      <c r="K31" s="14"/>
      <c r="L31" s="14" t="s">
        <v>5</v>
      </c>
      <c r="M31" s="49">
        <f t="shared" si="1"/>
        <v>0</v>
      </c>
      <c r="N31" s="55">
        <f t="shared" si="2"/>
        <v>0</v>
      </c>
      <c r="O31" s="55" t="e">
        <f t="shared" si="3"/>
        <v>#DIV/0!</v>
      </c>
      <c r="P31" s="16">
        <v>3.5</v>
      </c>
      <c r="Q31" s="16" t="s">
        <v>6</v>
      </c>
      <c r="R31" s="15">
        <f t="shared" si="4"/>
        <v>0</v>
      </c>
      <c r="S31" s="16">
        <v>3</v>
      </c>
      <c r="T31" s="16" t="s">
        <v>7</v>
      </c>
      <c r="U31" s="15">
        <f t="shared" si="5"/>
        <v>0</v>
      </c>
      <c r="V31" s="16">
        <v>2.5</v>
      </c>
      <c r="W31" s="16" t="s">
        <v>8</v>
      </c>
      <c r="X31" s="15">
        <f t="shared" si="6"/>
        <v>0</v>
      </c>
      <c r="Y31" s="16">
        <v>2</v>
      </c>
      <c r="Z31" s="16" t="s">
        <v>9</v>
      </c>
      <c r="AA31" s="15">
        <f t="shared" si="7"/>
        <v>0</v>
      </c>
      <c r="AB31" s="16">
        <v>1.5</v>
      </c>
      <c r="AC31" s="16" t="s">
        <v>10</v>
      </c>
      <c r="AD31" s="15">
        <f t="shared" si="8"/>
        <v>0</v>
      </c>
      <c r="AE31" s="16">
        <v>1</v>
      </c>
      <c r="AF31" s="16" t="s">
        <v>11</v>
      </c>
      <c r="AG31" s="15">
        <f t="shared" si="9"/>
        <v>0</v>
      </c>
      <c r="AH31" s="16">
        <v>0</v>
      </c>
      <c r="AI31" s="16" t="s">
        <v>15</v>
      </c>
      <c r="AJ31" s="15">
        <f t="shared" si="10"/>
        <v>0</v>
      </c>
      <c r="AK31" s="15">
        <f t="shared" si="11"/>
        <v>0</v>
      </c>
      <c r="AL31" s="17" t="str">
        <f t="shared" si="12"/>
        <v> </v>
      </c>
      <c r="AM31" s="15"/>
      <c r="AN31" s="47"/>
      <c r="AO31" s="47"/>
      <c r="AP31" s="47"/>
      <c r="AQ31" s="47"/>
      <c r="AR31" s="9"/>
      <c r="AS31" s="9"/>
      <c r="AT31" s="9"/>
      <c r="AU31" s="9"/>
      <c r="AV31" s="9"/>
      <c r="AW31" s="9"/>
      <c r="AX31" s="9"/>
    </row>
    <row r="32" spans="1:50" ht="19.5" customHeight="1">
      <c r="A32" s="37"/>
      <c r="B32" s="35"/>
      <c r="C32" s="101"/>
      <c r="D32" s="39" t="str">
        <f t="shared" si="13"/>
        <v> </v>
      </c>
      <c r="E32" s="39"/>
      <c r="F32" s="166"/>
      <c r="G32" s="167"/>
      <c r="H32" s="39" t="s">
        <v>21</v>
      </c>
      <c r="I32" s="114" t="str">
        <f t="shared" si="14"/>
        <v> </v>
      </c>
      <c r="J32" s="40" t="str">
        <f t="shared" si="15"/>
        <v> </v>
      </c>
      <c r="K32" s="14"/>
      <c r="L32" s="14" t="s">
        <v>5</v>
      </c>
      <c r="M32" s="49">
        <f t="shared" si="1"/>
        <v>0</v>
      </c>
      <c r="N32" s="55">
        <f t="shared" si="2"/>
        <v>0</v>
      </c>
      <c r="O32" s="55" t="e">
        <f t="shared" si="3"/>
        <v>#DIV/0!</v>
      </c>
      <c r="P32" s="16">
        <v>3.5</v>
      </c>
      <c r="Q32" s="16" t="s">
        <v>6</v>
      </c>
      <c r="R32" s="15">
        <f t="shared" si="4"/>
        <v>0</v>
      </c>
      <c r="S32" s="16">
        <v>3</v>
      </c>
      <c r="T32" s="16" t="s">
        <v>7</v>
      </c>
      <c r="U32" s="15">
        <f t="shared" si="5"/>
        <v>0</v>
      </c>
      <c r="V32" s="16">
        <v>2.5</v>
      </c>
      <c r="W32" s="16" t="s">
        <v>8</v>
      </c>
      <c r="X32" s="15">
        <f t="shared" si="6"/>
        <v>0</v>
      </c>
      <c r="Y32" s="16">
        <v>2</v>
      </c>
      <c r="Z32" s="16" t="s">
        <v>9</v>
      </c>
      <c r="AA32" s="15">
        <f t="shared" si="7"/>
        <v>0</v>
      </c>
      <c r="AB32" s="16">
        <v>1.5</v>
      </c>
      <c r="AC32" s="16" t="s">
        <v>10</v>
      </c>
      <c r="AD32" s="15">
        <f t="shared" si="8"/>
        <v>0</v>
      </c>
      <c r="AE32" s="16">
        <v>1</v>
      </c>
      <c r="AF32" s="16" t="s">
        <v>11</v>
      </c>
      <c r="AG32" s="15">
        <f t="shared" si="9"/>
        <v>0</v>
      </c>
      <c r="AH32" s="16">
        <v>0</v>
      </c>
      <c r="AI32" s="16" t="s">
        <v>15</v>
      </c>
      <c r="AJ32" s="15">
        <f t="shared" si="10"/>
        <v>0</v>
      </c>
      <c r="AK32" s="15">
        <f t="shared" si="11"/>
        <v>0</v>
      </c>
      <c r="AL32" s="17" t="str">
        <f t="shared" si="12"/>
        <v> </v>
      </c>
      <c r="AM32" s="15"/>
      <c r="AN32" s="47"/>
      <c r="AO32" s="47"/>
      <c r="AP32" s="47"/>
      <c r="AQ32" s="47"/>
      <c r="AR32" s="9"/>
      <c r="AS32" s="9"/>
      <c r="AT32" s="9"/>
      <c r="AU32" s="9"/>
      <c r="AV32" s="9"/>
      <c r="AW32" s="9"/>
      <c r="AX32" s="9"/>
    </row>
    <row r="33" spans="1:50" ht="19.5" customHeight="1" thickBot="1">
      <c r="A33" s="56"/>
      <c r="B33" s="57"/>
      <c r="C33" s="102"/>
      <c r="D33" s="39" t="str">
        <f t="shared" si="13"/>
        <v> </v>
      </c>
      <c r="E33" s="103"/>
      <c r="F33" s="166"/>
      <c r="G33" s="167"/>
      <c r="H33" s="103" t="s">
        <v>21</v>
      </c>
      <c r="I33" s="115" t="str">
        <f t="shared" si="14"/>
        <v> </v>
      </c>
      <c r="J33" s="40" t="str">
        <f t="shared" si="15"/>
        <v> </v>
      </c>
      <c r="K33" s="14"/>
      <c r="L33" s="14" t="s">
        <v>5</v>
      </c>
      <c r="M33" s="49">
        <f t="shared" si="1"/>
        <v>0</v>
      </c>
      <c r="N33" s="55">
        <f t="shared" si="2"/>
        <v>0</v>
      </c>
      <c r="O33" s="55" t="e">
        <f t="shared" si="3"/>
        <v>#DIV/0!</v>
      </c>
      <c r="P33" s="16">
        <v>3.5</v>
      </c>
      <c r="Q33" s="16" t="s">
        <v>6</v>
      </c>
      <c r="R33" s="15">
        <f t="shared" si="4"/>
        <v>0</v>
      </c>
      <c r="S33" s="16">
        <v>3</v>
      </c>
      <c r="T33" s="16" t="s">
        <v>7</v>
      </c>
      <c r="U33" s="15">
        <f t="shared" si="5"/>
        <v>0</v>
      </c>
      <c r="V33" s="16">
        <v>2.5</v>
      </c>
      <c r="W33" s="16" t="s">
        <v>8</v>
      </c>
      <c r="X33" s="15">
        <f t="shared" si="6"/>
        <v>0</v>
      </c>
      <c r="Y33" s="16">
        <v>2</v>
      </c>
      <c r="Z33" s="16" t="s">
        <v>9</v>
      </c>
      <c r="AA33" s="15">
        <f t="shared" si="7"/>
        <v>0</v>
      </c>
      <c r="AB33" s="16">
        <v>1.5</v>
      </c>
      <c r="AC33" s="16" t="s">
        <v>10</v>
      </c>
      <c r="AD33" s="15">
        <f t="shared" si="8"/>
        <v>0</v>
      </c>
      <c r="AE33" s="16">
        <v>1</v>
      </c>
      <c r="AF33" s="16" t="s">
        <v>11</v>
      </c>
      <c r="AG33" s="15">
        <f t="shared" si="9"/>
        <v>0</v>
      </c>
      <c r="AH33" s="16">
        <v>0</v>
      </c>
      <c r="AI33" s="16" t="s">
        <v>15</v>
      </c>
      <c r="AJ33" s="15">
        <f t="shared" si="10"/>
        <v>0</v>
      </c>
      <c r="AK33" s="15">
        <f t="shared" si="11"/>
        <v>0</v>
      </c>
      <c r="AL33" s="17" t="str">
        <f t="shared" si="12"/>
        <v> </v>
      </c>
      <c r="AM33" s="47"/>
      <c r="AN33" s="47"/>
      <c r="AO33" s="47"/>
      <c r="AP33" s="47"/>
      <c r="AQ33" s="47"/>
      <c r="AR33" s="9"/>
      <c r="AS33" s="9"/>
      <c r="AT33" s="9"/>
      <c r="AU33" s="9"/>
      <c r="AV33" s="9"/>
      <c r="AW33" s="9"/>
      <c r="AX33" s="9"/>
    </row>
    <row r="34" spans="1:50" ht="16.5" thickBot="1">
      <c r="A34" s="44"/>
      <c r="B34" s="45"/>
      <c r="C34" s="44"/>
      <c r="D34" s="44"/>
      <c r="E34" s="44"/>
      <c r="F34" s="45"/>
      <c r="G34" s="45"/>
      <c r="H34" s="46"/>
      <c r="I34" s="45"/>
      <c r="J34" s="44"/>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9"/>
      <c r="AS34" s="9"/>
      <c r="AT34" s="9"/>
      <c r="AU34" s="9"/>
      <c r="AV34" s="9"/>
      <c r="AW34" s="9"/>
      <c r="AX34" s="9"/>
    </row>
    <row r="35" spans="1:50" ht="21.75" customHeight="1">
      <c r="A35" s="138" t="s">
        <v>19</v>
      </c>
      <c r="B35" s="139"/>
      <c r="C35" s="24"/>
      <c r="D35" s="139" t="s">
        <v>19</v>
      </c>
      <c r="E35" s="139"/>
      <c r="F35" s="139"/>
      <c r="G35" s="42"/>
      <c r="H35" s="139" t="s">
        <v>19</v>
      </c>
      <c r="I35" s="139"/>
      <c r="J35" s="140"/>
      <c r="K35" s="51"/>
      <c r="L35" s="52" t="s">
        <v>19</v>
      </c>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9"/>
      <c r="AS35" s="9"/>
      <c r="AT35" s="9"/>
      <c r="AU35" s="9"/>
      <c r="AV35" s="9"/>
      <c r="AW35" s="9"/>
      <c r="AX35" s="9"/>
    </row>
    <row r="36" spans="1:50" ht="21.75" customHeight="1">
      <c r="A36" s="123" t="s">
        <v>79</v>
      </c>
      <c r="B36" s="123"/>
      <c r="C36" s="71"/>
      <c r="D36" s="123" t="s">
        <v>80</v>
      </c>
      <c r="E36" s="123"/>
      <c r="F36" s="123"/>
      <c r="G36" s="72"/>
      <c r="H36" s="124" t="s">
        <v>81</v>
      </c>
      <c r="I36" s="124"/>
      <c r="J36" s="125"/>
      <c r="K36" s="10"/>
      <c r="L36" s="5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9"/>
      <c r="AS36" s="9"/>
      <c r="AT36" s="9"/>
      <c r="AU36" s="9"/>
      <c r="AV36" s="9"/>
      <c r="AW36" s="9"/>
      <c r="AX36" s="9"/>
    </row>
    <row r="37" spans="1:50" ht="21.75" customHeight="1">
      <c r="A37" s="26"/>
      <c r="B37" s="21"/>
      <c r="C37" s="21"/>
      <c r="D37" s="20"/>
      <c r="E37" s="20"/>
      <c r="F37" s="20"/>
      <c r="G37" s="21"/>
      <c r="H37" s="21"/>
      <c r="I37" s="21"/>
      <c r="J37" s="25"/>
      <c r="K37" s="10"/>
      <c r="L37" s="51"/>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9"/>
      <c r="AS37" s="9"/>
      <c r="AT37" s="9"/>
      <c r="AU37" s="9"/>
      <c r="AV37" s="9"/>
      <c r="AW37" s="9"/>
      <c r="AX37" s="9"/>
    </row>
    <row r="38" spans="1:50" ht="21.75" customHeight="1">
      <c r="A38" s="26"/>
      <c r="B38" s="21"/>
      <c r="C38" s="21"/>
      <c r="D38" s="126" t="s">
        <v>19</v>
      </c>
      <c r="E38" s="126"/>
      <c r="F38" s="126"/>
      <c r="G38" s="21"/>
      <c r="H38" s="21"/>
      <c r="I38" s="158"/>
      <c r="J38" s="158"/>
      <c r="K38" s="158"/>
      <c r="L38" s="51"/>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9"/>
      <c r="AS38" s="9"/>
      <c r="AT38" s="9"/>
      <c r="AU38" s="9"/>
      <c r="AV38" s="9"/>
      <c r="AW38" s="9"/>
      <c r="AX38" s="9"/>
    </row>
    <row r="39" spans="1:50" ht="21.75" customHeight="1">
      <c r="A39" s="26"/>
      <c r="B39" s="21"/>
      <c r="C39" s="21"/>
      <c r="D39" s="20"/>
      <c r="E39" s="20"/>
      <c r="F39" s="20"/>
      <c r="G39" s="21"/>
      <c r="H39" s="21"/>
      <c r="I39" s="21"/>
      <c r="J39" s="25"/>
      <c r="K39" s="10"/>
      <c r="L39" s="51"/>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9"/>
      <c r="AS39" s="9"/>
      <c r="AT39" s="9"/>
      <c r="AU39" s="9"/>
      <c r="AV39" s="9"/>
      <c r="AW39" s="9"/>
      <c r="AX39" s="9"/>
    </row>
    <row r="40" spans="1:43" ht="21.75" customHeight="1">
      <c r="A40" s="27"/>
      <c r="B40" s="23"/>
      <c r="C40" s="21"/>
      <c r="D40" s="123" t="s">
        <v>82</v>
      </c>
      <c r="E40" s="123"/>
      <c r="F40" s="123"/>
      <c r="G40" s="21"/>
      <c r="H40" s="23"/>
      <c r="I40" s="21"/>
      <c r="J40" s="21"/>
      <c r="K40" s="21"/>
      <c r="L40" s="51"/>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row>
    <row r="41" spans="1:43" ht="27" customHeight="1">
      <c r="A41" s="163" t="s">
        <v>23</v>
      </c>
      <c r="B41" s="164"/>
      <c r="C41" s="164"/>
      <c r="D41" s="164"/>
      <c r="E41" s="164"/>
      <c r="F41" s="164"/>
      <c r="G41" s="164"/>
      <c r="H41" s="164"/>
      <c r="I41" s="164"/>
      <c r="J41" s="165"/>
      <c r="K41" s="51"/>
      <c r="L41" s="51"/>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row r="42" spans="1:43" s="5" customFormat="1" ht="73.5" customHeight="1" thickBot="1">
      <c r="A42" s="120" t="s">
        <v>22</v>
      </c>
      <c r="B42" s="121"/>
      <c r="C42" s="121"/>
      <c r="D42" s="121"/>
      <c r="E42" s="121"/>
      <c r="F42" s="121"/>
      <c r="G42" s="121"/>
      <c r="H42" s="121"/>
      <c r="I42" s="121"/>
      <c r="J42" s="122"/>
      <c r="K42" s="51"/>
      <c r="L42" s="51"/>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row>
    <row r="43" spans="1:43" s="5" customFormat="1" ht="15.75">
      <c r="A43" s="4"/>
      <c r="C43" s="4"/>
      <c r="D43" s="4"/>
      <c r="E43" s="4"/>
      <c r="H43" s="6"/>
      <c r="J43" s="4"/>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5" customFormat="1" ht="15.75">
      <c r="A44" s="4"/>
      <c r="C44" s="4"/>
      <c r="D44" s="4"/>
      <c r="E44" s="4"/>
      <c r="H44" s="6"/>
      <c r="J44" s="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5" customFormat="1" ht="15.75">
      <c r="A45" s="4"/>
      <c r="C45" s="4"/>
      <c r="D45" s="4"/>
      <c r="E45" s="4"/>
      <c r="H45" s="6"/>
      <c r="J45" s="4"/>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row r="46" spans="1:43" s="5" customFormat="1" ht="15.75">
      <c r="A46" s="4"/>
      <c r="C46" s="4"/>
      <c r="D46" s="4"/>
      <c r="E46" s="4"/>
      <c r="H46" s="6"/>
      <c r="J46" s="4"/>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s="5" customFormat="1" ht="15.75">
      <c r="A47" s="4"/>
      <c r="C47" s="4"/>
      <c r="D47" s="4"/>
      <c r="E47" s="4"/>
      <c r="H47" s="6"/>
      <c r="J47" s="4"/>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s="5" customFormat="1" ht="15.75">
      <c r="A48" s="4"/>
      <c r="C48" s="4"/>
      <c r="D48" s="4"/>
      <c r="E48" s="4"/>
      <c r="H48" s="6"/>
      <c r="J48" s="4"/>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s="5" customFormat="1" ht="15.75">
      <c r="A49" s="4"/>
      <c r="C49" s="4"/>
      <c r="D49" s="4"/>
      <c r="E49" s="4"/>
      <c r="H49" s="6"/>
      <c r="J49" s="4"/>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s="5" customFormat="1" ht="15.75">
      <c r="A50" s="4"/>
      <c r="C50" s="4"/>
      <c r="D50" s="4"/>
      <c r="E50" s="4"/>
      <c r="H50" s="6"/>
      <c r="J50" s="4"/>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password="CC2D" sheet="1"/>
  <mergeCells count="43">
    <mergeCell ref="D38:F38"/>
    <mergeCell ref="D40:F40"/>
    <mergeCell ref="A41:J41"/>
    <mergeCell ref="A42:J42"/>
    <mergeCell ref="I38:K38"/>
    <mergeCell ref="F32:G32"/>
    <mergeCell ref="F33:G33"/>
    <mergeCell ref="A35:B35"/>
    <mergeCell ref="D35:F35"/>
    <mergeCell ref="H35:J35"/>
    <mergeCell ref="A36:B36"/>
    <mergeCell ref="D36:F36"/>
    <mergeCell ref="H36:J36"/>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horizontalCentered="1" verticalCentered="1"/>
  <pageMargins left="0.28" right="0.23" top="0.17" bottom="0" header="0" footer="0"/>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KUZU</dc:creator>
  <cp:keywords/>
  <dc:description/>
  <cp:lastModifiedBy>A1596</cp:lastModifiedBy>
  <cp:lastPrinted>2013-02-01T13:08:01Z</cp:lastPrinted>
  <dcterms:created xsi:type="dcterms:W3CDTF">2012-11-14T14:17:27Z</dcterms:created>
  <dcterms:modified xsi:type="dcterms:W3CDTF">2013-02-01T14:41:43Z</dcterms:modified>
  <cp:category/>
  <cp:version/>
  <cp:contentType/>
  <cp:contentStatus/>
</cp:coreProperties>
</file>