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SAĞLIK YÖNETİMİ 1. GRUP" sheetId="1" r:id="rId1"/>
    <sheet name="SAĞLIK YÖNETİMİ 2. GRUP" sheetId="2" r:id="rId2"/>
  </sheets>
  <definedNames/>
  <calcPr fullCalcOnLoad="1"/>
</workbook>
</file>

<file path=xl/sharedStrings.xml><?xml version="1.0" encoding="utf-8"?>
<sst xmlns="http://schemas.openxmlformats.org/spreadsheetml/2006/main" count="718" uniqueCount="63">
  <si>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</si>
  <si>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</si>
  <si>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</si>
  <si>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</si>
  <si>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</si>
  <si>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</si>
  <si>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</si>
  <si>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</si>
  <si>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</si>
  <si>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</si>
  <si>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</si>
  <si>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</si>
  <si>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</si>
  <si>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</si>
  <si>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</si>
  <si>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</si>
  <si>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</si>
  <si>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</si>
  <si>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</si>
  <si>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</si>
  <si>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</si>
  <si>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</si>
  <si>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</si>
  <si>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</si>
  <si>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</si>
  <si>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</si>
  <si>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</si>
  <si>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Not:    1) Öğrencinin danışmanı Proje ve Yeterlik Sınavına girmek zorundadır.          
          2) Proje sınavından başarılı olmayan öğrenci yeterlik sınavına alınmaz.</t>
  </si>
  <si>
    <t>(2)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t>
  </si>
  <si>
    <t>2014-2015 / GÜZ YARIYILI SONU</t>
  </si>
  <si>
    <t>SAĞLIK YÖNETİMİ TEZSİZ YÜKSEK LİSANS/ II. ÖĞRETİM PROGRAMI</t>
  </si>
  <si>
    <t>1360M48001</t>
  </si>
  <si>
    <t>Buket KAYAOĞLU</t>
  </si>
  <si>
    <t>Prof. Dr. Türker BAŞ</t>
  </si>
  <si>
    <t>1260M48010</t>
  </si>
  <si>
    <t>Gülay KÜRKAN</t>
  </si>
  <si>
    <t>1360M48010</t>
  </si>
  <si>
    <t>Tarık ÖZTÜRK</t>
  </si>
  <si>
    <t>Doç. Dr. Mahmut AKBOLAT</t>
  </si>
  <si>
    <t>1360M48024</t>
  </si>
  <si>
    <t>Burcu GÜNAL</t>
  </si>
  <si>
    <t>1360M48023</t>
  </si>
  <si>
    <t>Fatma ÜNAL</t>
  </si>
  <si>
    <t>Yrd. Doç. Dr. Harun KIRILMAZ</t>
  </si>
  <si>
    <t>1360M48011</t>
  </si>
  <si>
    <t>Ülkühan DÜZENLİ</t>
  </si>
  <si>
    <t>1360M48012</t>
  </si>
  <si>
    <t>Meryem DİNDAR</t>
  </si>
  <si>
    <t>Yrd. Doç. Dr. Mustafa YILDIRIM</t>
  </si>
  <si>
    <t>1360M48022</t>
  </si>
  <si>
    <t>Kübra KESER</t>
  </si>
  <si>
    <t>Prof. Dr. Rana KUTANİS</t>
  </si>
  <si>
    <t>1360M48002</t>
  </si>
  <si>
    <t>Gülçin YOLAÇAN</t>
  </si>
  <si>
    <t>1360M48014</t>
  </si>
  <si>
    <t>Ziya BAŞTOPÇU</t>
  </si>
  <si>
    <t>1360M48006</t>
  </si>
  <si>
    <t>İsmail MADEN</t>
  </si>
  <si>
    <t>Doç. Dr. Selma ALTINDİŞ</t>
  </si>
  <si>
    <t>1360M48009</t>
  </si>
  <si>
    <t>Kamil SERHOŞ</t>
  </si>
  <si>
    <t>Yrd. Doç. Dr. Sema ÜLKÜ</t>
  </si>
  <si>
    <t xml:space="preserve"> 2. GRUP</t>
  </si>
</sst>
</file>

<file path=xl/styles.xml><?xml version="1.0" encoding="utf-8"?>
<styleSheet xmlns="http://schemas.openxmlformats.org/spreadsheetml/2006/main">
  <numFmts count="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
  </numFmts>
  <fonts count="50">
    <font>
      <sz val="11"/>
      <color theme="1"/>
      <name val="Calibri"/>
      <family val="2"/>
    </font>
    <font>
      <sz val="11"/>
      <color indexed="8"/>
      <name val="Calibri"/>
      <family val="2"/>
    </font>
    <font>
      <sz val="12"/>
      <name val="Times New Roman"/>
      <family val="1"/>
    </font>
    <font>
      <sz val="10"/>
      <name val="Times New Roman"/>
      <family val="1"/>
    </font>
    <font>
      <i/>
      <sz val="12"/>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2"/>
      <color indexed="9"/>
      <name val="Times New Roman"/>
      <family val="1"/>
    </font>
    <font>
      <b/>
      <sz val="11"/>
      <color indexed="8"/>
      <name val="Times New Roman"/>
      <family val="1"/>
    </font>
    <font>
      <b/>
      <sz val="10"/>
      <color indexed="8"/>
      <name val="Times New Roman"/>
      <family val="1"/>
    </font>
    <font>
      <sz val="10"/>
      <color indexed="8"/>
      <name val="Times New Roman"/>
      <family val="1"/>
    </font>
    <font>
      <sz val="9"/>
      <color indexed="8"/>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theme="0"/>
      <name val="Times New Roman"/>
      <family val="1"/>
    </font>
    <font>
      <b/>
      <sz val="11"/>
      <color theme="1"/>
      <name val="Times New Roman"/>
      <family val="1"/>
    </font>
    <font>
      <b/>
      <sz val="10"/>
      <color rgb="FF000000"/>
      <name val="Times New Roman"/>
      <family val="1"/>
    </font>
    <font>
      <sz val="10"/>
      <color theme="1"/>
      <name val="Times New Roman"/>
      <family val="1"/>
    </font>
    <font>
      <sz val="9"/>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style="medium"/>
      <right/>
      <top/>
      <bottom/>
    </border>
    <border>
      <left/>
      <right style="medium"/>
      <top/>
      <bottom/>
    </border>
    <border>
      <left style="medium"/>
      <right style="medium"/>
      <top style="medium"/>
      <bottom style="medium"/>
    </border>
    <border>
      <left style="thin"/>
      <right style="thin"/>
      <top/>
      <bottom style="thin"/>
    </border>
    <border>
      <left style="thin"/>
      <right style="medium"/>
      <top style="thin"/>
      <bottom style="thin"/>
    </border>
    <border>
      <left style="thin"/>
      <right style="thin"/>
      <top style="thin"/>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69">
    <xf numFmtId="0" fontId="0" fillId="0" borderId="0" xfId="0" applyFont="1" applyAlignment="1">
      <alignment/>
    </xf>
    <xf numFmtId="0" fontId="43" fillId="0" borderId="0" xfId="0" applyFont="1" applyAlignment="1" applyProtection="1">
      <alignment/>
      <protection hidden="1"/>
    </xf>
    <xf numFmtId="0" fontId="43" fillId="0" borderId="0" xfId="0" applyFont="1" applyAlignment="1">
      <alignment/>
    </xf>
    <xf numFmtId="0" fontId="2" fillId="0" borderId="0" xfId="0" applyFont="1" applyAlignment="1" applyProtection="1">
      <alignment/>
      <protection hidden="1"/>
    </xf>
    <xf numFmtId="0" fontId="2" fillId="0" borderId="0" xfId="0" applyFont="1" applyBorder="1" applyAlignment="1" applyProtection="1">
      <alignment/>
      <protection hidden="1"/>
    </xf>
    <xf numFmtId="164" fontId="3" fillId="33" borderId="10" xfId="0" applyNumberFormat="1" applyFont="1" applyFill="1" applyBorder="1" applyAlignment="1" applyProtection="1">
      <alignment horizontal="center"/>
      <protection hidden="1"/>
    </xf>
    <xf numFmtId="0" fontId="4" fillId="33" borderId="0" xfId="0" applyFont="1" applyFill="1" applyBorder="1" applyAlignment="1" applyProtection="1">
      <alignment horizontal="center" vertical="center" wrapText="1"/>
      <protection hidden="1"/>
    </xf>
    <xf numFmtId="0" fontId="2" fillId="33" borderId="0" xfId="0" applyFont="1" applyFill="1" applyBorder="1" applyAlignment="1" applyProtection="1">
      <alignment/>
      <protection hidden="1"/>
    </xf>
    <xf numFmtId="0" fontId="2" fillId="34" borderId="0" xfId="0" applyFont="1" applyFill="1" applyBorder="1" applyAlignment="1" applyProtection="1">
      <alignment/>
      <protection hidden="1"/>
    </xf>
    <xf numFmtId="0" fontId="4" fillId="0" borderId="0" xfId="0" applyFont="1" applyFill="1" applyBorder="1" applyAlignment="1" applyProtection="1">
      <alignment horizontal="center" vertical="center" wrapText="1"/>
      <protection hidden="1"/>
    </xf>
    <xf numFmtId="0" fontId="2" fillId="0" borderId="0" xfId="0" applyFont="1" applyFill="1" applyBorder="1" applyAlignment="1" applyProtection="1">
      <alignment/>
      <protection hidden="1"/>
    </xf>
    <xf numFmtId="164" fontId="2" fillId="35" borderId="0" xfId="0" applyNumberFormat="1" applyFont="1" applyFill="1" applyBorder="1" applyAlignment="1" applyProtection="1">
      <alignment/>
      <protection hidden="1"/>
    </xf>
    <xf numFmtId="0" fontId="2" fillId="0" borderId="0" xfId="0" applyFont="1" applyFill="1" applyAlignment="1" applyProtection="1">
      <alignment/>
      <protection hidden="1"/>
    </xf>
    <xf numFmtId="0" fontId="44" fillId="0" borderId="0" xfId="0" applyFont="1" applyFill="1" applyAlignment="1" applyProtection="1">
      <alignment/>
      <protection hidden="1"/>
    </xf>
    <xf numFmtId="0" fontId="41" fillId="0" borderId="11" xfId="0" applyFont="1" applyFill="1" applyBorder="1" applyAlignment="1" applyProtection="1">
      <alignment horizontal="center"/>
      <protection hidden="1"/>
    </xf>
    <xf numFmtId="0" fontId="45" fillId="0" borderId="0" xfId="0" applyFont="1" applyFill="1" applyBorder="1" applyAlignment="1" applyProtection="1">
      <alignment horizontal="center" vertical="center"/>
      <protection hidden="1"/>
    </xf>
    <xf numFmtId="0" fontId="41" fillId="33" borderId="0" xfId="0" applyFont="1" applyFill="1" applyBorder="1" applyAlignment="1" applyProtection="1">
      <alignment horizontal="center"/>
      <protection hidden="1"/>
    </xf>
    <xf numFmtId="0" fontId="45" fillId="0" borderId="12" xfId="0" applyFont="1" applyBorder="1" applyAlignment="1" applyProtection="1">
      <alignment horizontal="center" vertical="center"/>
      <protection hidden="1"/>
    </xf>
    <xf numFmtId="0" fontId="41" fillId="0" borderId="0" xfId="0" applyFont="1" applyBorder="1" applyAlignment="1" applyProtection="1">
      <alignment horizontal="center" vertical="center"/>
      <protection hidden="1"/>
    </xf>
    <xf numFmtId="0" fontId="41" fillId="33" borderId="0" xfId="0" applyFont="1" applyFill="1" applyBorder="1" applyAlignment="1" applyProtection="1">
      <alignment horizontal="center"/>
      <protection locked="0"/>
    </xf>
    <xf numFmtId="0" fontId="41" fillId="33" borderId="13" xfId="0" applyFont="1" applyFill="1" applyBorder="1" applyAlignment="1" applyProtection="1">
      <alignment horizontal="center"/>
      <protection locked="0"/>
    </xf>
    <xf numFmtId="0" fontId="41" fillId="0" borderId="0" xfId="0" applyFont="1" applyBorder="1" applyAlignment="1" applyProtection="1">
      <alignment horizontal="center"/>
      <protection hidden="1"/>
    </xf>
    <xf numFmtId="0" fontId="41" fillId="0" borderId="13" xfId="0" applyFont="1" applyBorder="1" applyAlignment="1" applyProtection="1">
      <alignment horizontal="center"/>
      <protection hidden="1"/>
    </xf>
    <xf numFmtId="0" fontId="46" fillId="0" borderId="14" xfId="0" applyFont="1" applyBorder="1" applyAlignment="1" applyProtection="1">
      <alignment horizontal="center" vertical="center" wrapText="1"/>
      <protection hidden="1"/>
    </xf>
    <xf numFmtId="0" fontId="46" fillId="0" borderId="14" xfId="0" applyFont="1" applyFill="1" applyBorder="1" applyAlignment="1" applyProtection="1">
      <alignment horizontal="center" vertical="center" wrapText="1"/>
      <protection hidden="1"/>
    </xf>
    <xf numFmtId="11" fontId="47" fillId="33" borderId="10" xfId="0" applyNumberFormat="1" applyFont="1" applyFill="1" applyBorder="1" applyAlignment="1">
      <alignment horizontal="center" vertical="center"/>
    </xf>
    <xf numFmtId="0" fontId="47" fillId="33" borderId="10" xfId="0" applyFont="1" applyFill="1" applyBorder="1" applyAlignment="1">
      <alignment horizontal="left" vertical="center"/>
    </xf>
    <xf numFmtId="0" fontId="47" fillId="33" borderId="10" xfId="0" applyFont="1" applyFill="1" applyBorder="1" applyAlignment="1" applyProtection="1">
      <alignment horizontal="center" vertical="center"/>
      <protection hidden="1"/>
    </xf>
    <xf numFmtId="0" fontId="3" fillId="33" borderId="10" xfId="0" applyFont="1" applyFill="1" applyBorder="1" applyAlignment="1" applyProtection="1">
      <alignment horizontal="center" vertical="center" wrapText="1"/>
      <protection hidden="1"/>
    </xf>
    <xf numFmtId="0" fontId="3" fillId="33" borderId="15" xfId="0" applyNumberFormat="1" applyFont="1" applyFill="1" applyBorder="1" applyAlignment="1" applyProtection="1">
      <alignment horizontal="center" vertical="center" wrapText="1"/>
      <protection hidden="1"/>
    </xf>
    <xf numFmtId="0" fontId="3" fillId="33" borderId="15" xfId="0" applyFont="1" applyFill="1" applyBorder="1" applyAlignment="1" applyProtection="1">
      <alignment horizontal="center" vertical="center" wrapText="1"/>
      <protection hidden="1"/>
    </xf>
    <xf numFmtId="164" fontId="3" fillId="33" borderId="16" xfId="0" applyNumberFormat="1" applyFont="1" applyFill="1" applyBorder="1" applyAlignment="1" applyProtection="1">
      <alignment horizontal="center" vertical="center"/>
      <protection hidden="1"/>
    </xf>
    <xf numFmtId="0" fontId="3" fillId="33" borderId="10" xfId="0" applyNumberFormat="1" applyFont="1" applyFill="1" applyBorder="1" applyAlignment="1" applyProtection="1">
      <alignment horizontal="center" vertical="center" wrapText="1"/>
      <protection hidden="1"/>
    </xf>
    <xf numFmtId="0" fontId="3" fillId="33" borderId="17" xfId="0" applyNumberFormat="1" applyFont="1" applyFill="1" applyBorder="1" applyAlignment="1" applyProtection="1">
      <alignment horizontal="center" vertical="center" wrapText="1"/>
      <protection hidden="1"/>
    </xf>
    <xf numFmtId="0" fontId="3" fillId="33" borderId="17" xfId="0" applyFont="1" applyFill="1" applyBorder="1" applyAlignment="1" applyProtection="1">
      <alignment horizontal="center" vertical="center" wrapText="1"/>
      <protection hidden="1"/>
    </xf>
    <xf numFmtId="0" fontId="45" fillId="0" borderId="12"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13" xfId="0" applyFont="1" applyFill="1" applyBorder="1" applyAlignment="1" applyProtection="1">
      <alignment horizontal="center" vertical="center"/>
      <protection locked="0"/>
    </xf>
    <xf numFmtId="0" fontId="46" fillId="0" borderId="14" xfId="0" applyFont="1" applyBorder="1" applyAlignment="1" applyProtection="1">
      <alignment horizontal="center" vertical="center" wrapText="1"/>
      <protection hidden="1"/>
    </xf>
    <xf numFmtId="0" fontId="0" fillId="0" borderId="14" xfId="0" applyBorder="1" applyAlignment="1">
      <alignment/>
    </xf>
    <xf numFmtId="0" fontId="47" fillId="33" borderId="15" xfId="0" applyFont="1" applyFill="1" applyBorder="1" applyAlignment="1">
      <alignment horizontal="left" vertical="center"/>
    </xf>
    <xf numFmtId="0" fontId="47" fillId="33" borderId="10" xfId="0" applyFont="1" applyFill="1" applyBorder="1" applyAlignment="1">
      <alignment horizontal="left" vertical="center"/>
    </xf>
    <xf numFmtId="0" fontId="45" fillId="0" borderId="18"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9" xfId="0" applyFont="1" applyBorder="1" applyAlignment="1" applyProtection="1">
      <alignment horizontal="center" vertical="center"/>
      <protection hidden="1"/>
    </xf>
    <xf numFmtId="0" fontId="45" fillId="0" borderId="12"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5" fillId="0" borderId="13" xfId="0" applyFont="1" applyFill="1" applyBorder="1" applyAlignment="1" applyProtection="1">
      <alignment horizontal="center" vertical="center"/>
      <protection hidden="1"/>
    </xf>
    <xf numFmtId="14" fontId="45" fillId="0" borderId="12" xfId="0" applyNumberFormat="1" applyFont="1" applyFill="1" applyBorder="1" applyAlignment="1" applyProtection="1">
      <alignment horizontal="center" vertical="center"/>
      <protection locked="0"/>
    </xf>
    <xf numFmtId="14" fontId="45" fillId="0" borderId="0" xfId="0" applyNumberFormat="1" applyFont="1" applyFill="1" applyBorder="1" applyAlignment="1" applyProtection="1">
      <alignment horizontal="center" vertical="center"/>
      <protection locked="0"/>
    </xf>
    <xf numFmtId="14" fontId="45" fillId="0" borderId="13" xfId="0" applyNumberFormat="1" applyFont="1" applyFill="1" applyBorder="1" applyAlignment="1" applyProtection="1">
      <alignment horizontal="center" vertical="center"/>
      <protection locked="0"/>
    </xf>
    <xf numFmtId="0" fontId="48" fillId="0" borderId="20" xfId="0" applyFont="1" applyBorder="1" applyAlignment="1">
      <alignment horizontal="left" vertical="center" wrapText="1"/>
    </xf>
    <xf numFmtId="0" fontId="48" fillId="0" borderId="21" xfId="0" applyFont="1" applyBorder="1" applyAlignment="1">
      <alignment horizontal="left" vertical="center" wrapText="1"/>
    </xf>
    <xf numFmtId="0" fontId="48" fillId="0" borderId="22" xfId="0" applyFont="1" applyBorder="1" applyAlignment="1">
      <alignment horizontal="left" vertical="center" wrapText="1"/>
    </xf>
    <xf numFmtId="0" fontId="48" fillId="0" borderId="12" xfId="0" applyFont="1" applyBorder="1" applyAlignment="1">
      <alignment horizontal="left" vertical="top" wrapText="1"/>
    </xf>
    <xf numFmtId="0" fontId="48" fillId="0" borderId="0" xfId="0" applyFont="1" applyBorder="1" applyAlignment="1">
      <alignment horizontal="left" vertical="top" wrapText="1"/>
    </xf>
    <xf numFmtId="0" fontId="48" fillId="0" borderId="13" xfId="0" applyFont="1" applyBorder="1" applyAlignment="1">
      <alignment horizontal="left" vertical="top" wrapText="1"/>
    </xf>
    <xf numFmtId="0" fontId="47" fillId="33" borderId="17" xfId="0" applyFont="1" applyFill="1" applyBorder="1" applyAlignment="1">
      <alignment horizontal="left" vertical="center"/>
    </xf>
    <xf numFmtId="0" fontId="49" fillId="0" borderId="18" xfId="0" applyFont="1" applyFill="1" applyBorder="1" applyAlignment="1" applyProtection="1">
      <alignment horizontal="center" vertical="center"/>
      <protection hidden="1"/>
    </xf>
    <xf numFmtId="0" fontId="49" fillId="0" borderId="11" xfId="0" applyFont="1" applyFill="1" applyBorder="1" applyAlignment="1" applyProtection="1">
      <alignment horizontal="center" vertical="center"/>
      <protection hidden="1"/>
    </xf>
    <xf numFmtId="0" fontId="49" fillId="0" borderId="0" xfId="0" applyFont="1" applyFill="1" applyBorder="1" applyAlignment="1" applyProtection="1">
      <alignment horizontal="center" vertical="center"/>
      <protection hidden="1"/>
    </xf>
    <xf numFmtId="0" fontId="49" fillId="0" borderId="19" xfId="0" applyFont="1" applyFill="1" applyBorder="1" applyAlignment="1" applyProtection="1">
      <alignment horizontal="center" vertical="center"/>
      <protection hidden="1"/>
    </xf>
    <xf numFmtId="0" fontId="41" fillId="25" borderId="0" xfId="0" applyFont="1" applyFill="1" applyBorder="1" applyAlignment="1" applyProtection="1">
      <alignment horizontal="center" vertical="center"/>
      <protection locked="0"/>
    </xf>
    <xf numFmtId="0" fontId="41" fillId="25" borderId="0" xfId="0" applyFont="1" applyFill="1" applyBorder="1" applyAlignment="1" applyProtection="1">
      <alignment horizontal="center"/>
      <protection locked="0"/>
    </xf>
    <xf numFmtId="0" fontId="41" fillId="25" borderId="13" xfId="0" applyFont="1" applyFill="1" applyBorder="1" applyAlignment="1" applyProtection="1">
      <alignment horizontal="center"/>
      <protection locked="0"/>
    </xf>
    <xf numFmtId="0" fontId="41" fillId="33" borderId="0" xfId="0" applyFont="1" applyFill="1" applyBorder="1" applyAlignment="1" applyProtection="1">
      <alignment horizontal="center"/>
      <protection locked="0"/>
    </xf>
    <xf numFmtId="0" fontId="41" fillId="0" borderId="0" xfId="0" applyFont="1" applyBorder="1" applyAlignment="1" applyProtection="1">
      <alignment horizontal="center"/>
      <protection hidden="1"/>
    </xf>
    <xf numFmtId="0" fontId="41" fillId="0" borderId="13" xfId="0" applyFont="1" applyBorder="1" applyAlignment="1" applyProtection="1">
      <alignment horizontal="center"/>
      <protection hidden="1"/>
    </xf>
    <xf numFmtId="0" fontId="41" fillId="33" borderId="13" xfId="0" applyFont="1" applyFill="1" applyBorder="1" applyAlignment="1" applyProtection="1">
      <alignment horizontal="center"/>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3"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14"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5"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16"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7"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18"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9"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0"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1"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2"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3"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4"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5"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6"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7"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28"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9"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30"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1"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32"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3"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34"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5"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36"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7" name="Resim 6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38"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9" name="Resim 27" descr="Açıklama: dikeylogo"/>
        <xdr:cNvPicPr preferRelativeResize="1">
          <a:picLocks noChangeAspect="1"/>
        </xdr:cNvPicPr>
      </xdr:nvPicPr>
      <xdr:blipFill>
        <a:blip r:embed="rId1"/>
        <a:stretch>
          <a:fillRect/>
        </a:stretch>
      </xdr:blipFill>
      <xdr:spPr>
        <a:xfrm>
          <a:off x="7686675" y="257175"/>
          <a:ext cx="1562100" cy="1304925"/>
        </a:xfrm>
        <a:prstGeom prst="rect">
          <a:avLst/>
        </a:prstGeom>
        <a:noFill/>
        <a:ln w="9525" cmpd="sng">
          <a:noFill/>
        </a:ln>
      </xdr:spPr>
    </xdr:pic>
    <xdr:clientData/>
  </xdr:twoCellAnchor>
  <xdr:twoCellAnchor>
    <xdr:from>
      <xdr:col>0</xdr:col>
      <xdr:colOff>209550</xdr:colOff>
      <xdr:row>1</xdr:row>
      <xdr:rowOff>57150</xdr:rowOff>
    </xdr:from>
    <xdr:to>
      <xdr:col>0</xdr:col>
      <xdr:colOff>790575</xdr:colOff>
      <xdr:row>7</xdr:row>
      <xdr:rowOff>161925</xdr:rowOff>
    </xdr:to>
    <xdr:pic>
      <xdr:nvPicPr>
        <xdr:cNvPr id="40" name="Resim 27" descr="Açıklama: dikeylogo"/>
        <xdr:cNvPicPr preferRelativeResize="1">
          <a:picLocks noChangeAspect="1"/>
        </xdr:cNvPicPr>
      </xdr:nvPicPr>
      <xdr:blipFill>
        <a:blip r:embed="rId1"/>
        <a:stretch>
          <a:fillRect/>
        </a:stretch>
      </xdr:blipFill>
      <xdr:spPr>
        <a:xfrm>
          <a:off x="209550" y="257175"/>
          <a:ext cx="58102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9</xdr:col>
      <xdr:colOff>704850</xdr:colOff>
      <xdr:row>7</xdr:row>
      <xdr:rowOff>161925</xdr:rowOff>
    </xdr:to>
    <xdr:pic>
      <xdr:nvPicPr>
        <xdr:cNvPr id="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1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1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1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1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7"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1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7"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2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3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3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3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3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7" name="Resim 3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3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7" name="Resim 4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4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5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5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5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5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7"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5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7"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6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7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1"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72"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3"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74"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5"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76"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7" name="Resim 7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78"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9" name="Resim 27" descr="Açıklama: dikeylogo"/>
        <xdr:cNvPicPr preferRelativeResize="1">
          <a:picLocks noChangeAspect="1"/>
        </xdr:cNvPicPr>
      </xdr:nvPicPr>
      <xdr:blipFill>
        <a:blip r:embed="rId1"/>
        <a:stretch>
          <a:fillRect/>
        </a:stretch>
      </xdr:blipFill>
      <xdr:spPr>
        <a:xfrm>
          <a:off x="7591425" y="257175"/>
          <a:ext cx="1657350" cy="1304925"/>
        </a:xfrm>
        <a:prstGeom prst="rect">
          <a:avLst/>
        </a:prstGeom>
        <a:noFill/>
        <a:ln w="9525" cmpd="sng">
          <a:noFill/>
        </a:ln>
      </xdr:spPr>
    </xdr:pic>
    <xdr:clientData/>
  </xdr:twoCellAnchor>
  <xdr:twoCellAnchor>
    <xdr:from>
      <xdr:col>0</xdr:col>
      <xdr:colOff>209550</xdr:colOff>
      <xdr:row>1</xdr:row>
      <xdr:rowOff>57150</xdr:rowOff>
    </xdr:from>
    <xdr:to>
      <xdr:col>0</xdr:col>
      <xdr:colOff>800100</xdr:colOff>
      <xdr:row>7</xdr:row>
      <xdr:rowOff>161925</xdr:rowOff>
    </xdr:to>
    <xdr:pic>
      <xdr:nvPicPr>
        <xdr:cNvPr id="80" name="Resim 27" descr="Açıklama: dikeylogo"/>
        <xdr:cNvPicPr preferRelativeResize="1">
          <a:picLocks noChangeAspect="1"/>
        </xdr:cNvPicPr>
      </xdr:nvPicPr>
      <xdr:blipFill>
        <a:blip r:embed="rId1"/>
        <a:stretch>
          <a:fillRect/>
        </a:stretch>
      </xdr:blipFill>
      <xdr:spPr>
        <a:xfrm>
          <a:off x="209550" y="257175"/>
          <a:ext cx="59055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Y41"/>
  <sheetViews>
    <sheetView tabSelected="1" zoomScalePageLayoutView="0" workbookViewId="0" topLeftCell="A1">
      <selection activeCell="B17" sqref="B17"/>
    </sheetView>
  </sheetViews>
  <sheetFormatPr defaultColWidth="9.140625" defaultRowHeight="15"/>
  <cols>
    <col min="1" max="1" width="11.8515625" style="0" customWidth="1"/>
    <col min="2" max="2" width="18.7109375" style="0" customWidth="1"/>
    <col min="3" max="3" width="10.140625" style="0" customWidth="1"/>
    <col min="4" max="4" width="9.140625" style="0" customWidth="1"/>
    <col min="5" max="5" width="12.8515625" style="0" customWidth="1"/>
    <col min="6" max="6" width="29.00390625" style="0" customWidth="1"/>
    <col min="7" max="7" width="9.140625" style="0" hidden="1" customWidth="1"/>
    <col min="8" max="8" width="8.7109375" style="0" customWidth="1"/>
    <col min="9" max="9" width="27.7109375" style="0" customWidth="1"/>
    <col min="10" max="10" width="12.140625" style="0" customWidth="1"/>
    <col min="11" max="11" width="0" style="0" hidden="1" customWidth="1"/>
    <col min="12" max="37" width="9.140625" style="0" hidden="1" customWidth="1"/>
    <col min="38" max="38" width="12.57421875" style="0" hidden="1" customWidth="1"/>
    <col min="39" max="42" width="9.140625" style="0" hidden="1" customWidth="1"/>
    <col min="43" max="50" width="0" style="0" hidden="1" customWidth="1"/>
  </cols>
  <sheetData>
    <row r="1" spans="1:51" s="2" customFormat="1" ht="15.75">
      <c r="A1" s="42" t="s">
        <v>0</v>
      </c>
      <c r="B1" s="43"/>
      <c r="C1" s="43"/>
      <c r="D1" s="43"/>
      <c r="E1" s="43"/>
      <c r="F1" s="43"/>
      <c r="G1" s="43"/>
      <c r="H1" s="43"/>
      <c r="I1" s="43"/>
      <c r="J1" s="4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c r="A2" s="45" t="s">
        <v>1</v>
      </c>
      <c r="B2" s="46"/>
      <c r="C2" s="46"/>
      <c r="D2" s="46"/>
      <c r="E2" s="46"/>
      <c r="F2" s="46"/>
      <c r="G2" s="46"/>
      <c r="H2" s="46"/>
      <c r="I2" s="46"/>
      <c r="J2" s="4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c r="A3" s="45" t="s">
        <v>2</v>
      </c>
      <c r="B3" s="46"/>
      <c r="C3" s="46"/>
      <c r="D3" s="46"/>
      <c r="E3" s="46"/>
      <c r="F3" s="46"/>
      <c r="G3" s="46"/>
      <c r="H3" s="46"/>
      <c r="I3" s="46"/>
      <c r="J3" s="4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c r="A4" s="45" t="s">
        <v>29</v>
      </c>
      <c r="B4" s="46"/>
      <c r="C4" s="46"/>
      <c r="D4" s="46"/>
      <c r="E4" s="46"/>
      <c r="F4" s="46"/>
      <c r="G4" s="46"/>
      <c r="H4" s="46"/>
      <c r="I4" s="46"/>
      <c r="J4" s="4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c r="A5" s="35" t="s">
        <v>30</v>
      </c>
      <c r="B5" s="36"/>
      <c r="C5" s="36"/>
      <c r="D5" s="36"/>
      <c r="E5" s="36"/>
      <c r="F5" s="36"/>
      <c r="G5" s="36"/>
      <c r="H5" s="36"/>
      <c r="I5" s="36"/>
      <c r="J5" s="37"/>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c r="A6" s="35" t="s">
        <v>3</v>
      </c>
      <c r="B6" s="36"/>
      <c r="C6" s="36"/>
      <c r="D6" s="36"/>
      <c r="E6" s="36"/>
      <c r="F6" s="36"/>
      <c r="G6" s="36"/>
      <c r="H6" s="36"/>
      <c r="I6" s="36"/>
      <c r="J6" s="37"/>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c r="A7" s="48">
        <v>42035</v>
      </c>
      <c r="B7" s="49"/>
      <c r="C7" s="49"/>
      <c r="D7" s="49"/>
      <c r="E7" s="49"/>
      <c r="F7" s="49"/>
      <c r="G7" s="49"/>
      <c r="H7" s="49"/>
      <c r="I7" s="49"/>
      <c r="J7" s="50"/>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c r="A8" s="35" t="s">
        <v>4</v>
      </c>
      <c r="B8" s="36"/>
      <c r="C8" s="36"/>
      <c r="D8" s="36"/>
      <c r="E8" s="36"/>
      <c r="F8" s="36"/>
      <c r="G8" s="36"/>
      <c r="H8" s="36"/>
      <c r="I8" s="36"/>
      <c r="J8" s="37"/>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c r="A9" s="23" t="s">
        <v>5</v>
      </c>
      <c r="B9" s="23" t="s">
        <v>6</v>
      </c>
      <c r="C9" s="23" t="s">
        <v>7</v>
      </c>
      <c r="D9" s="23" t="s">
        <v>8</v>
      </c>
      <c r="E9" s="23" t="s">
        <v>9</v>
      </c>
      <c r="F9" s="38" t="s">
        <v>10</v>
      </c>
      <c r="G9" s="39"/>
      <c r="H9" s="23" t="s">
        <v>11</v>
      </c>
      <c r="I9" s="23" t="s">
        <v>12</v>
      </c>
      <c r="J9" s="24"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19.5" customHeight="1">
      <c r="A10" s="25" t="s">
        <v>31</v>
      </c>
      <c r="B10" s="26" t="s">
        <v>32</v>
      </c>
      <c r="C10" s="27">
        <v>82</v>
      </c>
      <c r="D10" s="28" t="str">
        <f aca="true" t="shared" si="0" ref="D10:D29">IF(H10=" "," ",N10)</f>
        <v> </v>
      </c>
      <c r="E10" s="29">
        <v>286</v>
      </c>
      <c r="F10" s="40" t="s">
        <v>33</v>
      </c>
      <c r="G10" s="40"/>
      <c r="H10" s="30" t="s">
        <v>15</v>
      </c>
      <c r="I10" s="5" t="str">
        <f>IF(C10=0," ",IF(H10=0," ",IF(H10="GR",AP10,AL10)))</f>
        <v> </v>
      </c>
      <c r="J10" s="31">
        <f>IF(C10=0," ",IF(H10=0," ",O10))</f>
        <v>3.4878048780487805</v>
      </c>
      <c r="K10" s="6"/>
      <c r="L10" s="6" t="s">
        <v>16</v>
      </c>
      <c r="M10" s="7">
        <f>IF(H10&lt;90,0,IF(H10&lt;=100,4,0))</f>
        <v>0</v>
      </c>
      <c r="N10" s="8">
        <f>IF(H10=" ",C10,(C10+15))</f>
        <v>82</v>
      </c>
      <c r="O10" s="8">
        <f>IF(H10="BAŞARILI",(E10/N10),IF(H10&gt;0,(((AK10*15)+E10)/N10),E10))</f>
        <v>3.4878048780487805</v>
      </c>
      <c r="P10" s="9">
        <v>3.5</v>
      </c>
      <c r="Q10" s="9" t="s">
        <v>17</v>
      </c>
      <c r="R10" s="10">
        <f>IF(H10&lt;85,0,IF(H10&lt;=89,3.5,0))</f>
        <v>0</v>
      </c>
      <c r="S10" s="9">
        <v>3</v>
      </c>
      <c r="T10" s="9" t="s">
        <v>18</v>
      </c>
      <c r="U10" s="10">
        <f>IF(H10&lt;80,0,IF(H10&lt;=84,3,0))</f>
        <v>0</v>
      </c>
      <c r="V10" s="9">
        <v>2.5</v>
      </c>
      <c r="W10" s="9" t="s">
        <v>19</v>
      </c>
      <c r="X10" s="10">
        <f>IF(H10&lt;75,0,IF(H10&lt;=79,2.5,0))</f>
        <v>0</v>
      </c>
      <c r="Y10" s="9">
        <v>2</v>
      </c>
      <c r="Z10" s="9" t="s">
        <v>20</v>
      </c>
      <c r="AA10" s="10">
        <f>IF(H10&lt;65,0,IF(H10&lt;=74,2,0))</f>
        <v>0</v>
      </c>
      <c r="AB10" s="9">
        <v>1.5</v>
      </c>
      <c r="AC10" s="9" t="s">
        <v>21</v>
      </c>
      <c r="AD10" s="10">
        <f>IF(H10&lt;58,0,IF(H10&lt;=64,1.5,0))</f>
        <v>0</v>
      </c>
      <c r="AE10" s="9">
        <v>1</v>
      </c>
      <c r="AF10" s="9" t="s">
        <v>22</v>
      </c>
      <c r="AG10" s="10">
        <f>IF(H10&lt;50,0,IF(H10&lt;=57,1,0))</f>
        <v>0</v>
      </c>
      <c r="AH10" s="9">
        <v>0</v>
      </c>
      <c r="AI10" s="9" t="s">
        <v>23</v>
      </c>
      <c r="AJ10" s="10">
        <f>IF(H10&lt;0,0,IF(H10&lt;=49,0,0))</f>
        <v>0</v>
      </c>
      <c r="AK10" s="10">
        <f>SUM(R10,U10,X10,AA10,AD10,AG10,AJ10,M10)</f>
        <v>0</v>
      </c>
      <c r="AL10" s="11" t="str">
        <f>IF(H10=" "," ",IF(AK10&lt;2,"GİREMEZ(AKTS)",IF(N10&lt;89,"GİREMEZ(AKTS)",IF(O10&gt;=AM10,"YETERLİ","GİREMEZ(ORTALAMA)"))))</f>
        <v> </v>
      </c>
      <c r="AM10" s="10">
        <f>IF(LEFT(A10,1)="0",2,2.5)</f>
        <v>2.5</v>
      </c>
      <c r="AN10" s="10"/>
      <c r="AO10" s="12"/>
      <c r="AP10" s="12" t="s">
        <v>24</v>
      </c>
      <c r="AQ10" s="12"/>
      <c r="AR10" s="13"/>
      <c r="AS10" s="13"/>
      <c r="AT10" s="13"/>
      <c r="AU10" s="13"/>
      <c r="AV10" s="13"/>
      <c r="AW10" s="13"/>
      <c r="AX10" s="13"/>
      <c r="AY10" s="1"/>
    </row>
    <row r="11" spans="1:42" ht="15.75">
      <c r="A11" s="25" t="s">
        <v>34</v>
      </c>
      <c r="B11" s="26" t="s">
        <v>35</v>
      </c>
      <c r="C11" s="27">
        <v>75</v>
      </c>
      <c r="D11" s="28" t="str">
        <f t="shared" si="0"/>
        <v> </v>
      </c>
      <c r="E11" s="32">
        <v>204.5</v>
      </c>
      <c r="F11" s="40" t="s">
        <v>33</v>
      </c>
      <c r="G11" s="40"/>
      <c r="H11" s="28" t="s">
        <v>15</v>
      </c>
      <c r="I11" s="5" t="str">
        <f aca="true" t="shared" si="1" ref="I11:I29">IF(C11=0," ",IF(H11=0," ",IF(H11="GR",AP11,AL11)))</f>
        <v> </v>
      </c>
      <c r="J11" s="31">
        <f aca="true" t="shared" si="2" ref="J11:J29">IF(C11=0," ",IF(H11=0," ",O11))</f>
        <v>2.7266666666666666</v>
      </c>
      <c r="K11" s="6"/>
      <c r="L11" s="6" t="s">
        <v>16</v>
      </c>
      <c r="M11" s="7">
        <f aca="true" t="shared" si="3" ref="M11:M40">IF(H11&lt;90,0,IF(H11&lt;=100,4,0))</f>
        <v>0</v>
      </c>
      <c r="N11" s="8">
        <f aca="true" t="shared" si="4" ref="N11:N40">IF(H11=" ",C11,(C11+15))</f>
        <v>75</v>
      </c>
      <c r="O11" s="8">
        <f aca="true" t="shared" si="5" ref="O11:O40">IF(H11="BAŞARILI",(E11/N11),IF(H11&gt;0,(((AK11*15)+E11)/N11),E11))</f>
        <v>2.7266666666666666</v>
      </c>
      <c r="P11" s="9">
        <v>3.5</v>
      </c>
      <c r="Q11" s="9" t="s">
        <v>17</v>
      </c>
      <c r="R11" s="10">
        <f aca="true" t="shared" si="6" ref="R11:R40">IF(H11&lt;85,0,IF(H11&lt;=89,3.5,0))</f>
        <v>0</v>
      </c>
      <c r="S11" s="9">
        <v>3</v>
      </c>
      <c r="T11" s="9" t="s">
        <v>18</v>
      </c>
      <c r="U11" s="10">
        <f aca="true" t="shared" si="7" ref="U11:U40">IF(H11&lt;80,0,IF(H11&lt;=84,3,0))</f>
        <v>0</v>
      </c>
      <c r="V11" s="9">
        <v>2.5</v>
      </c>
      <c r="W11" s="9" t="s">
        <v>19</v>
      </c>
      <c r="X11" s="10">
        <f aca="true" t="shared" si="8" ref="X11:X40">IF(H11&lt;75,0,IF(H11&lt;=79,2.5,0))</f>
        <v>0</v>
      </c>
      <c r="Y11" s="9">
        <v>2</v>
      </c>
      <c r="Z11" s="9" t="s">
        <v>20</v>
      </c>
      <c r="AA11" s="10">
        <f aca="true" t="shared" si="9" ref="AA11:AA40">IF(H11&lt;65,0,IF(H11&lt;=74,2,0))</f>
        <v>0</v>
      </c>
      <c r="AB11" s="9">
        <v>1.5</v>
      </c>
      <c r="AC11" s="9" t="s">
        <v>21</v>
      </c>
      <c r="AD11" s="10">
        <f aca="true" t="shared" si="10" ref="AD11:AD40">IF(H11&lt;58,0,IF(H11&lt;=64,1.5,0))</f>
        <v>0</v>
      </c>
      <c r="AE11" s="9">
        <v>1</v>
      </c>
      <c r="AF11" s="9" t="s">
        <v>22</v>
      </c>
      <c r="AG11" s="10">
        <f aca="true" t="shared" si="11" ref="AG11:AG40">IF(H11&lt;50,0,IF(H11&lt;=57,1,0))</f>
        <v>0</v>
      </c>
      <c r="AH11" s="9">
        <v>0</v>
      </c>
      <c r="AI11" s="9" t="s">
        <v>23</v>
      </c>
      <c r="AJ11" s="10">
        <f aca="true" t="shared" si="12" ref="AJ11:AJ40">IF(H11&lt;0,0,IF(H11&lt;=49,0,0))</f>
        <v>0</v>
      </c>
      <c r="AK11" s="10">
        <f aca="true" t="shared" si="13" ref="AK11:AK40">SUM(R11,U11,X11,AA11,AD11,AG11,AJ11,M11)</f>
        <v>0</v>
      </c>
      <c r="AL11" s="11" t="str">
        <f aca="true" t="shared" si="14" ref="AL11:AL40">IF(H11=" "," ",IF(AK11&lt;2,"GİREMEZ(AKTS)",IF(N11&lt;89,"GİREMEZ(AKTS)",IF(O11&gt;=AM11,"YETERLİ","GİREMEZ(ORTALAMA)"))))</f>
        <v> </v>
      </c>
      <c r="AM11" s="10">
        <f aca="true" t="shared" si="15" ref="AM11:AM40">IF(LEFT(A11,1)="0",2,2.5)</f>
        <v>2.5</v>
      </c>
      <c r="AP11" s="12" t="s">
        <v>24</v>
      </c>
    </row>
    <row r="12" spans="1:42" ht="15.75">
      <c r="A12" s="25" t="s">
        <v>36</v>
      </c>
      <c r="B12" s="26" t="s">
        <v>37</v>
      </c>
      <c r="C12" s="27">
        <v>75</v>
      </c>
      <c r="D12" s="28" t="str">
        <f t="shared" si="0"/>
        <v> </v>
      </c>
      <c r="E12" s="32">
        <v>213.5</v>
      </c>
      <c r="F12" s="40" t="s">
        <v>38</v>
      </c>
      <c r="G12" s="40"/>
      <c r="H12" s="28" t="s">
        <v>15</v>
      </c>
      <c r="I12" s="5" t="str">
        <f t="shared" si="1"/>
        <v> </v>
      </c>
      <c r="J12" s="31">
        <f t="shared" si="2"/>
        <v>2.8466666666666667</v>
      </c>
      <c r="K12" s="6"/>
      <c r="L12" s="6" t="s">
        <v>16</v>
      </c>
      <c r="M12" s="7">
        <f t="shared" si="3"/>
        <v>0</v>
      </c>
      <c r="N12" s="8">
        <f t="shared" si="4"/>
        <v>75</v>
      </c>
      <c r="O12" s="8">
        <f t="shared" si="5"/>
        <v>2.8466666666666667</v>
      </c>
      <c r="P12" s="9">
        <v>3.5</v>
      </c>
      <c r="Q12" s="9" t="s">
        <v>17</v>
      </c>
      <c r="R12" s="10">
        <f t="shared" si="6"/>
        <v>0</v>
      </c>
      <c r="S12" s="9">
        <v>3</v>
      </c>
      <c r="T12" s="9" t="s">
        <v>18</v>
      </c>
      <c r="U12" s="10">
        <f t="shared" si="7"/>
        <v>0</v>
      </c>
      <c r="V12" s="9">
        <v>2.5</v>
      </c>
      <c r="W12" s="9" t="s">
        <v>19</v>
      </c>
      <c r="X12" s="10">
        <f t="shared" si="8"/>
        <v>0</v>
      </c>
      <c r="Y12" s="9">
        <v>2</v>
      </c>
      <c r="Z12" s="9" t="s">
        <v>20</v>
      </c>
      <c r="AA12" s="10">
        <f t="shared" si="9"/>
        <v>0</v>
      </c>
      <c r="AB12" s="9">
        <v>1.5</v>
      </c>
      <c r="AC12" s="9" t="s">
        <v>21</v>
      </c>
      <c r="AD12" s="10">
        <f t="shared" si="10"/>
        <v>0</v>
      </c>
      <c r="AE12" s="9">
        <v>1</v>
      </c>
      <c r="AF12" s="9" t="s">
        <v>22</v>
      </c>
      <c r="AG12" s="10">
        <f t="shared" si="11"/>
        <v>0</v>
      </c>
      <c r="AH12" s="9">
        <v>0</v>
      </c>
      <c r="AI12" s="9" t="s">
        <v>23</v>
      </c>
      <c r="AJ12" s="10">
        <f t="shared" si="12"/>
        <v>0</v>
      </c>
      <c r="AK12" s="10">
        <f t="shared" si="13"/>
        <v>0</v>
      </c>
      <c r="AL12" s="11" t="str">
        <f t="shared" si="14"/>
        <v> </v>
      </c>
      <c r="AM12" s="10">
        <f t="shared" si="15"/>
        <v>2.5</v>
      </c>
      <c r="AP12" s="12" t="s">
        <v>24</v>
      </c>
    </row>
    <row r="13" spans="1:42" ht="15.75">
      <c r="A13" s="25" t="s">
        <v>39</v>
      </c>
      <c r="B13" s="26" t="s">
        <v>40</v>
      </c>
      <c r="C13" s="27">
        <v>75</v>
      </c>
      <c r="D13" s="28" t="str">
        <f t="shared" si="0"/>
        <v> </v>
      </c>
      <c r="E13" s="32">
        <v>214.5</v>
      </c>
      <c r="F13" s="40" t="s">
        <v>38</v>
      </c>
      <c r="G13" s="40"/>
      <c r="H13" s="28" t="s">
        <v>15</v>
      </c>
      <c r="I13" s="5" t="str">
        <f t="shared" si="1"/>
        <v> </v>
      </c>
      <c r="J13" s="31">
        <f t="shared" si="2"/>
        <v>2.86</v>
      </c>
      <c r="K13" s="6"/>
      <c r="L13" s="6" t="s">
        <v>16</v>
      </c>
      <c r="M13" s="7">
        <f t="shared" si="3"/>
        <v>0</v>
      </c>
      <c r="N13" s="8">
        <f t="shared" si="4"/>
        <v>75</v>
      </c>
      <c r="O13" s="8">
        <f t="shared" si="5"/>
        <v>2.86</v>
      </c>
      <c r="P13" s="9">
        <v>3.5</v>
      </c>
      <c r="Q13" s="9" t="s">
        <v>17</v>
      </c>
      <c r="R13" s="10">
        <f t="shared" si="6"/>
        <v>0</v>
      </c>
      <c r="S13" s="9">
        <v>3</v>
      </c>
      <c r="T13" s="9" t="s">
        <v>18</v>
      </c>
      <c r="U13" s="10">
        <f t="shared" si="7"/>
        <v>0</v>
      </c>
      <c r="V13" s="9">
        <v>2.5</v>
      </c>
      <c r="W13" s="9" t="s">
        <v>19</v>
      </c>
      <c r="X13" s="10">
        <f t="shared" si="8"/>
        <v>0</v>
      </c>
      <c r="Y13" s="9">
        <v>2</v>
      </c>
      <c r="Z13" s="9" t="s">
        <v>20</v>
      </c>
      <c r="AA13" s="10">
        <f t="shared" si="9"/>
        <v>0</v>
      </c>
      <c r="AB13" s="9">
        <v>1.5</v>
      </c>
      <c r="AC13" s="9" t="s">
        <v>21</v>
      </c>
      <c r="AD13" s="10">
        <f t="shared" si="10"/>
        <v>0</v>
      </c>
      <c r="AE13" s="9">
        <v>1</v>
      </c>
      <c r="AF13" s="9" t="s">
        <v>22</v>
      </c>
      <c r="AG13" s="10">
        <f t="shared" si="11"/>
        <v>0</v>
      </c>
      <c r="AH13" s="9">
        <v>0</v>
      </c>
      <c r="AI13" s="9" t="s">
        <v>23</v>
      </c>
      <c r="AJ13" s="10">
        <f t="shared" si="12"/>
        <v>0</v>
      </c>
      <c r="AK13" s="10">
        <f t="shared" si="13"/>
        <v>0</v>
      </c>
      <c r="AL13" s="11" t="str">
        <f t="shared" si="14"/>
        <v> </v>
      </c>
      <c r="AM13" s="10">
        <f t="shared" si="15"/>
        <v>2.5</v>
      </c>
      <c r="AP13" s="12" t="s">
        <v>24</v>
      </c>
    </row>
    <row r="14" spans="1:42" ht="15.75">
      <c r="A14" s="25" t="s">
        <v>41</v>
      </c>
      <c r="B14" s="26" t="s">
        <v>42</v>
      </c>
      <c r="C14" s="27">
        <v>75</v>
      </c>
      <c r="D14" s="28" t="str">
        <f t="shared" si="0"/>
        <v> </v>
      </c>
      <c r="E14" s="32">
        <v>253.5</v>
      </c>
      <c r="F14" s="41" t="s">
        <v>43</v>
      </c>
      <c r="G14" s="41"/>
      <c r="H14" s="28" t="s">
        <v>15</v>
      </c>
      <c r="I14" s="5" t="str">
        <f t="shared" si="1"/>
        <v> </v>
      </c>
      <c r="J14" s="31">
        <f t="shared" si="2"/>
        <v>3.38</v>
      </c>
      <c r="K14" s="6"/>
      <c r="L14" s="6" t="s">
        <v>16</v>
      </c>
      <c r="M14" s="7">
        <f t="shared" si="3"/>
        <v>0</v>
      </c>
      <c r="N14" s="8">
        <f t="shared" si="4"/>
        <v>75</v>
      </c>
      <c r="O14" s="8">
        <f t="shared" si="5"/>
        <v>3.38</v>
      </c>
      <c r="P14" s="9">
        <v>3.5</v>
      </c>
      <c r="Q14" s="9" t="s">
        <v>17</v>
      </c>
      <c r="R14" s="10">
        <f t="shared" si="6"/>
        <v>0</v>
      </c>
      <c r="S14" s="9">
        <v>3</v>
      </c>
      <c r="T14" s="9" t="s">
        <v>18</v>
      </c>
      <c r="U14" s="10">
        <f t="shared" si="7"/>
        <v>0</v>
      </c>
      <c r="V14" s="9">
        <v>2.5</v>
      </c>
      <c r="W14" s="9" t="s">
        <v>19</v>
      </c>
      <c r="X14" s="10">
        <f t="shared" si="8"/>
        <v>0</v>
      </c>
      <c r="Y14" s="9">
        <v>2</v>
      </c>
      <c r="Z14" s="9" t="s">
        <v>20</v>
      </c>
      <c r="AA14" s="10">
        <f t="shared" si="9"/>
        <v>0</v>
      </c>
      <c r="AB14" s="9">
        <v>1.5</v>
      </c>
      <c r="AC14" s="9" t="s">
        <v>21</v>
      </c>
      <c r="AD14" s="10">
        <f t="shared" si="10"/>
        <v>0</v>
      </c>
      <c r="AE14" s="9">
        <v>1</v>
      </c>
      <c r="AF14" s="9" t="s">
        <v>22</v>
      </c>
      <c r="AG14" s="10">
        <f t="shared" si="11"/>
        <v>0</v>
      </c>
      <c r="AH14" s="9">
        <v>0</v>
      </c>
      <c r="AI14" s="9" t="s">
        <v>23</v>
      </c>
      <c r="AJ14" s="10">
        <f t="shared" si="12"/>
        <v>0</v>
      </c>
      <c r="AK14" s="10">
        <f t="shared" si="13"/>
        <v>0</v>
      </c>
      <c r="AL14" s="11" t="str">
        <f t="shared" si="14"/>
        <v> </v>
      </c>
      <c r="AM14" s="10">
        <f t="shared" si="15"/>
        <v>2.5</v>
      </c>
      <c r="AP14" s="12" t="s">
        <v>24</v>
      </c>
    </row>
    <row r="15" spans="1:42" ht="15.75">
      <c r="A15" s="25" t="s">
        <v>44</v>
      </c>
      <c r="B15" s="26" t="s">
        <v>45</v>
      </c>
      <c r="C15" s="27">
        <v>75</v>
      </c>
      <c r="D15" s="28" t="str">
        <f t="shared" si="0"/>
        <v> </v>
      </c>
      <c r="E15" s="32">
        <v>233</v>
      </c>
      <c r="F15" s="41" t="s">
        <v>43</v>
      </c>
      <c r="G15" s="41"/>
      <c r="H15" s="28" t="s">
        <v>15</v>
      </c>
      <c r="I15" s="5" t="str">
        <f t="shared" si="1"/>
        <v> </v>
      </c>
      <c r="J15" s="31">
        <f t="shared" si="2"/>
        <v>3.1066666666666665</v>
      </c>
      <c r="K15" s="6"/>
      <c r="L15" s="6" t="s">
        <v>16</v>
      </c>
      <c r="M15" s="7">
        <f t="shared" si="3"/>
        <v>0</v>
      </c>
      <c r="N15" s="8">
        <f t="shared" si="4"/>
        <v>75</v>
      </c>
      <c r="O15" s="8">
        <f t="shared" si="5"/>
        <v>3.1066666666666665</v>
      </c>
      <c r="P15" s="9">
        <v>3.5</v>
      </c>
      <c r="Q15" s="9" t="s">
        <v>17</v>
      </c>
      <c r="R15" s="10">
        <f t="shared" si="6"/>
        <v>0</v>
      </c>
      <c r="S15" s="9">
        <v>3</v>
      </c>
      <c r="T15" s="9" t="s">
        <v>18</v>
      </c>
      <c r="U15" s="10">
        <f t="shared" si="7"/>
        <v>0</v>
      </c>
      <c r="V15" s="9">
        <v>2.5</v>
      </c>
      <c r="W15" s="9" t="s">
        <v>19</v>
      </c>
      <c r="X15" s="10">
        <f t="shared" si="8"/>
        <v>0</v>
      </c>
      <c r="Y15" s="9">
        <v>2</v>
      </c>
      <c r="Z15" s="9" t="s">
        <v>20</v>
      </c>
      <c r="AA15" s="10">
        <f t="shared" si="9"/>
        <v>0</v>
      </c>
      <c r="AB15" s="9">
        <v>1.5</v>
      </c>
      <c r="AC15" s="9" t="s">
        <v>21</v>
      </c>
      <c r="AD15" s="10">
        <f t="shared" si="10"/>
        <v>0</v>
      </c>
      <c r="AE15" s="9">
        <v>1</v>
      </c>
      <c r="AF15" s="9" t="s">
        <v>22</v>
      </c>
      <c r="AG15" s="10">
        <f t="shared" si="11"/>
        <v>0</v>
      </c>
      <c r="AH15" s="9">
        <v>0</v>
      </c>
      <c r="AI15" s="9" t="s">
        <v>23</v>
      </c>
      <c r="AJ15" s="10">
        <f t="shared" si="12"/>
        <v>0</v>
      </c>
      <c r="AK15" s="10">
        <f t="shared" si="13"/>
        <v>0</v>
      </c>
      <c r="AL15" s="11" t="str">
        <f t="shared" si="14"/>
        <v> </v>
      </c>
      <c r="AM15" s="10">
        <f t="shared" si="15"/>
        <v>2.5</v>
      </c>
      <c r="AP15" s="12" t="s">
        <v>24</v>
      </c>
    </row>
    <row r="16" spans="1:42" ht="15.75">
      <c r="A16" s="25" t="s">
        <v>46</v>
      </c>
      <c r="B16" s="26" t="s">
        <v>47</v>
      </c>
      <c r="C16" s="27">
        <v>75</v>
      </c>
      <c r="D16" s="28" t="str">
        <f t="shared" si="0"/>
        <v> </v>
      </c>
      <c r="E16" s="32">
        <v>258.5</v>
      </c>
      <c r="F16" s="41" t="s">
        <v>43</v>
      </c>
      <c r="G16" s="41"/>
      <c r="H16" s="28" t="s">
        <v>15</v>
      </c>
      <c r="I16" s="5" t="str">
        <f t="shared" si="1"/>
        <v> </v>
      </c>
      <c r="J16" s="31">
        <f t="shared" si="2"/>
        <v>3.4466666666666668</v>
      </c>
      <c r="K16" s="6"/>
      <c r="L16" s="6" t="s">
        <v>16</v>
      </c>
      <c r="M16" s="7">
        <f t="shared" si="3"/>
        <v>0</v>
      </c>
      <c r="N16" s="8">
        <f t="shared" si="4"/>
        <v>75</v>
      </c>
      <c r="O16" s="8">
        <f t="shared" si="5"/>
        <v>3.4466666666666668</v>
      </c>
      <c r="P16" s="9">
        <v>3.5</v>
      </c>
      <c r="Q16" s="9" t="s">
        <v>17</v>
      </c>
      <c r="R16" s="10">
        <f t="shared" si="6"/>
        <v>0</v>
      </c>
      <c r="S16" s="9">
        <v>3</v>
      </c>
      <c r="T16" s="9" t="s">
        <v>18</v>
      </c>
      <c r="U16" s="10">
        <f t="shared" si="7"/>
        <v>0</v>
      </c>
      <c r="V16" s="9">
        <v>2.5</v>
      </c>
      <c r="W16" s="9" t="s">
        <v>19</v>
      </c>
      <c r="X16" s="10">
        <f t="shared" si="8"/>
        <v>0</v>
      </c>
      <c r="Y16" s="9">
        <v>2</v>
      </c>
      <c r="Z16" s="9" t="s">
        <v>20</v>
      </c>
      <c r="AA16" s="10">
        <f t="shared" si="9"/>
        <v>0</v>
      </c>
      <c r="AB16" s="9">
        <v>1.5</v>
      </c>
      <c r="AC16" s="9" t="s">
        <v>21</v>
      </c>
      <c r="AD16" s="10">
        <f t="shared" si="10"/>
        <v>0</v>
      </c>
      <c r="AE16" s="9">
        <v>1</v>
      </c>
      <c r="AF16" s="9" t="s">
        <v>22</v>
      </c>
      <c r="AG16" s="10">
        <f t="shared" si="11"/>
        <v>0</v>
      </c>
      <c r="AH16" s="9">
        <v>0</v>
      </c>
      <c r="AI16" s="9" t="s">
        <v>23</v>
      </c>
      <c r="AJ16" s="10">
        <f t="shared" si="12"/>
        <v>0</v>
      </c>
      <c r="AK16" s="10">
        <f t="shared" si="13"/>
        <v>0</v>
      </c>
      <c r="AL16" s="11" t="str">
        <f t="shared" si="14"/>
        <v> </v>
      </c>
      <c r="AM16" s="10">
        <f t="shared" si="15"/>
        <v>2.5</v>
      </c>
      <c r="AP16" s="12" t="s">
        <v>24</v>
      </c>
    </row>
    <row r="17" spans="1:42" ht="15.75">
      <c r="A17" s="25"/>
      <c r="B17" s="26"/>
      <c r="C17" s="27"/>
      <c r="D17" s="28" t="str">
        <f t="shared" si="0"/>
        <v> </v>
      </c>
      <c r="E17" s="32"/>
      <c r="F17" s="41"/>
      <c r="G17" s="41"/>
      <c r="H17" s="28" t="s">
        <v>15</v>
      </c>
      <c r="I17" s="5" t="str">
        <f t="shared" si="1"/>
        <v> </v>
      </c>
      <c r="J17" s="31" t="str">
        <f t="shared" si="2"/>
        <v> </v>
      </c>
      <c r="K17" s="6"/>
      <c r="L17" s="6" t="s">
        <v>16</v>
      </c>
      <c r="M17" s="7">
        <f t="shared" si="3"/>
        <v>0</v>
      </c>
      <c r="N17" s="8">
        <f t="shared" si="4"/>
        <v>0</v>
      </c>
      <c r="O17" s="8" t="e">
        <f t="shared" si="5"/>
        <v>#DIV/0!</v>
      </c>
      <c r="P17" s="9">
        <v>3.5</v>
      </c>
      <c r="Q17" s="9" t="s">
        <v>17</v>
      </c>
      <c r="R17" s="10">
        <f t="shared" si="6"/>
        <v>0</v>
      </c>
      <c r="S17" s="9">
        <v>3</v>
      </c>
      <c r="T17" s="9" t="s">
        <v>18</v>
      </c>
      <c r="U17" s="10">
        <f t="shared" si="7"/>
        <v>0</v>
      </c>
      <c r="V17" s="9">
        <v>2.5</v>
      </c>
      <c r="W17" s="9" t="s">
        <v>19</v>
      </c>
      <c r="X17" s="10">
        <f t="shared" si="8"/>
        <v>0</v>
      </c>
      <c r="Y17" s="9">
        <v>2</v>
      </c>
      <c r="Z17" s="9" t="s">
        <v>20</v>
      </c>
      <c r="AA17" s="10">
        <f t="shared" si="9"/>
        <v>0</v>
      </c>
      <c r="AB17" s="9">
        <v>1.5</v>
      </c>
      <c r="AC17" s="9" t="s">
        <v>21</v>
      </c>
      <c r="AD17" s="10">
        <f t="shared" si="10"/>
        <v>0</v>
      </c>
      <c r="AE17" s="9">
        <v>1</v>
      </c>
      <c r="AF17" s="9" t="s">
        <v>22</v>
      </c>
      <c r="AG17" s="10">
        <f t="shared" si="11"/>
        <v>0</v>
      </c>
      <c r="AH17" s="9">
        <v>0</v>
      </c>
      <c r="AI17" s="9" t="s">
        <v>23</v>
      </c>
      <c r="AJ17" s="10">
        <f t="shared" si="12"/>
        <v>0</v>
      </c>
      <c r="AK17" s="10">
        <f t="shared" si="13"/>
        <v>0</v>
      </c>
      <c r="AL17" s="11" t="str">
        <f t="shared" si="14"/>
        <v> </v>
      </c>
      <c r="AM17" s="10">
        <f t="shared" si="15"/>
        <v>2.5</v>
      </c>
      <c r="AP17" s="12" t="s">
        <v>24</v>
      </c>
    </row>
    <row r="18" spans="1:42" ht="15.75">
      <c r="A18" s="25"/>
      <c r="B18" s="26"/>
      <c r="C18" s="27"/>
      <c r="D18" s="28" t="str">
        <f t="shared" si="0"/>
        <v> </v>
      </c>
      <c r="E18" s="32"/>
      <c r="F18" s="41"/>
      <c r="G18" s="41"/>
      <c r="H18" s="28" t="s">
        <v>15</v>
      </c>
      <c r="I18" s="5" t="str">
        <f t="shared" si="1"/>
        <v> </v>
      </c>
      <c r="J18" s="31" t="str">
        <f t="shared" si="2"/>
        <v> </v>
      </c>
      <c r="K18" s="6"/>
      <c r="L18" s="6" t="s">
        <v>16</v>
      </c>
      <c r="M18" s="7">
        <f t="shared" si="3"/>
        <v>0</v>
      </c>
      <c r="N18" s="8">
        <f t="shared" si="4"/>
        <v>0</v>
      </c>
      <c r="O18" s="8" t="e">
        <f t="shared" si="5"/>
        <v>#DIV/0!</v>
      </c>
      <c r="P18" s="9">
        <v>3.5</v>
      </c>
      <c r="Q18" s="9" t="s">
        <v>17</v>
      </c>
      <c r="R18" s="10">
        <f t="shared" si="6"/>
        <v>0</v>
      </c>
      <c r="S18" s="9">
        <v>3</v>
      </c>
      <c r="T18" s="9" t="s">
        <v>18</v>
      </c>
      <c r="U18" s="10">
        <f t="shared" si="7"/>
        <v>0</v>
      </c>
      <c r="V18" s="9">
        <v>2.5</v>
      </c>
      <c r="W18" s="9" t="s">
        <v>19</v>
      </c>
      <c r="X18" s="10">
        <f t="shared" si="8"/>
        <v>0</v>
      </c>
      <c r="Y18" s="9">
        <v>2</v>
      </c>
      <c r="Z18" s="9" t="s">
        <v>20</v>
      </c>
      <c r="AA18" s="10">
        <f t="shared" si="9"/>
        <v>0</v>
      </c>
      <c r="AB18" s="9">
        <v>1.5</v>
      </c>
      <c r="AC18" s="9" t="s">
        <v>21</v>
      </c>
      <c r="AD18" s="10">
        <f t="shared" si="10"/>
        <v>0</v>
      </c>
      <c r="AE18" s="9">
        <v>1</v>
      </c>
      <c r="AF18" s="9" t="s">
        <v>22</v>
      </c>
      <c r="AG18" s="10">
        <f t="shared" si="11"/>
        <v>0</v>
      </c>
      <c r="AH18" s="9">
        <v>0</v>
      </c>
      <c r="AI18" s="9" t="s">
        <v>23</v>
      </c>
      <c r="AJ18" s="10">
        <f t="shared" si="12"/>
        <v>0</v>
      </c>
      <c r="AK18" s="10">
        <f t="shared" si="13"/>
        <v>0</v>
      </c>
      <c r="AL18" s="11" t="str">
        <f t="shared" si="14"/>
        <v> </v>
      </c>
      <c r="AM18" s="10">
        <f t="shared" si="15"/>
        <v>2.5</v>
      </c>
      <c r="AP18" s="12" t="s">
        <v>24</v>
      </c>
    </row>
    <row r="19" spans="1:42" ht="15.75">
      <c r="A19" s="25"/>
      <c r="B19" s="26"/>
      <c r="C19" s="27"/>
      <c r="D19" s="28" t="str">
        <f t="shared" si="0"/>
        <v> </v>
      </c>
      <c r="E19" s="32"/>
      <c r="F19" s="41"/>
      <c r="G19" s="41"/>
      <c r="H19" s="28" t="s">
        <v>15</v>
      </c>
      <c r="I19" s="5" t="str">
        <f t="shared" si="1"/>
        <v> </v>
      </c>
      <c r="J19" s="31" t="str">
        <f t="shared" si="2"/>
        <v> </v>
      </c>
      <c r="K19" s="6"/>
      <c r="L19" s="6" t="s">
        <v>16</v>
      </c>
      <c r="M19" s="7">
        <f t="shared" si="3"/>
        <v>0</v>
      </c>
      <c r="N19" s="8">
        <f t="shared" si="4"/>
        <v>0</v>
      </c>
      <c r="O19" s="8" t="e">
        <f t="shared" si="5"/>
        <v>#DIV/0!</v>
      </c>
      <c r="P19" s="9">
        <v>3.5</v>
      </c>
      <c r="Q19" s="9" t="s">
        <v>17</v>
      </c>
      <c r="R19" s="10">
        <f t="shared" si="6"/>
        <v>0</v>
      </c>
      <c r="S19" s="9">
        <v>3</v>
      </c>
      <c r="T19" s="9" t="s">
        <v>18</v>
      </c>
      <c r="U19" s="10">
        <f t="shared" si="7"/>
        <v>0</v>
      </c>
      <c r="V19" s="9">
        <v>2.5</v>
      </c>
      <c r="W19" s="9" t="s">
        <v>19</v>
      </c>
      <c r="X19" s="10">
        <f t="shared" si="8"/>
        <v>0</v>
      </c>
      <c r="Y19" s="9">
        <v>2</v>
      </c>
      <c r="Z19" s="9" t="s">
        <v>20</v>
      </c>
      <c r="AA19" s="10">
        <f t="shared" si="9"/>
        <v>0</v>
      </c>
      <c r="AB19" s="9">
        <v>1.5</v>
      </c>
      <c r="AC19" s="9" t="s">
        <v>21</v>
      </c>
      <c r="AD19" s="10">
        <f t="shared" si="10"/>
        <v>0</v>
      </c>
      <c r="AE19" s="9">
        <v>1</v>
      </c>
      <c r="AF19" s="9" t="s">
        <v>22</v>
      </c>
      <c r="AG19" s="10">
        <f t="shared" si="11"/>
        <v>0</v>
      </c>
      <c r="AH19" s="9">
        <v>0</v>
      </c>
      <c r="AI19" s="9" t="s">
        <v>23</v>
      </c>
      <c r="AJ19" s="10">
        <f t="shared" si="12"/>
        <v>0</v>
      </c>
      <c r="AK19" s="10">
        <f t="shared" si="13"/>
        <v>0</v>
      </c>
      <c r="AL19" s="11" t="str">
        <f t="shared" si="14"/>
        <v> </v>
      </c>
      <c r="AM19" s="10">
        <f t="shared" si="15"/>
        <v>2.5</v>
      </c>
      <c r="AP19" s="12" t="s">
        <v>24</v>
      </c>
    </row>
    <row r="20" spans="1:42" ht="15.75">
      <c r="A20" s="25"/>
      <c r="B20" s="26"/>
      <c r="C20" s="27"/>
      <c r="D20" s="28" t="str">
        <f t="shared" si="0"/>
        <v> </v>
      </c>
      <c r="E20" s="32"/>
      <c r="F20" s="41"/>
      <c r="G20" s="41"/>
      <c r="H20" s="28" t="s">
        <v>15</v>
      </c>
      <c r="I20" s="5" t="str">
        <f t="shared" si="1"/>
        <v> </v>
      </c>
      <c r="J20" s="31" t="str">
        <f t="shared" si="2"/>
        <v> </v>
      </c>
      <c r="K20" s="6"/>
      <c r="L20" s="6" t="s">
        <v>16</v>
      </c>
      <c r="M20" s="7">
        <f t="shared" si="3"/>
        <v>0</v>
      </c>
      <c r="N20" s="8">
        <f t="shared" si="4"/>
        <v>0</v>
      </c>
      <c r="O20" s="8" t="e">
        <f t="shared" si="5"/>
        <v>#DIV/0!</v>
      </c>
      <c r="P20" s="9">
        <v>3.5</v>
      </c>
      <c r="Q20" s="9" t="s">
        <v>17</v>
      </c>
      <c r="R20" s="10">
        <f t="shared" si="6"/>
        <v>0</v>
      </c>
      <c r="S20" s="9">
        <v>3</v>
      </c>
      <c r="T20" s="9" t="s">
        <v>18</v>
      </c>
      <c r="U20" s="10">
        <f t="shared" si="7"/>
        <v>0</v>
      </c>
      <c r="V20" s="9">
        <v>2.5</v>
      </c>
      <c r="W20" s="9" t="s">
        <v>19</v>
      </c>
      <c r="X20" s="10">
        <f t="shared" si="8"/>
        <v>0</v>
      </c>
      <c r="Y20" s="9">
        <v>2</v>
      </c>
      <c r="Z20" s="9" t="s">
        <v>20</v>
      </c>
      <c r="AA20" s="10">
        <f t="shared" si="9"/>
        <v>0</v>
      </c>
      <c r="AB20" s="9">
        <v>1.5</v>
      </c>
      <c r="AC20" s="9" t="s">
        <v>21</v>
      </c>
      <c r="AD20" s="10">
        <f t="shared" si="10"/>
        <v>0</v>
      </c>
      <c r="AE20" s="9">
        <v>1</v>
      </c>
      <c r="AF20" s="9" t="s">
        <v>22</v>
      </c>
      <c r="AG20" s="10">
        <f t="shared" si="11"/>
        <v>0</v>
      </c>
      <c r="AH20" s="9">
        <v>0</v>
      </c>
      <c r="AI20" s="9" t="s">
        <v>23</v>
      </c>
      <c r="AJ20" s="10">
        <f t="shared" si="12"/>
        <v>0</v>
      </c>
      <c r="AK20" s="10">
        <f t="shared" si="13"/>
        <v>0</v>
      </c>
      <c r="AL20" s="11" t="str">
        <f t="shared" si="14"/>
        <v> </v>
      </c>
      <c r="AM20" s="10">
        <f t="shared" si="15"/>
        <v>2.5</v>
      </c>
      <c r="AP20" s="12" t="s">
        <v>24</v>
      </c>
    </row>
    <row r="21" spans="1:42" ht="15.75">
      <c r="A21" s="25"/>
      <c r="B21" s="26"/>
      <c r="C21" s="27"/>
      <c r="D21" s="28" t="str">
        <f t="shared" si="0"/>
        <v> </v>
      </c>
      <c r="E21" s="32"/>
      <c r="F21" s="41"/>
      <c r="G21" s="41"/>
      <c r="H21" s="28" t="s">
        <v>15</v>
      </c>
      <c r="I21" s="5" t="str">
        <f t="shared" si="1"/>
        <v> </v>
      </c>
      <c r="J21" s="31" t="str">
        <f t="shared" si="2"/>
        <v> </v>
      </c>
      <c r="K21" s="6"/>
      <c r="L21" s="6" t="s">
        <v>16</v>
      </c>
      <c r="M21" s="7">
        <f t="shared" si="3"/>
        <v>0</v>
      </c>
      <c r="N21" s="8">
        <f t="shared" si="4"/>
        <v>0</v>
      </c>
      <c r="O21" s="8" t="e">
        <f t="shared" si="5"/>
        <v>#DIV/0!</v>
      </c>
      <c r="P21" s="9">
        <v>3.5</v>
      </c>
      <c r="Q21" s="9" t="s">
        <v>17</v>
      </c>
      <c r="R21" s="10">
        <f t="shared" si="6"/>
        <v>0</v>
      </c>
      <c r="S21" s="9">
        <v>3</v>
      </c>
      <c r="T21" s="9" t="s">
        <v>18</v>
      </c>
      <c r="U21" s="10">
        <f t="shared" si="7"/>
        <v>0</v>
      </c>
      <c r="V21" s="9">
        <v>2.5</v>
      </c>
      <c r="W21" s="9" t="s">
        <v>19</v>
      </c>
      <c r="X21" s="10">
        <f t="shared" si="8"/>
        <v>0</v>
      </c>
      <c r="Y21" s="9">
        <v>2</v>
      </c>
      <c r="Z21" s="9" t="s">
        <v>20</v>
      </c>
      <c r="AA21" s="10">
        <f t="shared" si="9"/>
        <v>0</v>
      </c>
      <c r="AB21" s="9">
        <v>1.5</v>
      </c>
      <c r="AC21" s="9" t="s">
        <v>21</v>
      </c>
      <c r="AD21" s="10">
        <f t="shared" si="10"/>
        <v>0</v>
      </c>
      <c r="AE21" s="9">
        <v>1</v>
      </c>
      <c r="AF21" s="9" t="s">
        <v>22</v>
      </c>
      <c r="AG21" s="10">
        <f t="shared" si="11"/>
        <v>0</v>
      </c>
      <c r="AH21" s="9">
        <v>0</v>
      </c>
      <c r="AI21" s="9" t="s">
        <v>23</v>
      </c>
      <c r="AJ21" s="10">
        <f t="shared" si="12"/>
        <v>0</v>
      </c>
      <c r="AK21" s="10">
        <f t="shared" si="13"/>
        <v>0</v>
      </c>
      <c r="AL21" s="11" t="str">
        <f t="shared" si="14"/>
        <v> </v>
      </c>
      <c r="AM21" s="10">
        <f t="shared" si="15"/>
        <v>2.5</v>
      </c>
      <c r="AP21" s="12" t="s">
        <v>24</v>
      </c>
    </row>
    <row r="22" spans="1:42" ht="15.75">
      <c r="A22" s="25"/>
      <c r="B22" s="26"/>
      <c r="C22" s="27"/>
      <c r="D22" s="28" t="str">
        <f t="shared" si="0"/>
        <v> </v>
      </c>
      <c r="E22" s="32"/>
      <c r="F22" s="41"/>
      <c r="G22" s="41"/>
      <c r="H22" s="28" t="s">
        <v>15</v>
      </c>
      <c r="I22" s="5" t="str">
        <f t="shared" si="1"/>
        <v> </v>
      </c>
      <c r="J22" s="31" t="str">
        <f t="shared" si="2"/>
        <v> </v>
      </c>
      <c r="K22" s="6"/>
      <c r="L22" s="6" t="s">
        <v>16</v>
      </c>
      <c r="M22" s="7">
        <f t="shared" si="3"/>
        <v>0</v>
      </c>
      <c r="N22" s="8">
        <f t="shared" si="4"/>
        <v>0</v>
      </c>
      <c r="O22" s="8" t="e">
        <f t="shared" si="5"/>
        <v>#DIV/0!</v>
      </c>
      <c r="P22" s="9">
        <v>3.5</v>
      </c>
      <c r="Q22" s="9" t="s">
        <v>17</v>
      </c>
      <c r="R22" s="10">
        <f t="shared" si="6"/>
        <v>0</v>
      </c>
      <c r="S22" s="9">
        <v>3</v>
      </c>
      <c r="T22" s="9" t="s">
        <v>18</v>
      </c>
      <c r="U22" s="10">
        <f t="shared" si="7"/>
        <v>0</v>
      </c>
      <c r="V22" s="9">
        <v>2.5</v>
      </c>
      <c r="W22" s="9" t="s">
        <v>19</v>
      </c>
      <c r="X22" s="10">
        <f t="shared" si="8"/>
        <v>0</v>
      </c>
      <c r="Y22" s="9">
        <v>2</v>
      </c>
      <c r="Z22" s="9" t="s">
        <v>20</v>
      </c>
      <c r="AA22" s="10">
        <f t="shared" si="9"/>
        <v>0</v>
      </c>
      <c r="AB22" s="9">
        <v>1.5</v>
      </c>
      <c r="AC22" s="9" t="s">
        <v>21</v>
      </c>
      <c r="AD22" s="10">
        <f t="shared" si="10"/>
        <v>0</v>
      </c>
      <c r="AE22" s="9">
        <v>1</v>
      </c>
      <c r="AF22" s="9" t="s">
        <v>22</v>
      </c>
      <c r="AG22" s="10">
        <f t="shared" si="11"/>
        <v>0</v>
      </c>
      <c r="AH22" s="9">
        <v>0</v>
      </c>
      <c r="AI22" s="9" t="s">
        <v>23</v>
      </c>
      <c r="AJ22" s="10">
        <f t="shared" si="12"/>
        <v>0</v>
      </c>
      <c r="AK22" s="10">
        <f t="shared" si="13"/>
        <v>0</v>
      </c>
      <c r="AL22" s="11" t="str">
        <f t="shared" si="14"/>
        <v> </v>
      </c>
      <c r="AM22" s="10">
        <f t="shared" si="15"/>
        <v>2.5</v>
      </c>
      <c r="AP22" s="12" t="s">
        <v>24</v>
      </c>
    </row>
    <row r="23" spans="1:42" ht="15.75">
      <c r="A23" s="25" t="s">
        <v>15</v>
      </c>
      <c r="B23" s="26" t="s">
        <v>15</v>
      </c>
      <c r="C23" s="27"/>
      <c r="D23" s="28" t="str">
        <f t="shared" si="0"/>
        <v> </v>
      </c>
      <c r="E23" s="32"/>
      <c r="F23" s="41"/>
      <c r="G23" s="41"/>
      <c r="H23" s="28" t="s">
        <v>15</v>
      </c>
      <c r="I23" s="5" t="str">
        <f t="shared" si="1"/>
        <v> </v>
      </c>
      <c r="J23" s="31" t="str">
        <f t="shared" si="2"/>
        <v> </v>
      </c>
      <c r="K23" s="6"/>
      <c r="L23" s="6" t="s">
        <v>16</v>
      </c>
      <c r="M23" s="7">
        <f t="shared" si="3"/>
        <v>0</v>
      </c>
      <c r="N23" s="8">
        <f t="shared" si="4"/>
        <v>0</v>
      </c>
      <c r="O23" s="8" t="e">
        <f t="shared" si="5"/>
        <v>#DIV/0!</v>
      </c>
      <c r="P23" s="9">
        <v>3.5</v>
      </c>
      <c r="Q23" s="9" t="s">
        <v>17</v>
      </c>
      <c r="R23" s="10">
        <f t="shared" si="6"/>
        <v>0</v>
      </c>
      <c r="S23" s="9">
        <v>3</v>
      </c>
      <c r="T23" s="9" t="s">
        <v>18</v>
      </c>
      <c r="U23" s="10">
        <f t="shared" si="7"/>
        <v>0</v>
      </c>
      <c r="V23" s="9">
        <v>2.5</v>
      </c>
      <c r="W23" s="9" t="s">
        <v>19</v>
      </c>
      <c r="X23" s="10">
        <f t="shared" si="8"/>
        <v>0</v>
      </c>
      <c r="Y23" s="9">
        <v>2</v>
      </c>
      <c r="Z23" s="9" t="s">
        <v>20</v>
      </c>
      <c r="AA23" s="10">
        <f t="shared" si="9"/>
        <v>0</v>
      </c>
      <c r="AB23" s="9">
        <v>1.5</v>
      </c>
      <c r="AC23" s="9" t="s">
        <v>21</v>
      </c>
      <c r="AD23" s="10">
        <f t="shared" si="10"/>
        <v>0</v>
      </c>
      <c r="AE23" s="9">
        <v>1</v>
      </c>
      <c r="AF23" s="9" t="s">
        <v>22</v>
      </c>
      <c r="AG23" s="10">
        <f t="shared" si="11"/>
        <v>0</v>
      </c>
      <c r="AH23" s="9">
        <v>0</v>
      </c>
      <c r="AI23" s="9" t="s">
        <v>23</v>
      </c>
      <c r="AJ23" s="10">
        <f t="shared" si="12"/>
        <v>0</v>
      </c>
      <c r="AK23" s="10">
        <f t="shared" si="13"/>
        <v>0</v>
      </c>
      <c r="AL23" s="11" t="str">
        <f t="shared" si="14"/>
        <v> </v>
      </c>
      <c r="AM23" s="10">
        <f t="shared" si="15"/>
        <v>2.5</v>
      </c>
      <c r="AP23" s="12" t="s">
        <v>24</v>
      </c>
    </row>
    <row r="24" spans="1:42" ht="15.75">
      <c r="A24" s="25" t="s">
        <v>15</v>
      </c>
      <c r="B24" s="26" t="s">
        <v>15</v>
      </c>
      <c r="C24" s="27"/>
      <c r="D24" s="28" t="str">
        <f t="shared" si="0"/>
        <v> </v>
      </c>
      <c r="E24" s="32"/>
      <c r="F24" s="41"/>
      <c r="G24" s="41"/>
      <c r="H24" s="28" t="s">
        <v>15</v>
      </c>
      <c r="I24" s="5" t="str">
        <f t="shared" si="1"/>
        <v> </v>
      </c>
      <c r="J24" s="31" t="str">
        <f t="shared" si="2"/>
        <v> </v>
      </c>
      <c r="K24" s="6"/>
      <c r="L24" s="6" t="s">
        <v>16</v>
      </c>
      <c r="M24" s="7">
        <f t="shared" si="3"/>
        <v>0</v>
      </c>
      <c r="N24" s="8">
        <f t="shared" si="4"/>
        <v>0</v>
      </c>
      <c r="O24" s="8" t="e">
        <f t="shared" si="5"/>
        <v>#DIV/0!</v>
      </c>
      <c r="P24" s="9">
        <v>3.5</v>
      </c>
      <c r="Q24" s="9" t="s">
        <v>17</v>
      </c>
      <c r="R24" s="10">
        <f t="shared" si="6"/>
        <v>0</v>
      </c>
      <c r="S24" s="9">
        <v>3</v>
      </c>
      <c r="T24" s="9" t="s">
        <v>18</v>
      </c>
      <c r="U24" s="10">
        <f t="shared" si="7"/>
        <v>0</v>
      </c>
      <c r="V24" s="9">
        <v>2.5</v>
      </c>
      <c r="W24" s="9" t="s">
        <v>19</v>
      </c>
      <c r="X24" s="10">
        <f t="shared" si="8"/>
        <v>0</v>
      </c>
      <c r="Y24" s="9">
        <v>2</v>
      </c>
      <c r="Z24" s="9" t="s">
        <v>20</v>
      </c>
      <c r="AA24" s="10">
        <f t="shared" si="9"/>
        <v>0</v>
      </c>
      <c r="AB24" s="9">
        <v>1.5</v>
      </c>
      <c r="AC24" s="9" t="s">
        <v>21</v>
      </c>
      <c r="AD24" s="10">
        <f t="shared" si="10"/>
        <v>0</v>
      </c>
      <c r="AE24" s="9">
        <v>1</v>
      </c>
      <c r="AF24" s="9" t="s">
        <v>22</v>
      </c>
      <c r="AG24" s="10">
        <f t="shared" si="11"/>
        <v>0</v>
      </c>
      <c r="AH24" s="9">
        <v>0</v>
      </c>
      <c r="AI24" s="9" t="s">
        <v>23</v>
      </c>
      <c r="AJ24" s="10">
        <f t="shared" si="12"/>
        <v>0</v>
      </c>
      <c r="AK24" s="10">
        <f t="shared" si="13"/>
        <v>0</v>
      </c>
      <c r="AL24" s="11" t="str">
        <f t="shared" si="14"/>
        <v> </v>
      </c>
      <c r="AM24" s="10">
        <f t="shared" si="15"/>
        <v>2.5</v>
      </c>
      <c r="AP24" s="12" t="s">
        <v>24</v>
      </c>
    </row>
    <row r="25" spans="1:42" ht="15.75">
      <c r="A25" s="25" t="s">
        <v>15</v>
      </c>
      <c r="B25" s="26" t="s">
        <v>15</v>
      </c>
      <c r="C25" s="27"/>
      <c r="D25" s="28" t="str">
        <f t="shared" si="0"/>
        <v> </v>
      </c>
      <c r="E25" s="32"/>
      <c r="F25" s="41"/>
      <c r="G25" s="41"/>
      <c r="H25" s="28" t="s">
        <v>15</v>
      </c>
      <c r="I25" s="5" t="str">
        <f t="shared" si="1"/>
        <v> </v>
      </c>
      <c r="J25" s="31" t="str">
        <f t="shared" si="2"/>
        <v> </v>
      </c>
      <c r="K25" s="6"/>
      <c r="L25" s="6" t="s">
        <v>16</v>
      </c>
      <c r="M25" s="7">
        <f t="shared" si="3"/>
        <v>0</v>
      </c>
      <c r="N25" s="8">
        <v>15</v>
      </c>
      <c r="O25" s="8">
        <f t="shared" si="5"/>
        <v>0</v>
      </c>
      <c r="P25" s="9">
        <v>3.5</v>
      </c>
      <c r="Q25" s="9" t="s">
        <v>17</v>
      </c>
      <c r="R25" s="10">
        <f t="shared" si="6"/>
        <v>0</v>
      </c>
      <c r="S25" s="9">
        <v>3</v>
      </c>
      <c r="T25" s="9" t="s">
        <v>18</v>
      </c>
      <c r="U25" s="10">
        <f t="shared" si="7"/>
        <v>0</v>
      </c>
      <c r="V25" s="9">
        <v>2.5</v>
      </c>
      <c r="W25" s="9" t="s">
        <v>19</v>
      </c>
      <c r="X25" s="10">
        <f t="shared" si="8"/>
        <v>0</v>
      </c>
      <c r="Y25" s="9">
        <v>2</v>
      </c>
      <c r="Z25" s="9" t="s">
        <v>20</v>
      </c>
      <c r="AA25" s="10">
        <f t="shared" si="9"/>
        <v>0</v>
      </c>
      <c r="AB25" s="9">
        <v>1.5</v>
      </c>
      <c r="AC25" s="9" t="s">
        <v>21</v>
      </c>
      <c r="AD25" s="10">
        <f t="shared" si="10"/>
        <v>0</v>
      </c>
      <c r="AE25" s="9">
        <v>1</v>
      </c>
      <c r="AF25" s="9" t="s">
        <v>22</v>
      </c>
      <c r="AG25" s="10">
        <f t="shared" si="11"/>
        <v>0</v>
      </c>
      <c r="AH25" s="9">
        <v>0</v>
      </c>
      <c r="AI25" s="9" t="s">
        <v>23</v>
      </c>
      <c r="AJ25" s="10">
        <f t="shared" si="12"/>
        <v>0</v>
      </c>
      <c r="AK25" s="10">
        <f t="shared" si="13"/>
        <v>0</v>
      </c>
      <c r="AL25" s="11" t="str">
        <f t="shared" si="14"/>
        <v> </v>
      </c>
      <c r="AM25" s="10">
        <f t="shared" si="15"/>
        <v>2.5</v>
      </c>
      <c r="AP25" s="12" t="s">
        <v>24</v>
      </c>
    </row>
    <row r="26" spans="1:42" ht="15.75">
      <c r="A26" s="25" t="s">
        <v>15</v>
      </c>
      <c r="B26" s="26" t="s">
        <v>15</v>
      </c>
      <c r="C26" s="27"/>
      <c r="D26" s="28" t="str">
        <f t="shared" si="0"/>
        <v> </v>
      </c>
      <c r="E26" s="32"/>
      <c r="F26" s="41"/>
      <c r="G26" s="41"/>
      <c r="H26" s="28" t="s">
        <v>15</v>
      </c>
      <c r="I26" s="5" t="str">
        <f t="shared" si="1"/>
        <v> </v>
      </c>
      <c r="J26" s="31" t="str">
        <f t="shared" si="2"/>
        <v> </v>
      </c>
      <c r="K26" s="6"/>
      <c r="L26" s="6" t="s">
        <v>16</v>
      </c>
      <c r="M26" s="7">
        <f t="shared" si="3"/>
        <v>0</v>
      </c>
      <c r="N26" s="8">
        <f t="shared" si="4"/>
        <v>0</v>
      </c>
      <c r="O26" s="8" t="e">
        <f t="shared" si="5"/>
        <v>#DIV/0!</v>
      </c>
      <c r="P26" s="9">
        <v>3.5</v>
      </c>
      <c r="Q26" s="9" t="s">
        <v>17</v>
      </c>
      <c r="R26" s="10">
        <f t="shared" si="6"/>
        <v>0</v>
      </c>
      <c r="S26" s="9">
        <v>3</v>
      </c>
      <c r="T26" s="9" t="s">
        <v>18</v>
      </c>
      <c r="U26" s="10">
        <f t="shared" si="7"/>
        <v>0</v>
      </c>
      <c r="V26" s="9">
        <v>2.5</v>
      </c>
      <c r="W26" s="9" t="s">
        <v>19</v>
      </c>
      <c r="X26" s="10">
        <f t="shared" si="8"/>
        <v>0</v>
      </c>
      <c r="Y26" s="9">
        <v>2</v>
      </c>
      <c r="Z26" s="9" t="s">
        <v>20</v>
      </c>
      <c r="AA26" s="10">
        <f t="shared" si="9"/>
        <v>0</v>
      </c>
      <c r="AB26" s="9">
        <v>1.5</v>
      </c>
      <c r="AC26" s="9" t="s">
        <v>21</v>
      </c>
      <c r="AD26" s="10">
        <f t="shared" si="10"/>
        <v>0</v>
      </c>
      <c r="AE26" s="9">
        <v>1</v>
      </c>
      <c r="AF26" s="9" t="s">
        <v>22</v>
      </c>
      <c r="AG26" s="10">
        <f t="shared" si="11"/>
        <v>0</v>
      </c>
      <c r="AH26" s="9">
        <v>0</v>
      </c>
      <c r="AI26" s="9" t="s">
        <v>23</v>
      </c>
      <c r="AJ26" s="10">
        <f t="shared" si="12"/>
        <v>0</v>
      </c>
      <c r="AK26" s="10">
        <f t="shared" si="13"/>
        <v>0</v>
      </c>
      <c r="AL26" s="11" t="str">
        <f t="shared" si="14"/>
        <v> </v>
      </c>
      <c r="AM26" s="10">
        <f t="shared" si="15"/>
        <v>2.5</v>
      </c>
      <c r="AP26" s="12" t="s">
        <v>24</v>
      </c>
    </row>
    <row r="27" spans="1:42" ht="15.75">
      <c r="A27" s="25" t="s">
        <v>15</v>
      </c>
      <c r="B27" s="26" t="s">
        <v>15</v>
      </c>
      <c r="C27" s="27"/>
      <c r="D27" s="28" t="str">
        <f t="shared" si="0"/>
        <v> </v>
      </c>
      <c r="E27" s="32"/>
      <c r="F27" s="41"/>
      <c r="G27" s="41"/>
      <c r="H27" s="28" t="s">
        <v>15</v>
      </c>
      <c r="I27" s="5" t="str">
        <f t="shared" si="1"/>
        <v> </v>
      </c>
      <c r="J27" s="31" t="str">
        <f t="shared" si="2"/>
        <v> </v>
      </c>
      <c r="K27" s="6"/>
      <c r="L27" s="6" t="s">
        <v>16</v>
      </c>
      <c r="M27" s="7">
        <f t="shared" si="3"/>
        <v>0</v>
      </c>
      <c r="N27" s="8">
        <f t="shared" si="4"/>
        <v>0</v>
      </c>
      <c r="O27" s="8" t="e">
        <f t="shared" si="5"/>
        <v>#DIV/0!</v>
      </c>
      <c r="P27" s="9">
        <v>3.5</v>
      </c>
      <c r="Q27" s="9" t="s">
        <v>17</v>
      </c>
      <c r="R27" s="10">
        <f t="shared" si="6"/>
        <v>0</v>
      </c>
      <c r="S27" s="9">
        <v>3</v>
      </c>
      <c r="T27" s="9" t="s">
        <v>18</v>
      </c>
      <c r="U27" s="10">
        <f t="shared" si="7"/>
        <v>0</v>
      </c>
      <c r="V27" s="9">
        <v>2.5</v>
      </c>
      <c r="W27" s="9" t="s">
        <v>19</v>
      </c>
      <c r="X27" s="10">
        <f t="shared" si="8"/>
        <v>0</v>
      </c>
      <c r="Y27" s="9">
        <v>2</v>
      </c>
      <c r="Z27" s="9" t="s">
        <v>20</v>
      </c>
      <c r="AA27" s="10">
        <f t="shared" si="9"/>
        <v>0</v>
      </c>
      <c r="AB27" s="9">
        <v>1.5</v>
      </c>
      <c r="AC27" s="9" t="s">
        <v>21</v>
      </c>
      <c r="AD27" s="10">
        <f t="shared" si="10"/>
        <v>0</v>
      </c>
      <c r="AE27" s="9">
        <v>1</v>
      </c>
      <c r="AF27" s="9" t="s">
        <v>22</v>
      </c>
      <c r="AG27" s="10">
        <f t="shared" si="11"/>
        <v>0</v>
      </c>
      <c r="AH27" s="9">
        <v>0</v>
      </c>
      <c r="AI27" s="9" t="s">
        <v>23</v>
      </c>
      <c r="AJ27" s="10">
        <f t="shared" si="12"/>
        <v>0</v>
      </c>
      <c r="AK27" s="10">
        <f t="shared" si="13"/>
        <v>0</v>
      </c>
      <c r="AL27" s="11" t="str">
        <f t="shared" si="14"/>
        <v> </v>
      </c>
      <c r="AM27" s="10">
        <f t="shared" si="15"/>
        <v>2.5</v>
      </c>
      <c r="AP27" s="12" t="s">
        <v>24</v>
      </c>
    </row>
    <row r="28" spans="1:42" ht="15.75">
      <c r="A28" s="25" t="s">
        <v>15</v>
      </c>
      <c r="B28" s="26" t="s">
        <v>15</v>
      </c>
      <c r="C28" s="27"/>
      <c r="D28" s="28" t="str">
        <f t="shared" si="0"/>
        <v> </v>
      </c>
      <c r="E28" s="32"/>
      <c r="F28" s="41"/>
      <c r="G28" s="41"/>
      <c r="H28" s="28" t="s">
        <v>15</v>
      </c>
      <c r="I28" s="5" t="str">
        <f t="shared" si="1"/>
        <v> </v>
      </c>
      <c r="J28" s="31" t="str">
        <f t="shared" si="2"/>
        <v> </v>
      </c>
      <c r="K28" s="6"/>
      <c r="L28" s="6" t="s">
        <v>16</v>
      </c>
      <c r="M28" s="7">
        <f t="shared" si="3"/>
        <v>0</v>
      </c>
      <c r="N28" s="8">
        <f t="shared" si="4"/>
        <v>0</v>
      </c>
      <c r="O28" s="8" t="e">
        <f t="shared" si="5"/>
        <v>#DIV/0!</v>
      </c>
      <c r="P28" s="9">
        <v>3.5</v>
      </c>
      <c r="Q28" s="9" t="s">
        <v>17</v>
      </c>
      <c r="R28" s="10">
        <f t="shared" si="6"/>
        <v>0</v>
      </c>
      <c r="S28" s="9">
        <v>3</v>
      </c>
      <c r="T28" s="9" t="s">
        <v>18</v>
      </c>
      <c r="U28" s="10">
        <f t="shared" si="7"/>
        <v>0</v>
      </c>
      <c r="V28" s="9">
        <v>2.5</v>
      </c>
      <c r="W28" s="9" t="s">
        <v>19</v>
      </c>
      <c r="X28" s="10">
        <f t="shared" si="8"/>
        <v>0</v>
      </c>
      <c r="Y28" s="9">
        <v>2</v>
      </c>
      <c r="Z28" s="9" t="s">
        <v>20</v>
      </c>
      <c r="AA28" s="10">
        <f t="shared" si="9"/>
        <v>0</v>
      </c>
      <c r="AB28" s="9">
        <v>1.5</v>
      </c>
      <c r="AC28" s="9" t="s">
        <v>21</v>
      </c>
      <c r="AD28" s="10">
        <f t="shared" si="10"/>
        <v>0</v>
      </c>
      <c r="AE28" s="9">
        <v>1</v>
      </c>
      <c r="AF28" s="9" t="s">
        <v>22</v>
      </c>
      <c r="AG28" s="10">
        <f t="shared" si="11"/>
        <v>0</v>
      </c>
      <c r="AH28" s="9">
        <v>0</v>
      </c>
      <c r="AI28" s="9" t="s">
        <v>23</v>
      </c>
      <c r="AJ28" s="10">
        <f t="shared" si="12"/>
        <v>0</v>
      </c>
      <c r="AK28" s="10">
        <f t="shared" si="13"/>
        <v>0</v>
      </c>
      <c r="AL28" s="11" t="str">
        <f t="shared" si="14"/>
        <v> </v>
      </c>
      <c r="AM28" s="10">
        <f t="shared" si="15"/>
        <v>2.5</v>
      </c>
      <c r="AP28" s="12" t="s">
        <v>24</v>
      </c>
    </row>
    <row r="29" spans="1:42" ht="16.5" thickBot="1">
      <c r="A29" s="25" t="s">
        <v>15</v>
      </c>
      <c r="B29" s="26" t="s">
        <v>15</v>
      </c>
      <c r="C29" s="27"/>
      <c r="D29" s="28" t="str">
        <f t="shared" si="0"/>
        <v> </v>
      </c>
      <c r="E29" s="33"/>
      <c r="F29" s="57"/>
      <c r="G29" s="57"/>
      <c r="H29" s="34" t="s">
        <v>15</v>
      </c>
      <c r="I29" s="5" t="str">
        <f t="shared" si="1"/>
        <v> </v>
      </c>
      <c r="J29" s="31" t="str">
        <f t="shared" si="2"/>
        <v> </v>
      </c>
      <c r="K29" s="6"/>
      <c r="L29" s="6" t="s">
        <v>16</v>
      </c>
      <c r="M29" s="7">
        <f t="shared" si="3"/>
        <v>0</v>
      </c>
      <c r="N29" s="8">
        <f t="shared" si="4"/>
        <v>0</v>
      </c>
      <c r="O29" s="8" t="e">
        <f t="shared" si="5"/>
        <v>#DIV/0!</v>
      </c>
      <c r="P29" s="9">
        <v>3.5</v>
      </c>
      <c r="Q29" s="9" t="s">
        <v>17</v>
      </c>
      <c r="R29" s="10">
        <f t="shared" si="6"/>
        <v>0</v>
      </c>
      <c r="S29" s="9">
        <v>3</v>
      </c>
      <c r="T29" s="9" t="s">
        <v>18</v>
      </c>
      <c r="U29" s="10">
        <f t="shared" si="7"/>
        <v>0</v>
      </c>
      <c r="V29" s="9">
        <v>2.5</v>
      </c>
      <c r="W29" s="9" t="s">
        <v>19</v>
      </c>
      <c r="X29" s="10">
        <f t="shared" si="8"/>
        <v>0</v>
      </c>
      <c r="Y29" s="9">
        <v>2</v>
      </c>
      <c r="Z29" s="9" t="s">
        <v>20</v>
      </c>
      <c r="AA29" s="10">
        <f t="shared" si="9"/>
        <v>0</v>
      </c>
      <c r="AB29" s="9">
        <v>1.5</v>
      </c>
      <c r="AC29" s="9" t="s">
        <v>21</v>
      </c>
      <c r="AD29" s="10">
        <f t="shared" si="10"/>
        <v>0</v>
      </c>
      <c r="AE29" s="9">
        <v>1</v>
      </c>
      <c r="AF29" s="9" t="s">
        <v>22</v>
      </c>
      <c r="AG29" s="10">
        <f t="shared" si="11"/>
        <v>0</v>
      </c>
      <c r="AH29" s="9">
        <v>0</v>
      </c>
      <c r="AI29" s="9" t="s">
        <v>23</v>
      </c>
      <c r="AJ29" s="10">
        <f t="shared" si="12"/>
        <v>0</v>
      </c>
      <c r="AK29" s="10">
        <f t="shared" si="13"/>
        <v>0</v>
      </c>
      <c r="AL29" s="11" t="str">
        <f t="shared" si="14"/>
        <v> </v>
      </c>
      <c r="AM29" s="10">
        <f t="shared" si="15"/>
        <v>2.5</v>
      </c>
      <c r="AP29" s="12" t="s">
        <v>24</v>
      </c>
    </row>
    <row r="30" spans="1:42" ht="15.75">
      <c r="A30" s="58" t="s">
        <v>25</v>
      </c>
      <c r="B30" s="59"/>
      <c r="C30" s="14"/>
      <c r="D30" s="59" t="s">
        <v>25</v>
      </c>
      <c r="E30" s="60"/>
      <c r="F30" s="60"/>
      <c r="G30" s="15"/>
      <c r="H30" s="60" t="s">
        <v>25</v>
      </c>
      <c r="I30" s="59"/>
      <c r="J30" s="61"/>
      <c r="K30" s="6"/>
      <c r="L30" s="6" t="s">
        <v>16</v>
      </c>
      <c r="M30" s="7">
        <f t="shared" si="3"/>
        <v>0</v>
      </c>
      <c r="N30" s="8">
        <f t="shared" si="4"/>
        <v>15</v>
      </c>
      <c r="O30" s="8">
        <f t="shared" si="5"/>
        <v>0</v>
      </c>
      <c r="P30" s="9">
        <v>3.5</v>
      </c>
      <c r="Q30" s="9" t="s">
        <v>17</v>
      </c>
      <c r="R30" s="10">
        <f t="shared" si="6"/>
        <v>0</v>
      </c>
      <c r="S30" s="9">
        <v>3</v>
      </c>
      <c r="T30" s="9" t="s">
        <v>18</v>
      </c>
      <c r="U30" s="10">
        <f t="shared" si="7"/>
        <v>0</v>
      </c>
      <c r="V30" s="9">
        <v>2.5</v>
      </c>
      <c r="W30" s="9" t="s">
        <v>19</v>
      </c>
      <c r="X30" s="10">
        <f t="shared" si="8"/>
        <v>0</v>
      </c>
      <c r="Y30" s="9">
        <v>2</v>
      </c>
      <c r="Z30" s="9" t="s">
        <v>20</v>
      </c>
      <c r="AA30" s="10">
        <f t="shared" si="9"/>
        <v>0</v>
      </c>
      <c r="AB30" s="9">
        <v>1.5</v>
      </c>
      <c r="AC30" s="9" t="s">
        <v>21</v>
      </c>
      <c r="AD30" s="10">
        <f t="shared" si="10"/>
        <v>0</v>
      </c>
      <c r="AE30" s="9">
        <v>1</v>
      </c>
      <c r="AF30" s="9" t="s">
        <v>22</v>
      </c>
      <c r="AG30" s="10">
        <f t="shared" si="11"/>
        <v>0</v>
      </c>
      <c r="AH30" s="9">
        <v>0</v>
      </c>
      <c r="AI30" s="9" t="s">
        <v>23</v>
      </c>
      <c r="AJ30" s="10">
        <f t="shared" si="12"/>
        <v>0</v>
      </c>
      <c r="AK30" s="10">
        <f t="shared" si="13"/>
        <v>0</v>
      </c>
      <c r="AL30" s="11" t="str">
        <f t="shared" si="14"/>
        <v>GİREMEZ(AKTS)</v>
      </c>
      <c r="AM30" s="10">
        <f t="shared" si="15"/>
        <v>2.5</v>
      </c>
      <c r="AP30" s="12" t="s">
        <v>24</v>
      </c>
    </row>
    <row r="31" spans="1:42" ht="15.75">
      <c r="A31" s="62" t="s">
        <v>33</v>
      </c>
      <c r="B31" s="62"/>
      <c r="C31" s="21"/>
      <c r="D31" s="63" t="s">
        <v>38</v>
      </c>
      <c r="E31" s="63"/>
      <c r="F31" s="63"/>
      <c r="G31" s="16"/>
      <c r="H31" s="63" t="s">
        <v>43</v>
      </c>
      <c r="I31" s="63"/>
      <c r="J31" s="64"/>
      <c r="K31" s="6"/>
      <c r="L31" s="6" t="s">
        <v>16</v>
      </c>
      <c r="M31" s="7">
        <f t="shared" si="3"/>
        <v>0</v>
      </c>
      <c r="N31" s="8">
        <f t="shared" si="4"/>
        <v>15</v>
      </c>
      <c r="O31" s="8">
        <f t="shared" si="5"/>
        <v>0</v>
      </c>
      <c r="P31" s="9">
        <v>3.5</v>
      </c>
      <c r="Q31" s="9" t="s">
        <v>17</v>
      </c>
      <c r="R31" s="10">
        <f t="shared" si="6"/>
        <v>0</v>
      </c>
      <c r="S31" s="9">
        <v>3</v>
      </c>
      <c r="T31" s="9" t="s">
        <v>18</v>
      </c>
      <c r="U31" s="10">
        <f t="shared" si="7"/>
        <v>0</v>
      </c>
      <c r="V31" s="9">
        <v>2.5</v>
      </c>
      <c r="W31" s="9" t="s">
        <v>19</v>
      </c>
      <c r="X31" s="10">
        <f t="shared" si="8"/>
        <v>0</v>
      </c>
      <c r="Y31" s="9">
        <v>2</v>
      </c>
      <c r="Z31" s="9" t="s">
        <v>20</v>
      </c>
      <c r="AA31" s="10">
        <f t="shared" si="9"/>
        <v>0</v>
      </c>
      <c r="AB31" s="9">
        <v>1.5</v>
      </c>
      <c r="AC31" s="9" t="s">
        <v>21</v>
      </c>
      <c r="AD31" s="10">
        <f t="shared" si="10"/>
        <v>0</v>
      </c>
      <c r="AE31" s="9">
        <v>1</v>
      </c>
      <c r="AF31" s="9" t="s">
        <v>22</v>
      </c>
      <c r="AG31" s="10">
        <f t="shared" si="11"/>
        <v>0</v>
      </c>
      <c r="AH31" s="9">
        <v>0</v>
      </c>
      <c r="AI31" s="9" t="s">
        <v>23</v>
      </c>
      <c r="AJ31" s="10">
        <f t="shared" si="12"/>
        <v>0</v>
      </c>
      <c r="AK31" s="10">
        <f t="shared" si="13"/>
        <v>0</v>
      </c>
      <c r="AL31" s="11" t="str">
        <f t="shared" si="14"/>
        <v>GİREMEZ(AKTS)</v>
      </c>
      <c r="AM31" s="10">
        <f t="shared" si="15"/>
        <v>2.5</v>
      </c>
      <c r="AP31" s="12" t="s">
        <v>24</v>
      </c>
    </row>
    <row r="32" spans="1:42" ht="15.75">
      <c r="A32" s="17"/>
      <c r="B32" s="21"/>
      <c r="C32" s="21"/>
      <c r="D32" s="18"/>
      <c r="E32" s="18"/>
      <c r="F32" s="18"/>
      <c r="G32" s="21"/>
      <c r="H32" s="21"/>
      <c r="I32" s="21"/>
      <c r="J32" s="22"/>
      <c r="K32" s="6"/>
      <c r="L32" s="6" t="s">
        <v>16</v>
      </c>
      <c r="M32" s="7">
        <f t="shared" si="3"/>
        <v>0</v>
      </c>
      <c r="N32" s="8">
        <f t="shared" si="4"/>
        <v>15</v>
      </c>
      <c r="O32" s="8">
        <f t="shared" si="5"/>
        <v>0</v>
      </c>
      <c r="P32" s="9">
        <v>3.5</v>
      </c>
      <c r="Q32" s="9" t="s">
        <v>17</v>
      </c>
      <c r="R32" s="10">
        <f t="shared" si="6"/>
        <v>0</v>
      </c>
      <c r="S32" s="9">
        <v>3</v>
      </c>
      <c r="T32" s="9" t="s">
        <v>18</v>
      </c>
      <c r="U32" s="10">
        <f t="shared" si="7"/>
        <v>0</v>
      </c>
      <c r="V32" s="9">
        <v>2.5</v>
      </c>
      <c r="W32" s="9" t="s">
        <v>19</v>
      </c>
      <c r="X32" s="10">
        <f t="shared" si="8"/>
        <v>0</v>
      </c>
      <c r="Y32" s="9">
        <v>2</v>
      </c>
      <c r="Z32" s="9" t="s">
        <v>20</v>
      </c>
      <c r="AA32" s="10">
        <f t="shared" si="9"/>
        <v>0</v>
      </c>
      <c r="AB32" s="9">
        <v>1.5</v>
      </c>
      <c r="AC32" s="9" t="s">
        <v>21</v>
      </c>
      <c r="AD32" s="10">
        <f t="shared" si="10"/>
        <v>0</v>
      </c>
      <c r="AE32" s="9">
        <v>1</v>
      </c>
      <c r="AF32" s="9" t="s">
        <v>22</v>
      </c>
      <c r="AG32" s="10">
        <f t="shared" si="11"/>
        <v>0</v>
      </c>
      <c r="AH32" s="9">
        <v>0</v>
      </c>
      <c r="AI32" s="9" t="s">
        <v>23</v>
      </c>
      <c r="AJ32" s="10">
        <f t="shared" si="12"/>
        <v>0</v>
      </c>
      <c r="AK32" s="10">
        <f t="shared" si="13"/>
        <v>0</v>
      </c>
      <c r="AL32" s="11" t="str">
        <f t="shared" si="14"/>
        <v>GİREMEZ(AKTS)</v>
      </c>
      <c r="AM32" s="10">
        <f t="shared" si="15"/>
        <v>2.5</v>
      </c>
      <c r="AP32" s="12" t="s">
        <v>24</v>
      </c>
    </row>
    <row r="33" spans="1:42" ht="15.75">
      <c r="A33" s="17"/>
      <c r="B33" s="21"/>
      <c r="C33" s="21"/>
      <c r="D33" s="18"/>
      <c r="E33" s="18"/>
      <c r="F33" s="18"/>
      <c r="G33" s="21"/>
      <c r="H33" s="21"/>
      <c r="I33" s="21"/>
      <c r="J33" s="22"/>
      <c r="K33" s="6"/>
      <c r="L33" s="6" t="s">
        <v>16</v>
      </c>
      <c r="M33" s="7">
        <f t="shared" si="3"/>
        <v>0</v>
      </c>
      <c r="N33" s="8">
        <f t="shared" si="4"/>
        <v>15</v>
      </c>
      <c r="O33" s="8">
        <f t="shared" si="5"/>
        <v>0</v>
      </c>
      <c r="P33" s="9">
        <v>3.5</v>
      </c>
      <c r="Q33" s="9" t="s">
        <v>17</v>
      </c>
      <c r="R33" s="10">
        <f t="shared" si="6"/>
        <v>0</v>
      </c>
      <c r="S33" s="9">
        <v>3</v>
      </c>
      <c r="T33" s="9" t="s">
        <v>18</v>
      </c>
      <c r="U33" s="10">
        <f t="shared" si="7"/>
        <v>0</v>
      </c>
      <c r="V33" s="9">
        <v>2.5</v>
      </c>
      <c r="W33" s="9" t="s">
        <v>19</v>
      </c>
      <c r="X33" s="10">
        <f t="shared" si="8"/>
        <v>0</v>
      </c>
      <c r="Y33" s="9">
        <v>2</v>
      </c>
      <c r="Z33" s="9" t="s">
        <v>20</v>
      </c>
      <c r="AA33" s="10">
        <f t="shared" si="9"/>
        <v>0</v>
      </c>
      <c r="AB33" s="9">
        <v>1.5</v>
      </c>
      <c r="AC33" s="9" t="s">
        <v>21</v>
      </c>
      <c r="AD33" s="10">
        <f t="shared" si="10"/>
        <v>0</v>
      </c>
      <c r="AE33" s="9">
        <v>1</v>
      </c>
      <c r="AF33" s="9" t="s">
        <v>22</v>
      </c>
      <c r="AG33" s="10">
        <f t="shared" si="11"/>
        <v>0</v>
      </c>
      <c r="AH33" s="9">
        <v>0</v>
      </c>
      <c r="AI33" s="9" t="s">
        <v>23</v>
      </c>
      <c r="AJ33" s="10">
        <f t="shared" si="12"/>
        <v>0</v>
      </c>
      <c r="AK33" s="10">
        <f t="shared" si="13"/>
        <v>0</v>
      </c>
      <c r="AL33" s="11" t="str">
        <f t="shared" si="14"/>
        <v>GİREMEZ(AKTS)</v>
      </c>
      <c r="AM33" s="10">
        <f t="shared" si="15"/>
        <v>2.5</v>
      </c>
      <c r="AP33" s="12" t="s">
        <v>24</v>
      </c>
    </row>
    <row r="34" spans="1:42" ht="15.75">
      <c r="A34" s="17"/>
      <c r="B34" s="21"/>
      <c r="C34" s="21"/>
      <c r="D34" s="18"/>
      <c r="E34" s="18"/>
      <c r="F34" s="18"/>
      <c r="G34" s="21"/>
      <c r="H34" s="21"/>
      <c r="I34" s="21"/>
      <c r="J34" s="22"/>
      <c r="K34" s="6"/>
      <c r="L34" s="6" t="s">
        <v>16</v>
      </c>
      <c r="M34" s="7">
        <f t="shared" si="3"/>
        <v>0</v>
      </c>
      <c r="N34" s="8">
        <f t="shared" si="4"/>
        <v>15</v>
      </c>
      <c r="O34" s="8">
        <f t="shared" si="5"/>
        <v>0</v>
      </c>
      <c r="P34" s="9">
        <v>3.5</v>
      </c>
      <c r="Q34" s="9" t="s">
        <v>17</v>
      </c>
      <c r="R34" s="10">
        <f t="shared" si="6"/>
        <v>0</v>
      </c>
      <c r="S34" s="9">
        <v>3</v>
      </c>
      <c r="T34" s="9" t="s">
        <v>18</v>
      </c>
      <c r="U34" s="10">
        <f t="shared" si="7"/>
        <v>0</v>
      </c>
      <c r="V34" s="9">
        <v>2.5</v>
      </c>
      <c r="W34" s="9" t="s">
        <v>19</v>
      </c>
      <c r="X34" s="10">
        <f t="shared" si="8"/>
        <v>0</v>
      </c>
      <c r="Y34" s="9">
        <v>2</v>
      </c>
      <c r="Z34" s="9" t="s">
        <v>20</v>
      </c>
      <c r="AA34" s="10">
        <f t="shared" si="9"/>
        <v>0</v>
      </c>
      <c r="AB34" s="9">
        <v>1.5</v>
      </c>
      <c r="AC34" s="9" t="s">
        <v>21</v>
      </c>
      <c r="AD34" s="10">
        <f t="shared" si="10"/>
        <v>0</v>
      </c>
      <c r="AE34" s="9">
        <v>1</v>
      </c>
      <c r="AF34" s="9" t="s">
        <v>22</v>
      </c>
      <c r="AG34" s="10">
        <f t="shared" si="11"/>
        <v>0</v>
      </c>
      <c r="AH34" s="9">
        <v>0</v>
      </c>
      <c r="AI34" s="9" t="s">
        <v>23</v>
      </c>
      <c r="AJ34" s="10">
        <f t="shared" si="12"/>
        <v>0</v>
      </c>
      <c r="AK34" s="10">
        <f t="shared" si="13"/>
        <v>0</v>
      </c>
      <c r="AL34" s="11" t="str">
        <f t="shared" si="14"/>
        <v>GİREMEZ(AKTS)</v>
      </c>
      <c r="AM34" s="10">
        <f t="shared" si="15"/>
        <v>2.5</v>
      </c>
      <c r="AP34" s="12" t="s">
        <v>24</v>
      </c>
    </row>
    <row r="35" spans="1:42" ht="15.75">
      <c r="A35" s="65"/>
      <c r="B35" s="65"/>
      <c r="C35" s="21"/>
      <c r="D35" s="60" t="s">
        <v>26</v>
      </c>
      <c r="E35" s="60"/>
      <c r="F35" s="60"/>
      <c r="G35" s="21"/>
      <c r="H35" s="66"/>
      <c r="I35" s="66"/>
      <c r="J35" s="67"/>
      <c r="K35" s="6"/>
      <c r="L35" s="6" t="s">
        <v>16</v>
      </c>
      <c r="M35" s="7">
        <f t="shared" si="3"/>
        <v>0</v>
      </c>
      <c r="N35" s="8">
        <f t="shared" si="4"/>
        <v>15</v>
      </c>
      <c r="O35" s="8">
        <f t="shared" si="5"/>
        <v>0</v>
      </c>
      <c r="P35" s="9">
        <v>3.5</v>
      </c>
      <c r="Q35" s="9" t="s">
        <v>17</v>
      </c>
      <c r="R35" s="10">
        <f t="shared" si="6"/>
        <v>0</v>
      </c>
      <c r="S35" s="9">
        <v>3</v>
      </c>
      <c r="T35" s="9" t="s">
        <v>18</v>
      </c>
      <c r="U35" s="10">
        <f t="shared" si="7"/>
        <v>0</v>
      </c>
      <c r="V35" s="9">
        <v>2.5</v>
      </c>
      <c r="W35" s="9" t="s">
        <v>19</v>
      </c>
      <c r="X35" s="10">
        <f t="shared" si="8"/>
        <v>0</v>
      </c>
      <c r="Y35" s="9">
        <v>2</v>
      </c>
      <c r="Z35" s="9" t="s">
        <v>20</v>
      </c>
      <c r="AA35" s="10">
        <f t="shared" si="9"/>
        <v>0</v>
      </c>
      <c r="AB35" s="9">
        <v>1.5</v>
      </c>
      <c r="AC35" s="9" t="s">
        <v>21</v>
      </c>
      <c r="AD35" s="10">
        <f t="shared" si="10"/>
        <v>0</v>
      </c>
      <c r="AE35" s="9">
        <v>1</v>
      </c>
      <c r="AF35" s="9" t="s">
        <v>22</v>
      </c>
      <c r="AG35" s="10">
        <f t="shared" si="11"/>
        <v>0</v>
      </c>
      <c r="AH35" s="9">
        <v>0</v>
      </c>
      <c r="AI35" s="9" t="s">
        <v>23</v>
      </c>
      <c r="AJ35" s="10">
        <f t="shared" si="12"/>
        <v>0</v>
      </c>
      <c r="AK35" s="10">
        <f t="shared" si="13"/>
        <v>0</v>
      </c>
      <c r="AL35" s="11" t="str">
        <f t="shared" si="14"/>
        <v>GİREMEZ(AKTS)</v>
      </c>
      <c r="AM35" s="10">
        <f t="shared" si="15"/>
        <v>2.5</v>
      </c>
      <c r="AP35" s="12" t="s">
        <v>24</v>
      </c>
    </row>
    <row r="36" spans="1:42" ht="15.75">
      <c r="A36" s="65"/>
      <c r="B36" s="65"/>
      <c r="C36" s="21"/>
      <c r="D36" s="63" t="s">
        <v>48</v>
      </c>
      <c r="E36" s="63"/>
      <c r="F36" s="63"/>
      <c r="G36" s="21"/>
      <c r="H36" s="65"/>
      <c r="I36" s="65"/>
      <c r="J36" s="68"/>
      <c r="K36" s="6"/>
      <c r="L36" s="6" t="s">
        <v>16</v>
      </c>
      <c r="M36" s="7">
        <f t="shared" si="3"/>
        <v>0</v>
      </c>
      <c r="N36" s="8">
        <f t="shared" si="4"/>
        <v>15</v>
      </c>
      <c r="O36" s="8">
        <f t="shared" si="5"/>
        <v>0</v>
      </c>
      <c r="P36" s="9">
        <v>3.5</v>
      </c>
      <c r="Q36" s="9" t="s">
        <v>17</v>
      </c>
      <c r="R36" s="10">
        <f t="shared" si="6"/>
        <v>0</v>
      </c>
      <c r="S36" s="9">
        <v>3</v>
      </c>
      <c r="T36" s="9" t="s">
        <v>18</v>
      </c>
      <c r="U36" s="10">
        <f t="shared" si="7"/>
        <v>0</v>
      </c>
      <c r="V36" s="9">
        <v>2.5</v>
      </c>
      <c r="W36" s="9" t="s">
        <v>19</v>
      </c>
      <c r="X36" s="10">
        <f t="shared" si="8"/>
        <v>0</v>
      </c>
      <c r="Y36" s="9">
        <v>2</v>
      </c>
      <c r="Z36" s="9" t="s">
        <v>20</v>
      </c>
      <c r="AA36" s="10">
        <f t="shared" si="9"/>
        <v>0</v>
      </c>
      <c r="AB36" s="9">
        <v>1.5</v>
      </c>
      <c r="AC36" s="9" t="s">
        <v>21</v>
      </c>
      <c r="AD36" s="10">
        <f t="shared" si="10"/>
        <v>0</v>
      </c>
      <c r="AE36" s="9">
        <v>1</v>
      </c>
      <c r="AF36" s="9" t="s">
        <v>22</v>
      </c>
      <c r="AG36" s="10">
        <f t="shared" si="11"/>
        <v>0</v>
      </c>
      <c r="AH36" s="9">
        <v>0</v>
      </c>
      <c r="AI36" s="9" t="s">
        <v>23</v>
      </c>
      <c r="AJ36" s="10">
        <f t="shared" si="12"/>
        <v>0</v>
      </c>
      <c r="AK36" s="10">
        <f t="shared" si="13"/>
        <v>0</v>
      </c>
      <c r="AL36" s="11" t="str">
        <f t="shared" si="14"/>
        <v>GİREMEZ(AKTS)</v>
      </c>
      <c r="AM36" s="10">
        <f t="shared" si="15"/>
        <v>2.5</v>
      </c>
      <c r="AP36" s="12" t="s">
        <v>24</v>
      </c>
    </row>
    <row r="37" spans="1:42" ht="15.75">
      <c r="A37" s="19"/>
      <c r="B37" s="19"/>
      <c r="C37" s="16"/>
      <c r="D37" s="19"/>
      <c r="E37" s="19"/>
      <c r="F37" s="19"/>
      <c r="G37" s="16"/>
      <c r="H37" s="19"/>
      <c r="I37" s="19"/>
      <c r="J37" s="20"/>
      <c r="K37" s="6"/>
      <c r="L37" s="6" t="s">
        <v>16</v>
      </c>
      <c r="M37" s="7">
        <f t="shared" si="3"/>
        <v>0</v>
      </c>
      <c r="N37" s="8">
        <f t="shared" si="4"/>
        <v>15</v>
      </c>
      <c r="O37" s="8">
        <f t="shared" si="5"/>
        <v>0</v>
      </c>
      <c r="P37" s="9">
        <v>3.5</v>
      </c>
      <c r="Q37" s="9" t="s">
        <v>17</v>
      </c>
      <c r="R37" s="10">
        <f t="shared" si="6"/>
        <v>0</v>
      </c>
      <c r="S37" s="9">
        <v>3</v>
      </c>
      <c r="T37" s="9" t="s">
        <v>18</v>
      </c>
      <c r="U37" s="10">
        <f t="shared" si="7"/>
        <v>0</v>
      </c>
      <c r="V37" s="9">
        <v>2.5</v>
      </c>
      <c r="W37" s="9" t="s">
        <v>19</v>
      </c>
      <c r="X37" s="10">
        <f t="shared" si="8"/>
        <v>0</v>
      </c>
      <c r="Y37" s="9">
        <v>2</v>
      </c>
      <c r="Z37" s="9" t="s">
        <v>20</v>
      </c>
      <c r="AA37" s="10">
        <f t="shared" si="9"/>
        <v>0</v>
      </c>
      <c r="AB37" s="9">
        <v>1.5</v>
      </c>
      <c r="AC37" s="9" t="s">
        <v>21</v>
      </c>
      <c r="AD37" s="10">
        <f t="shared" si="10"/>
        <v>0</v>
      </c>
      <c r="AE37" s="9">
        <v>1</v>
      </c>
      <c r="AF37" s="9" t="s">
        <v>22</v>
      </c>
      <c r="AG37" s="10">
        <f t="shared" si="11"/>
        <v>0</v>
      </c>
      <c r="AH37" s="9">
        <v>0</v>
      </c>
      <c r="AI37" s="9" t="s">
        <v>23</v>
      </c>
      <c r="AJ37" s="10">
        <f t="shared" si="12"/>
        <v>0</v>
      </c>
      <c r="AK37" s="10">
        <f t="shared" si="13"/>
        <v>0</v>
      </c>
      <c r="AL37" s="11" t="str">
        <f t="shared" si="14"/>
        <v>GİREMEZ(AKTS)</v>
      </c>
      <c r="AM37" s="10">
        <f t="shared" si="15"/>
        <v>2.5</v>
      </c>
      <c r="AP37" s="12" t="s">
        <v>24</v>
      </c>
    </row>
    <row r="38" spans="1:42" ht="15.75">
      <c r="A38" s="19"/>
      <c r="B38" s="19"/>
      <c r="C38" s="16"/>
      <c r="D38" s="19"/>
      <c r="E38" s="19"/>
      <c r="F38" s="19"/>
      <c r="G38" s="16"/>
      <c r="H38" s="19"/>
      <c r="I38" s="19"/>
      <c r="J38" s="20"/>
      <c r="K38" s="6"/>
      <c r="L38" s="6" t="s">
        <v>16</v>
      </c>
      <c r="M38" s="7">
        <f t="shared" si="3"/>
        <v>0</v>
      </c>
      <c r="N38" s="8">
        <f t="shared" si="4"/>
        <v>15</v>
      </c>
      <c r="O38" s="8">
        <f t="shared" si="5"/>
        <v>0</v>
      </c>
      <c r="P38" s="9">
        <v>3.5</v>
      </c>
      <c r="Q38" s="9" t="s">
        <v>17</v>
      </c>
      <c r="R38" s="10">
        <f t="shared" si="6"/>
        <v>0</v>
      </c>
      <c r="S38" s="9">
        <v>3</v>
      </c>
      <c r="T38" s="9" t="s">
        <v>18</v>
      </c>
      <c r="U38" s="10">
        <f t="shared" si="7"/>
        <v>0</v>
      </c>
      <c r="V38" s="9">
        <v>2.5</v>
      </c>
      <c r="W38" s="9" t="s">
        <v>19</v>
      </c>
      <c r="X38" s="10">
        <f t="shared" si="8"/>
        <v>0</v>
      </c>
      <c r="Y38" s="9">
        <v>2</v>
      </c>
      <c r="Z38" s="9" t="s">
        <v>20</v>
      </c>
      <c r="AA38" s="10">
        <f t="shared" si="9"/>
        <v>0</v>
      </c>
      <c r="AB38" s="9">
        <v>1.5</v>
      </c>
      <c r="AC38" s="9" t="s">
        <v>21</v>
      </c>
      <c r="AD38" s="10">
        <f t="shared" si="10"/>
        <v>0</v>
      </c>
      <c r="AE38" s="9">
        <v>1</v>
      </c>
      <c r="AF38" s="9" t="s">
        <v>22</v>
      </c>
      <c r="AG38" s="10">
        <f t="shared" si="11"/>
        <v>0</v>
      </c>
      <c r="AH38" s="9">
        <v>0</v>
      </c>
      <c r="AI38" s="9" t="s">
        <v>23</v>
      </c>
      <c r="AJ38" s="10">
        <f t="shared" si="12"/>
        <v>0</v>
      </c>
      <c r="AK38" s="10">
        <f t="shared" si="13"/>
        <v>0</v>
      </c>
      <c r="AL38" s="11" t="str">
        <f t="shared" si="14"/>
        <v>GİREMEZ(AKTS)</v>
      </c>
      <c r="AM38" s="10">
        <f t="shared" si="15"/>
        <v>2.5</v>
      </c>
      <c r="AP38" s="12" t="s">
        <v>24</v>
      </c>
    </row>
    <row r="39" spans="1:42" ht="15.75">
      <c r="A39" s="19"/>
      <c r="B39" s="19"/>
      <c r="C39" s="16"/>
      <c r="D39" s="19"/>
      <c r="E39" s="19"/>
      <c r="F39" s="19"/>
      <c r="G39" s="16"/>
      <c r="H39" s="19"/>
      <c r="I39" s="19"/>
      <c r="J39" s="20"/>
      <c r="K39" s="6"/>
      <c r="L39" s="6" t="s">
        <v>16</v>
      </c>
      <c r="M39" s="7">
        <f t="shared" si="3"/>
        <v>0</v>
      </c>
      <c r="N39" s="8">
        <f t="shared" si="4"/>
        <v>15</v>
      </c>
      <c r="O39" s="8">
        <f t="shared" si="5"/>
        <v>0</v>
      </c>
      <c r="P39" s="9">
        <v>3.5</v>
      </c>
      <c r="Q39" s="9" t="s">
        <v>17</v>
      </c>
      <c r="R39" s="10">
        <f t="shared" si="6"/>
        <v>0</v>
      </c>
      <c r="S39" s="9">
        <v>3</v>
      </c>
      <c r="T39" s="9" t="s">
        <v>18</v>
      </c>
      <c r="U39" s="10">
        <f t="shared" si="7"/>
        <v>0</v>
      </c>
      <c r="V39" s="9">
        <v>2.5</v>
      </c>
      <c r="W39" s="9" t="s">
        <v>19</v>
      </c>
      <c r="X39" s="10">
        <f t="shared" si="8"/>
        <v>0</v>
      </c>
      <c r="Y39" s="9">
        <v>2</v>
      </c>
      <c r="Z39" s="9" t="s">
        <v>20</v>
      </c>
      <c r="AA39" s="10">
        <f t="shared" si="9"/>
        <v>0</v>
      </c>
      <c r="AB39" s="9">
        <v>1.5</v>
      </c>
      <c r="AC39" s="9" t="s">
        <v>21</v>
      </c>
      <c r="AD39" s="10">
        <f t="shared" si="10"/>
        <v>0</v>
      </c>
      <c r="AE39" s="9">
        <v>1</v>
      </c>
      <c r="AF39" s="9" t="s">
        <v>22</v>
      </c>
      <c r="AG39" s="10">
        <f t="shared" si="11"/>
        <v>0</v>
      </c>
      <c r="AH39" s="9">
        <v>0</v>
      </c>
      <c r="AI39" s="9" t="s">
        <v>23</v>
      </c>
      <c r="AJ39" s="10">
        <f t="shared" si="12"/>
        <v>0</v>
      </c>
      <c r="AK39" s="10">
        <f t="shared" si="13"/>
        <v>0</v>
      </c>
      <c r="AL39" s="11" t="str">
        <f t="shared" si="14"/>
        <v>GİREMEZ(AKTS)</v>
      </c>
      <c r="AM39" s="10">
        <f t="shared" si="15"/>
        <v>2.5</v>
      </c>
      <c r="AP39" s="12" t="s">
        <v>24</v>
      </c>
    </row>
    <row r="40" spans="1:42" ht="23.25" customHeight="1">
      <c r="A40" s="54" t="s">
        <v>27</v>
      </c>
      <c r="B40" s="55"/>
      <c r="C40" s="55"/>
      <c r="D40" s="55"/>
      <c r="E40" s="55"/>
      <c r="F40" s="55"/>
      <c r="G40" s="55"/>
      <c r="H40" s="55"/>
      <c r="I40" s="55"/>
      <c r="J40" s="56"/>
      <c r="K40" s="6"/>
      <c r="L40" s="6" t="s">
        <v>16</v>
      </c>
      <c r="M40" s="7">
        <f t="shared" si="3"/>
        <v>0</v>
      </c>
      <c r="N40" s="8">
        <f t="shared" si="4"/>
        <v>15</v>
      </c>
      <c r="O40" s="8">
        <f t="shared" si="5"/>
        <v>0</v>
      </c>
      <c r="P40" s="9">
        <v>3.5</v>
      </c>
      <c r="Q40" s="9" t="s">
        <v>17</v>
      </c>
      <c r="R40" s="10">
        <f t="shared" si="6"/>
        <v>0</v>
      </c>
      <c r="S40" s="9">
        <v>3</v>
      </c>
      <c r="T40" s="9" t="s">
        <v>18</v>
      </c>
      <c r="U40" s="10">
        <f t="shared" si="7"/>
        <v>0</v>
      </c>
      <c r="V40" s="9">
        <v>2.5</v>
      </c>
      <c r="W40" s="9" t="s">
        <v>19</v>
      </c>
      <c r="X40" s="10">
        <f t="shared" si="8"/>
        <v>0</v>
      </c>
      <c r="Y40" s="9">
        <v>2</v>
      </c>
      <c r="Z40" s="9" t="s">
        <v>20</v>
      </c>
      <c r="AA40" s="10">
        <f t="shared" si="9"/>
        <v>0</v>
      </c>
      <c r="AB40" s="9">
        <v>1.5</v>
      </c>
      <c r="AC40" s="9" t="s">
        <v>21</v>
      </c>
      <c r="AD40" s="10">
        <f t="shared" si="10"/>
        <v>0</v>
      </c>
      <c r="AE40" s="9">
        <v>1</v>
      </c>
      <c r="AF40" s="9" t="s">
        <v>22</v>
      </c>
      <c r="AG40" s="10">
        <f t="shared" si="11"/>
        <v>0</v>
      </c>
      <c r="AH40" s="9">
        <v>0</v>
      </c>
      <c r="AI40" s="9" t="s">
        <v>23</v>
      </c>
      <c r="AJ40" s="10">
        <f t="shared" si="12"/>
        <v>0</v>
      </c>
      <c r="AK40" s="10">
        <f t="shared" si="13"/>
        <v>0</v>
      </c>
      <c r="AL40" s="11" t="str">
        <f t="shared" si="14"/>
        <v>GİREMEZ(AKTS)</v>
      </c>
      <c r="AM40" s="10">
        <f t="shared" si="15"/>
        <v>2.5</v>
      </c>
      <c r="AP40" s="12" t="s">
        <v>24</v>
      </c>
    </row>
    <row r="41" spans="1:10" ht="81.75" customHeight="1" thickBot="1">
      <c r="A41" s="51" t="s">
        <v>28</v>
      </c>
      <c r="B41" s="52"/>
      <c r="C41" s="52"/>
      <c r="D41" s="52"/>
      <c r="E41" s="52"/>
      <c r="F41" s="52"/>
      <c r="G41" s="52"/>
      <c r="H41" s="52"/>
      <c r="I41" s="52"/>
      <c r="J41" s="53"/>
    </row>
  </sheetData>
  <sheetProtection/>
  <mergeCells count="43">
    <mergeCell ref="A36:B36"/>
    <mergeCell ref="D36:F36"/>
    <mergeCell ref="H36:J36"/>
    <mergeCell ref="A31:B31"/>
    <mergeCell ref="D31:F31"/>
    <mergeCell ref="H31:J31"/>
    <mergeCell ref="A35:B35"/>
    <mergeCell ref="D35:F35"/>
    <mergeCell ref="H35:J35"/>
    <mergeCell ref="A41:J41"/>
    <mergeCell ref="A40:J40"/>
    <mergeCell ref="F25:G25"/>
    <mergeCell ref="F26:G26"/>
    <mergeCell ref="F27:G27"/>
    <mergeCell ref="F28:G28"/>
    <mergeCell ref="F29:G29"/>
    <mergeCell ref="A30:B30"/>
    <mergeCell ref="D30:F30"/>
    <mergeCell ref="H30:J30"/>
    <mergeCell ref="A7:J7"/>
    <mergeCell ref="F24:G24"/>
    <mergeCell ref="F13:G13"/>
    <mergeCell ref="F14:G14"/>
    <mergeCell ref="F15:G15"/>
    <mergeCell ref="F16:G16"/>
    <mergeCell ref="F17:G17"/>
    <mergeCell ref="F18:G18"/>
    <mergeCell ref="F19:G19"/>
    <mergeCell ref="F20:G20"/>
    <mergeCell ref="A1:J1"/>
    <mergeCell ref="A2:J2"/>
    <mergeCell ref="A3:J3"/>
    <mergeCell ref="A4:J4"/>
    <mergeCell ref="A5:J5"/>
    <mergeCell ref="A6:J6"/>
    <mergeCell ref="A8:J8"/>
    <mergeCell ref="F9:G9"/>
    <mergeCell ref="F10:G10"/>
    <mergeCell ref="F11:G11"/>
    <mergeCell ref="F22:G22"/>
    <mergeCell ref="F23:G23"/>
    <mergeCell ref="F12:G12"/>
    <mergeCell ref="F21:G2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Y41"/>
  <sheetViews>
    <sheetView zoomScalePageLayoutView="0" workbookViewId="0" topLeftCell="A1">
      <selection activeCell="C10" sqref="C10"/>
    </sheetView>
  </sheetViews>
  <sheetFormatPr defaultColWidth="9.140625" defaultRowHeight="15"/>
  <cols>
    <col min="1" max="1" width="12.00390625" style="0" customWidth="1"/>
    <col min="2" max="2" width="18.7109375" style="0" customWidth="1"/>
    <col min="3" max="3" width="10.140625" style="0" customWidth="1"/>
    <col min="4" max="4" width="10.421875" style="0" customWidth="1"/>
    <col min="5" max="5" width="11.28125" style="0" customWidth="1"/>
    <col min="6" max="6" width="27.00390625" style="0" customWidth="1"/>
    <col min="7" max="7" width="9.140625" style="0" hidden="1" customWidth="1"/>
    <col min="8" max="8" width="9.421875" style="0" customWidth="1"/>
    <col min="9" max="9" width="29.140625" style="0" customWidth="1"/>
    <col min="10" max="10" width="12.140625" style="0" customWidth="1"/>
    <col min="12" max="37" width="9.140625" style="0" hidden="1" customWidth="1"/>
    <col min="38" max="38" width="12.57421875" style="0" hidden="1" customWidth="1"/>
    <col min="39" max="42" width="9.140625" style="0" hidden="1" customWidth="1"/>
  </cols>
  <sheetData>
    <row r="1" spans="1:51" s="2" customFormat="1" ht="15.75">
      <c r="A1" s="42" t="s">
        <v>0</v>
      </c>
      <c r="B1" s="43"/>
      <c r="C1" s="43"/>
      <c r="D1" s="43"/>
      <c r="E1" s="43"/>
      <c r="F1" s="43"/>
      <c r="G1" s="43"/>
      <c r="H1" s="43"/>
      <c r="I1" s="43"/>
      <c r="J1" s="4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c r="A2" s="45" t="s">
        <v>1</v>
      </c>
      <c r="B2" s="46"/>
      <c r="C2" s="46"/>
      <c r="D2" s="46"/>
      <c r="E2" s="46"/>
      <c r="F2" s="46"/>
      <c r="G2" s="46"/>
      <c r="H2" s="46"/>
      <c r="I2" s="46"/>
      <c r="J2" s="4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c r="A3" s="45" t="s">
        <v>2</v>
      </c>
      <c r="B3" s="46"/>
      <c r="C3" s="46"/>
      <c r="D3" s="46"/>
      <c r="E3" s="46"/>
      <c r="F3" s="46"/>
      <c r="G3" s="46"/>
      <c r="H3" s="46"/>
      <c r="I3" s="46"/>
      <c r="J3" s="4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c r="A4" s="45" t="s">
        <v>29</v>
      </c>
      <c r="B4" s="46"/>
      <c r="C4" s="46"/>
      <c r="D4" s="46"/>
      <c r="E4" s="46"/>
      <c r="F4" s="46"/>
      <c r="G4" s="46"/>
      <c r="H4" s="46"/>
      <c r="I4" s="46"/>
      <c r="J4" s="47"/>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c r="A5" s="35" t="s">
        <v>30</v>
      </c>
      <c r="B5" s="36"/>
      <c r="C5" s="36"/>
      <c r="D5" s="36"/>
      <c r="E5" s="36"/>
      <c r="F5" s="36"/>
      <c r="G5" s="36"/>
      <c r="H5" s="36"/>
      <c r="I5" s="36"/>
      <c r="J5" s="37"/>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c r="A6" s="35" t="s">
        <v>3</v>
      </c>
      <c r="B6" s="36"/>
      <c r="C6" s="36"/>
      <c r="D6" s="36"/>
      <c r="E6" s="36"/>
      <c r="F6" s="36"/>
      <c r="G6" s="36"/>
      <c r="H6" s="36"/>
      <c r="I6" s="36"/>
      <c r="J6" s="37"/>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c r="A7" s="48">
        <v>42035</v>
      </c>
      <c r="B7" s="49"/>
      <c r="C7" s="49"/>
      <c r="D7" s="49"/>
      <c r="E7" s="49"/>
      <c r="F7" s="49"/>
      <c r="G7" s="49"/>
      <c r="H7" s="49"/>
      <c r="I7" s="49"/>
      <c r="J7" s="50"/>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6.5" thickBot="1">
      <c r="A8" s="35" t="s">
        <v>62</v>
      </c>
      <c r="B8" s="36"/>
      <c r="C8" s="36"/>
      <c r="D8" s="36"/>
      <c r="E8" s="36"/>
      <c r="F8" s="36"/>
      <c r="G8" s="36"/>
      <c r="H8" s="36"/>
      <c r="I8" s="36"/>
      <c r="J8" s="37"/>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39" thickBot="1">
      <c r="A9" s="23" t="s">
        <v>5</v>
      </c>
      <c r="B9" s="23" t="s">
        <v>6</v>
      </c>
      <c r="C9" s="23" t="s">
        <v>7</v>
      </c>
      <c r="D9" s="23" t="s">
        <v>8</v>
      </c>
      <c r="E9" s="23" t="s">
        <v>9</v>
      </c>
      <c r="F9" s="38" t="s">
        <v>10</v>
      </c>
      <c r="G9" s="39"/>
      <c r="H9" s="23" t="s">
        <v>11</v>
      </c>
      <c r="I9" s="23" t="s">
        <v>12</v>
      </c>
      <c r="J9" s="24" t="s">
        <v>13</v>
      </c>
      <c r="K9" s="4"/>
      <c r="L9" s="4"/>
      <c r="M9" s="4"/>
      <c r="N9" s="4"/>
      <c r="O9" s="4"/>
      <c r="P9" s="4"/>
      <c r="Q9" s="4"/>
      <c r="R9" s="4"/>
      <c r="S9" s="4"/>
      <c r="T9" s="4"/>
      <c r="U9" s="4"/>
      <c r="V9" s="4"/>
      <c r="W9" s="4"/>
      <c r="X9" s="4"/>
      <c r="Y9" s="4"/>
      <c r="Z9" s="4"/>
      <c r="AA9" s="4"/>
      <c r="AB9" s="4"/>
      <c r="AC9" s="4"/>
      <c r="AD9" s="4"/>
      <c r="AE9" s="4"/>
      <c r="AF9" s="4"/>
      <c r="AG9" s="4"/>
      <c r="AH9" s="4"/>
      <c r="AI9" s="4"/>
      <c r="AJ9" s="4"/>
      <c r="AK9" s="4" t="s">
        <v>14</v>
      </c>
      <c r="AL9" s="4"/>
      <c r="AM9" s="4"/>
      <c r="AN9" s="4"/>
      <c r="AO9" s="3"/>
      <c r="AP9" s="3"/>
      <c r="AQ9" s="3"/>
      <c r="AR9" s="1"/>
      <c r="AS9" s="1"/>
      <c r="AT9" s="1"/>
      <c r="AU9" s="1"/>
      <c r="AV9" s="1"/>
      <c r="AW9" s="1"/>
      <c r="AX9" s="1"/>
      <c r="AY9" s="1"/>
    </row>
    <row r="10" spans="1:51" s="2" customFormat="1" ht="19.5" customHeight="1">
      <c r="A10" s="25" t="s">
        <v>49</v>
      </c>
      <c r="B10" s="26" t="s">
        <v>50</v>
      </c>
      <c r="C10" s="27">
        <v>75</v>
      </c>
      <c r="D10" s="28" t="str">
        <f aca="true" t="shared" si="0" ref="D10:D29">IF(H10=" "," ",N10)</f>
        <v> </v>
      </c>
      <c r="E10" s="29">
        <v>222</v>
      </c>
      <c r="F10" s="40" t="s">
        <v>51</v>
      </c>
      <c r="G10" s="40"/>
      <c r="H10" s="30" t="s">
        <v>15</v>
      </c>
      <c r="I10" s="5" t="str">
        <f>IF(C10=0," ",IF(H10=0," ",IF(H10="GR",AP10,AL10)))</f>
        <v> </v>
      </c>
      <c r="J10" s="31">
        <f>IF(C10=0," ",IF(H10=0," ",O10))</f>
        <v>2.96</v>
      </c>
      <c r="K10" s="6"/>
      <c r="L10" s="6" t="s">
        <v>16</v>
      </c>
      <c r="M10" s="7">
        <f>IF(H10&lt;90,0,IF(H10&lt;=100,4,0))</f>
        <v>0</v>
      </c>
      <c r="N10" s="8">
        <f>IF(H10=" ",C10,(C10+15))</f>
        <v>75</v>
      </c>
      <c r="O10" s="8">
        <f>IF(H10="BAŞARILI",(E10/N10),IF(H10&gt;0,(((AK10*15)+E10)/N10),E10))</f>
        <v>2.96</v>
      </c>
      <c r="P10" s="9">
        <v>3.5</v>
      </c>
      <c r="Q10" s="9" t="s">
        <v>17</v>
      </c>
      <c r="R10" s="10">
        <f>IF(H10&lt;85,0,IF(H10&lt;=89,3.5,0))</f>
        <v>0</v>
      </c>
      <c r="S10" s="9">
        <v>3</v>
      </c>
      <c r="T10" s="9" t="s">
        <v>18</v>
      </c>
      <c r="U10" s="10">
        <f>IF(H10&lt;80,0,IF(H10&lt;=84,3,0))</f>
        <v>0</v>
      </c>
      <c r="V10" s="9">
        <v>2.5</v>
      </c>
      <c r="W10" s="9" t="s">
        <v>19</v>
      </c>
      <c r="X10" s="10">
        <f>IF(H10&lt;75,0,IF(H10&lt;=79,2.5,0))</f>
        <v>0</v>
      </c>
      <c r="Y10" s="9">
        <v>2</v>
      </c>
      <c r="Z10" s="9" t="s">
        <v>20</v>
      </c>
      <c r="AA10" s="10">
        <f>IF(H10&lt;65,0,IF(H10&lt;=74,2,0))</f>
        <v>0</v>
      </c>
      <c r="AB10" s="9">
        <v>1.5</v>
      </c>
      <c r="AC10" s="9" t="s">
        <v>21</v>
      </c>
      <c r="AD10" s="10">
        <f>IF(H10&lt;58,0,IF(H10&lt;=64,1.5,0))</f>
        <v>0</v>
      </c>
      <c r="AE10" s="9">
        <v>1</v>
      </c>
      <c r="AF10" s="9" t="s">
        <v>22</v>
      </c>
      <c r="AG10" s="10">
        <f>IF(H10&lt;50,0,IF(H10&lt;=57,1,0))</f>
        <v>0</v>
      </c>
      <c r="AH10" s="9">
        <v>0</v>
      </c>
      <c r="AI10" s="9" t="s">
        <v>23</v>
      </c>
      <c r="AJ10" s="10">
        <f>IF(H10&lt;0,0,IF(H10&lt;=49,0,0))</f>
        <v>0</v>
      </c>
      <c r="AK10" s="10">
        <f>SUM(R10,U10,X10,AA10,AD10,AG10,AJ10,M10)</f>
        <v>0</v>
      </c>
      <c r="AL10" s="11" t="str">
        <f>IF(H10=" "," ",IF(AK10&lt;2,"GİREMEZ(AKTS)",IF(N10&lt;89,"GİREMEZ(AKTS)",IF(O10&gt;=AM10,"YETERLİ","GİREMEZ(ORTALAMA)"))))</f>
        <v> </v>
      </c>
      <c r="AM10" s="10">
        <f>IF(LEFT(A10,1)="0",2,2.5)</f>
        <v>2.5</v>
      </c>
      <c r="AN10" s="10"/>
      <c r="AO10" s="12"/>
      <c r="AP10" s="12" t="s">
        <v>24</v>
      </c>
      <c r="AQ10" s="12"/>
      <c r="AR10" s="13"/>
      <c r="AS10" s="13"/>
      <c r="AT10" s="13"/>
      <c r="AU10" s="13"/>
      <c r="AV10" s="13"/>
      <c r="AW10" s="13"/>
      <c r="AX10" s="13"/>
      <c r="AY10" s="1"/>
    </row>
    <row r="11" spans="1:42" ht="15.75">
      <c r="A11" s="25" t="s">
        <v>52</v>
      </c>
      <c r="B11" s="26" t="s">
        <v>53</v>
      </c>
      <c r="C11" s="27">
        <v>75</v>
      </c>
      <c r="D11" s="28" t="str">
        <f t="shared" si="0"/>
        <v> </v>
      </c>
      <c r="E11" s="32">
        <v>243.5</v>
      </c>
      <c r="F11" s="40" t="s">
        <v>51</v>
      </c>
      <c r="G11" s="40"/>
      <c r="H11" s="28" t="s">
        <v>15</v>
      </c>
      <c r="I11" s="5" t="str">
        <f aca="true" t="shared" si="1" ref="I11:I29">IF(C11=0," ",IF(H11=0," ",IF(H11="GR",AP11,AL11)))</f>
        <v> </v>
      </c>
      <c r="J11" s="31">
        <f aca="true" t="shared" si="2" ref="J11:J29">IF(C11=0," ",IF(H11=0," ",O11))</f>
        <v>3.2466666666666666</v>
      </c>
      <c r="K11" s="6"/>
      <c r="L11" s="6" t="s">
        <v>16</v>
      </c>
      <c r="M11" s="7">
        <f aca="true" t="shared" si="3" ref="M11:M40">IF(H11&lt;90,0,IF(H11&lt;=100,4,0))</f>
        <v>0</v>
      </c>
      <c r="N11" s="8">
        <f aca="true" t="shared" si="4" ref="N11:N40">IF(H11=" ",C11,(C11+15))</f>
        <v>75</v>
      </c>
      <c r="O11" s="8">
        <f aca="true" t="shared" si="5" ref="O11:O40">IF(H11="BAŞARILI",(E11/N11),IF(H11&gt;0,(((AK11*15)+E11)/N11),E11))</f>
        <v>3.2466666666666666</v>
      </c>
      <c r="P11" s="9">
        <v>3.5</v>
      </c>
      <c r="Q11" s="9" t="s">
        <v>17</v>
      </c>
      <c r="R11" s="10">
        <f aca="true" t="shared" si="6" ref="R11:R40">IF(H11&lt;85,0,IF(H11&lt;=89,3.5,0))</f>
        <v>0</v>
      </c>
      <c r="S11" s="9">
        <v>3</v>
      </c>
      <c r="T11" s="9" t="s">
        <v>18</v>
      </c>
      <c r="U11" s="10">
        <f aca="true" t="shared" si="7" ref="U11:U40">IF(H11&lt;80,0,IF(H11&lt;=84,3,0))</f>
        <v>0</v>
      </c>
      <c r="V11" s="9">
        <v>2.5</v>
      </c>
      <c r="W11" s="9" t="s">
        <v>19</v>
      </c>
      <c r="X11" s="10">
        <f aca="true" t="shared" si="8" ref="X11:X40">IF(H11&lt;75,0,IF(H11&lt;=79,2.5,0))</f>
        <v>0</v>
      </c>
      <c r="Y11" s="9">
        <v>2</v>
      </c>
      <c r="Z11" s="9" t="s">
        <v>20</v>
      </c>
      <c r="AA11" s="10">
        <f aca="true" t="shared" si="9" ref="AA11:AA40">IF(H11&lt;65,0,IF(H11&lt;=74,2,0))</f>
        <v>0</v>
      </c>
      <c r="AB11" s="9">
        <v>1.5</v>
      </c>
      <c r="AC11" s="9" t="s">
        <v>21</v>
      </c>
      <c r="AD11" s="10">
        <f aca="true" t="shared" si="10" ref="AD11:AD40">IF(H11&lt;58,0,IF(H11&lt;=64,1.5,0))</f>
        <v>0</v>
      </c>
      <c r="AE11" s="9">
        <v>1</v>
      </c>
      <c r="AF11" s="9" t="s">
        <v>22</v>
      </c>
      <c r="AG11" s="10">
        <f aca="true" t="shared" si="11" ref="AG11:AG40">IF(H11&lt;50,0,IF(H11&lt;=57,1,0))</f>
        <v>0</v>
      </c>
      <c r="AH11" s="9">
        <v>0</v>
      </c>
      <c r="AI11" s="9" t="s">
        <v>23</v>
      </c>
      <c r="AJ11" s="10">
        <f aca="true" t="shared" si="12" ref="AJ11:AJ40">IF(H11&lt;0,0,IF(H11&lt;=49,0,0))</f>
        <v>0</v>
      </c>
      <c r="AK11" s="10">
        <f aca="true" t="shared" si="13" ref="AK11:AK40">SUM(R11,U11,X11,AA11,AD11,AG11,AJ11,M11)</f>
        <v>0</v>
      </c>
      <c r="AL11" s="11" t="str">
        <f aca="true" t="shared" si="14" ref="AL11:AL40">IF(H11=" "," ",IF(AK11&lt;2,"GİREMEZ(AKTS)",IF(N11&lt;89,"GİREMEZ(AKTS)",IF(O11&gt;=AM11,"YETERLİ","GİREMEZ(ORTALAMA)"))))</f>
        <v> </v>
      </c>
      <c r="AM11" s="10">
        <f aca="true" t="shared" si="15" ref="AM11:AM40">IF(LEFT(A11,1)="0",2,2.5)</f>
        <v>2.5</v>
      </c>
      <c r="AP11" s="12" t="s">
        <v>24</v>
      </c>
    </row>
    <row r="12" spans="1:42" ht="15.75">
      <c r="A12" s="25" t="s">
        <v>54</v>
      </c>
      <c r="B12" s="26" t="s">
        <v>55</v>
      </c>
      <c r="C12" s="27">
        <v>75</v>
      </c>
      <c r="D12" s="28" t="str">
        <f t="shared" si="0"/>
        <v> </v>
      </c>
      <c r="E12" s="32">
        <v>239.5</v>
      </c>
      <c r="F12" s="40" t="s">
        <v>51</v>
      </c>
      <c r="G12" s="40"/>
      <c r="H12" s="28" t="s">
        <v>15</v>
      </c>
      <c r="I12" s="5" t="str">
        <f t="shared" si="1"/>
        <v> </v>
      </c>
      <c r="J12" s="31">
        <f t="shared" si="2"/>
        <v>3.1933333333333334</v>
      </c>
      <c r="K12" s="6"/>
      <c r="L12" s="6" t="s">
        <v>16</v>
      </c>
      <c r="M12" s="7">
        <f t="shared" si="3"/>
        <v>0</v>
      </c>
      <c r="N12" s="8">
        <f t="shared" si="4"/>
        <v>75</v>
      </c>
      <c r="O12" s="8">
        <f t="shared" si="5"/>
        <v>3.1933333333333334</v>
      </c>
      <c r="P12" s="9">
        <v>3.5</v>
      </c>
      <c r="Q12" s="9" t="s">
        <v>17</v>
      </c>
      <c r="R12" s="10">
        <f t="shared" si="6"/>
        <v>0</v>
      </c>
      <c r="S12" s="9">
        <v>3</v>
      </c>
      <c r="T12" s="9" t="s">
        <v>18</v>
      </c>
      <c r="U12" s="10">
        <f t="shared" si="7"/>
        <v>0</v>
      </c>
      <c r="V12" s="9">
        <v>2.5</v>
      </c>
      <c r="W12" s="9" t="s">
        <v>19</v>
      </c>
      <c r="X12" s="10">
        <f t="shared" si="8"/>
        <v>0</v>
      </c>
      <c r="Y12" s="9">
        <v>2</v>
      </c>
      <c r="Z12" s="9" t="s">
        <v>20</v>
      </c>
      <c r="AA12" s="10">
        <f t="shared" si="9"/>
        <v>0</v>
      </c>
      <c r="AB12" s="9">
        <v>1.5</v>
      </c>
      <c r="AC12" s="9" t="s">
        <v>21</v>
      </c>
      <c r="AD12" s="10">
        <f t="shared" si="10"/>
        <v>0</v>
      </c>
      <c r="AE12" s="9">
        <v>1</v>
      </c>
      <c r="AF12" s="9" t="s">
        <v>22</v>
      </c>
      <c r="AG12" s="10">
        <f t="shared" si="11"/>
        <v>0</v>
      </c>
      <c r="AH12" s="9">
        <v>0</v>
      </c>
      <c r="AI12" s="9" t="s">
        <v>23</v>
      </c>
      <c r="AJ12" s="10">
        <f t="shared" si="12"/>
        <v>0</v>
      </c>
      <c r="AK12" s="10">
        <f t="shared" si="13"/>
        <v>0</v>
      </c>
      <c r="AL12" s="11" t="str">
        <f t="shared" si="14"/>
        <v> </v>
      </c>
      <c r="AM12" s="10">
        <f t="shared" si="15"/>
        <v>2.5</v>
      </c>
      <c r="AP12" s="12" t="s">
        <v>24</v>
      </c>
    </row>
    <row r="13" spans="1:42" ht="15.75">
      <c r="A13" s="25" t="s">
        <v>56</v>
      </c>
      <c r="B13" s="26" t="s">
        <v>57</v>
      </c>
      <c r="C13" s="27">
        <v>75</v>
      </c>
      <c r="D13" s="28" t="str">
        <f t="shared" si="0"/>
        <v> </v>
      </c>
      <c r="E13" s="32">
        <v>220</v>
      </c>
      <c r="F13" s="40" t="s">
        <v>58</v>
      </c>
      <c r="G13" s="40"/>
      <c r="H13" s="28" t="s">
        <v>15</v>
      </c>
      <c r="I13" s="5" t="str">
        <f t="shared" si="1"/>
        <v> </v>
      </c>
      <c r="J13" s="31">
        <f t="shared" si="2"/>
        <v>2.933333333333333</v>
      </c>
      <c r="K13" s="6"/>
      <c r="L13" s="6" t="s">
        <v>16</v>
      </c>
      <c r="M13" s="7">
        <f t="shared" si="3"/>
        <v>0</v>
      </c>
      <c r="N13" s="8">
        <f t="shared" si="4"/>
        <v>75</v>
      </c>
      <c r="O13" s="8">
        <f t="shared" si="5"/>
        <v>2.933333333333333</v>
      </c>
      <c r="P13" s="9">
        <v>3.5</v>
      </c>
      <c r="Q13" s="9" t="s">
        <v>17</v>
      </c>
      <c r="R13" s="10">
        <f t="shared" si="6"/>
        <v>0</v>
      </c>
      <c r="S13" s="9">
        <v>3</v>
      </c>
      <c r="T13" s="9" t="s">
        <v>18</v>
      </c>
      <c r="U13" s="10">
        <f t="shared" si="7"/>
        <v>0</v>
      </c>
      <c r="V13" s="9">
        <v>2.5</v>
      </c>
      <c r="W13" s="9" t="s">
        <v>19</v>
      </c>
      <c r="X13" s="10">
        <f t="shared" si="8"/>
        <v>0</v>
      </c>
      <c r="Y13" s="9">
        <v>2</v>
      </c>
      <c r="Z13" s="9" t="s">
        <v>20</v>
      </c>
      <c r="AA13" s="10">
        <f t="shared" si="9"/>
        <v>0</v>
      </c>
      <c r="AB13" s="9">
        <v>1.5</v>
      </c>
      <c r="AC13" s="9" t="s">
        <v>21</v>
      </c>
      <c r="AD13" s="10">
        <f t="shared" si="10"/>
        <v>0</v>
      </c>
      <c r="AE13" s="9">
        <v>1</v>
      </c>
      <c r="AF13" s="9" t="s">
        <v>22</v>
      </c>
      <c r="AG13" s="10">
        <f t="shared" si="11"/>
        <v>0</v>
      </c>
      <c r="AH13" s="9">
        <v>0</v>
      </c>
      <c r="AI13" s="9" t="s">
        <v>23</v>
      </c>
      <c r="AJ13" s="10">
        <f t="shared" si="12"/>
        <v>0</v>
      </c>
      <c r="AK13" s="10">
        <f t="shared" si="13"/>
        <v>0</v>
      </c>
      <c r="AL13" s="11" t="str">
        <f t="shared" si="14"/>
        <v> </v>
      </c>
      <c r="AM13" s="10">
        <f t="shared" si="15"/>
        <v>2.5</v>
      </c>
      <c r="AP13" s="12" t="s">
        <v>24</v>
      </c>
    </row>
    <row r="14" spans="1:42" ht="15.75">
      <c r="A14" s="25" t="s">
        <v>59</v>
      </c>
      <c r="B14" s="26" t="s">
        <v>60</v>
      </c>
      <c r="C14" s="27">
        <v>75</v>
      </c>
      <c r="D14" s="28" t="str">
        <f t="shared" si="0"/>
        <v> </v>
      </c>
      <c r="E14" s="32">
        <v>269.5</v>
      </c>
      <c r="F14" s="40" t="s">
        <v>58</v>
      </c>
      <c r="G14" s="40"/>
      <c r="H14" s="28" t="s">
        <v>15</v>
      </c>
      <c r="I14" s="5" t="str">
        <f t="shared" si="1"/>
        <v> </v>
      </c>
      <c r="J14" s="31">
        <f t="shared" si="2"/>
        <v>3.5933333333333333</v>
      </c>
      <c r="K14" s="6"/>
      <c r="L14" s="6" t="s">
        <v>16</v>
      </c>
      <c r="M14" s="7">
        <f t="shared" si="3"/>
        <v>0</v>
      </c>
      <c r="N14" s="8">
        <f t="shared" si="4"/>
        <v>75</v>
      </c>
      <c r="O14" s="8">
        <f t="shared" si="5"/>
        <v>3.5933333333333333</v>
      </c>
      <c r="P14" s="9">
        <v>3.5</v>
      </c>
      <c r="Q14" s="9" t="s">
        <v>17</v>
      </c>
      <c r="R14" s="10">
        <f t="shared" si="6"/>
        <v>0</v>
      </c>
      <c r="S14" s="9">
        <v>3</v>
      </c>
      <c r="T14" s="9" t="s">
        <v>18</v>
      </c>
      <c r="U14" s="10">
        <f t="shared" si="7"/>
        <v>0</v>
      </c>
      <c r="V14" s="9">
        <v>2.5</v>
      </c>
      <c r="W14" s="9" t="s">
        <v>19</v>
      </c>
      <c r="X14" s="10">
        <f t="shared" si="8"/>
        <v>0</v>
      </c>
      <c r="Y14" s="9">
        <v>2</v>
      </c>
      <c r="Z14" s="9" t="s">
        <v>20</v>
      </c>
      <c r="AA14" s="10">
        <f t="shared" si="9"/>
        <v>0</v>
      </c>
      <c r="AB14" s="9">
        <v>1.5</v>
      </c>
      <c r="AC14" s="9" t="s">
        <v>21</v>
      </c>
      <c r="AD14" s="10">
        <f t="shared" si="10"/>
        <v>0</v>
      </c>
      <c r="AE14" s="9">
        <v>1</v>
      </c>
      <c r="AF14" s="9" t="s">
        <v>22</v>
      </c>
      <c r="AG14" s="10">
        <f t="shared" si="11"/>
        <v>0</v>
      </c>
      <c r="AH14" s="9">
        <v>0</v>
      </c>
      <c r="AI14" s="9" t="s">
        <v>23</v>
      </c>
      <c r="AJ14" s="10">
        <f t="shared" si="12"/>
        <v>0</v>
      </c>
      <c r="AK14" s="10">
        <f t="shared" si="13"/>
        <v>0</v>
      </c>
      <c r="AL14" s="11" t="str">
        <f t="shared" si="14"/>
        <v> </v>
      </c>
      <c r="AM14" s="10">
        <f t="shared" si="15"/>
        <v>2.5</v>
      </c>
      <c r="AP14" s="12" t="s">
        <v>24</v>
      </c>
    </row>
    <row r="15" spans="1:42" ht="15.75">
      <c r="A15" s="25"/>
      <c r="B15" s="26"/>
      <c r="C15" s="27"/>
      <c r="D15" s="28" t="str">
        <f t="shared" si="0"/>
        <v> </v>
      </c>
      <c r="E15" s="32"/>
      <c r="F15" s="41" t="s">
        <v>15</v>
      </c>
      <c r="G15" s="41"/>
      <c r="H15" s="28" t="s">
        <v>15</v>
      </c>
      <c r="I15" s="5" t="str">
        <f t="shared" si="1"/>
        <v> </v>
      </c>
      <c r="J15" s="31" t="str">
        <f t="shared" si="2"/>
        <v> </v>
      </c>
      <c r="K15" s="6"/>
      <c r="L15" s="6" t="s">
        <v>16</v>
      </c>
      <c r="M15" s="7">
        <f t="shared" si="3"/>
        <v>0</v>
      </c>
      <c r="N15" s="8">
        <f t="shared" si="4"/>
        <v>0</v>
      </c>
      <c r="O15" s="8" t="e">
        <f t="shared" si="5"/>
        <v>#DIV/0!</v>
      </c>
      <c r="P15" s="9">
        <v>3.5</v>
      </c>
      <c r="Q15" s="9" t="s">
        <v>17</v>
      </c>
      <c r="R15" s="10">
        <f t="shared" si="6"/>
        <v>0</v>
      </c>
      <c r="S15" s="9">
        <v>3</v>
      </c>
      <c r="T15" s="9" t="s">
        <v>18</v>
      </c>
      <c r="U15" s="10">
        <f t="shared" si="7"/>
        <v>0</v>
      </c>
      <c r="V15" s="9">
        <v>2.5</v>
      </c>
      <c r="W15" s="9" t="s">
        <v>19</v>
      </c>
      <c r="X15" s="10">
        <f t="shared" si="8"/>
        <v>0</v>
      </c>
      <c r="Y15" s="9">
        <v>2</v>
      </c>
      <c r="Z15" s="9" t="s">
        <v>20</v>
      </c>
      <c r="AA15" s="10">
        <f t="shared" si="9"/>
        <v>0</v>
      </c>
      <c r="AB15" s="9">
        <v>1.5</v>
      </c>
      <c r="AC15" s="9" t="s">
        <v>21</v>
      </c>
      <c r="AD15" s="10">
        <f t="shared" si="10"/>
        <v>0</v>
      </c>
      <c r="AE15" s="9">
        <v>1</v>
      </c>
      <c r="AF15" s="9" t="s">
        <v>22</v>
      </c>
      <c r="AG15" s="10">
        <f t="shared" si="11"/>
        <v>0</v>
      </c>
      <c r="AH15" s="9">
        <v>0</v>
      </c>
      <c r="AI15" s="9" t="s">
        <v>23</v>
      </c>
      <c r="AJ15" s="10">
        <f t="shared" si="12"/>
        <v>0</v>
      </c>
      <c r="AK15" s="10">
        <f t="shared" si="13"/>
        <v>0</v>
      </c>
      <c r="AL15" s="11" t="str">
        <f t="shared" si="14"/>
        <v> </v>
      </c>
      <c r="AM15" s="10">
        <f t="shared" si="15"/>
        <v>2.5</v>
      </c>
      <c r="AP15" s="12" t="s">
        <v>24</v>
      </c>
    </row>
    <row r="16" spans="1:42" ht="15.75">
      <c r="A16" s="25"/>
      <c r="B16" s="26"/>
      <c r="C16" s="27"/>
      <c r="D16" s="28" t="str">
        <f t="shared" si="0"/>
        <v> </v>
      </c>
      <c r="E16" s="32"/>
      <c r="F16" s="41" t="s">
        <v>15</v>
      </c>
      <c r="G16" s="41"/>
      <c r="H16" s="28" t="s">
        <v>15</v>
      </c>
      <c r="I16" s="5" t="str">
        <f t="shared" si="1"/>
        <v> </v>
      </c>
      <c r="J16" s="31" t="str">
        <f t="shared" si="2"/>
        <v> </v>
      </c>
      <c r="K16" s="6"/>
      <c r="L16" s="6" t="s">
        <v>16</v>
      </c>
      <c r="M16" s="7">
        <f t="shared" si="3"/>
        <v>0</v>
      </c>
      <c r="N16" s="8">
        <f t="shared" si="4"/>
        <v>0</v>
      </c>
      <c r="O16" s="8" t="e">
        <f t="shared" si="5"/>
        <v>#DIV/0!</v>
      </c>
      <c r="P16" s="9">
        <v>3.5</v>
      </c>
      <c r="Q16" s="9" t="s">
        <v>17</v>
      </c>
      <c r="R16" s="10">
        <f t="shared" si="6"/>
        <v>0</v>
      </c>
      <c r="S16" s="9">
        <v>3</v>
      </c>
      <c r="T16" s="9" t="s">
        <v>18</v>
      </c>
      <c r="U16" s="10">
        <f t="shared" si="7"/>
        <v>0</v>
      </c>
      <c r="V16" s="9">
        <v>2.5</v>
      </c>
      <c r="W16" s="9" t="s">
        <v>19</v>
      </c>
      <c r="X16" s="10">
        <f t="shared" si="8"/>
        <v>0</v>
      </c>
      <c r="Y16" s="9">
        <v>2</v>
      </c>
      <c r="Z16" s="9" t="s">
        <v>20</v>
      </c>
      <c r="AA16" s="10">
        <f t="shared" si="9"/>
        <v>0</v>
      </c>
      <c r="AB16" s="9">
        <v>1.5</v>
      </c>
      <c r="AC16" s="9" t="s">
        <v>21</v>
      </c>
      <c r="AD16" s="10">
        <f t="shared" si="10"/>
        <v>0</v>
      </c>
      <c r="AE16" s="9">
        <v>1</v>
      </c>
      <c r="AF16" s="9" t="s">
        <v>22</v>
      </c>
      <c r="AG16" s="10">
        <f t="shared" si="11"/>
        <v>0</v>
      </c>
      <c r="AH16" s="9">
        <v>0</v>
      </c>
      <c r="AI16" s="9" t="s">
        <v>23</v>
      </c>
      <c r="AJ16" s="10">
        <f t="shared" si="12"/>
        <v>0</v>
      </c>
      <c r="AK16" s="10">
        <f t="shared" si="13"/>
        <v>0</v>
      </c>
      <c r="AL16" s="11" t="str">
        <f t="shared" si="14"/>
        <v> </v>
      </c>
      <c r="AM16" s="10">
        <f t="shared" si="15"/>
        <v>2.5</v>
      </c>
      <c r="AP16" s="12" t="s">
        <v>24</v>
      </c>
    </row>
    <row r="17" spans="1:42" ht="15.75">
      <c r="A17" s="25"/>
      <c r="B17" s="26"/>
      <c r="C17" s="27"/>
      <c r="D17" s="28" t="str">
        <f t="shared" si="0"/>
        <v> </v>
      </c>
      <c r="E17" s="32"/>
      <c r="F17" s="41"/>
      <c r="G17" s="41"/>
      <c r="H17" s="28" t="s">
        <v>15</v>
      </c>
      <c r="I17" s="5" t="str">
        <f t="shared" si="1"/>
        <v> </v>
      </c>
      <c r="J17" s="31" t="str">
        <f t="shared" si="2"/>
        <v> </v>
      </c>
      <c r="K17" s="6"/>
      <c r="L17" s="6" t="s">
        <v>16</v>
      </c>
      <c r="M17" s="7">
        <f t="shared" si="3"/>
        <v>0</v>
      </c>
      <c r="N17" s="8">
        <f t="shared" si="4"/>
        <v>0</v>
      </c>
      <c r="O17" s="8" t="e">
        <f t="shared" si="5"/>
        <v>#DIV/0!</v>
      </c>
      <c r="P17" s="9">
        <v>3.5</v>
      </c>
      <c r="Q17" s="9" t="s">
        <v>17</v>
      </c>
      <c r="R17" s="10">
        <f t="shared" si="6"/>
        <v>0</v>
      </c>
      <c r="S17" s="9">
        <v>3</v>
      </c>
      <c r="T17" s="9" t="s">
        <v>18</v>
      </c>
      <c r="U17" s="10">
        <f t="shared" si="7"/>
        <v>0</v>
      </c>
      <c r="V17" s="9">
        <v>2.5</v>
      </c>
      <c r="W17" s="9" t="s">
        <v>19</v>
      </c>
      <c r="X17" s="10">
        <f t="shared" si="8"/>
        <v>0</v>
      </c>
      <c r="Y17" s="9">
        <v>2</v>
      </c>
      <c r="Z17" s="9" t="s">
        <v>20</v>
      </c>
      <c r="AA17" s="10">
        <f t="shared" si="9"/>
        <v>0</v>
      </c>
      <c r="AB17" s="9">
        <v>1.5</v>
      </c>
      <c r="AC17" s="9" t="s">
        <v>21</v>
      </c>
      <c r="AD17" s="10">
        <f t="shared" si="10"/>
        <v>0</v>
      </c>
      <c r="AE17" s="9">
        <v>1</v>
      </c>
      <c r="AF17" s="9" t="s">
        <v>22</v>
      </c>
      <c r="AG17" s="10">
        <f t="shared" si="11"/>
        <v>0</v>
      </c>
      <c r="AH17" s="9">
        <v>0</v>
      </c>
      <c r="AI17" s="9" t="s">
        <v>23</v>
      </c>
      <c r="AJ17" s="10">
        <f t="shared" si="12"/>
        <v>0</v>
      </c>
      <c r="AK17" s="10">
        <f t="shared" si="13"/>
        <v>0</v>
      </c>
      <c r="AL17" s="11" t="str">
        <f t="shared" si="14"/>
        <v> </v>
      </c>
      <c r="AM17" s="10">
        <f t="shared" si="15"/>
        <v>2.5</v>
      </c>
      <c r="AP17" s="12" t="s">
        <v>24</v>
      </c>
    </row>
    <row r="18" spans="1:42" ht="15.75">
      <c r="A18" s="25"/>
      <c r="B18" s="26"/>
      <c r="C18" s="27"/>
      <c r="D18" s="28" t="str">
        <f t="shared" si="0"/>
        <v> </v>
      </c>
      <c r="E18" s="32"/>
      <c r="F18" s="41"/>
      <c r="G18" s="41"/>
      <c r="H18" s="28" t="s">
        <v>15</v>
      </c>
      <c r="I18" s="5" t="str">
        <f t="shared" si="1"/>
        <v> </v>
      </c>
      <c r="J18" s="31" t="str">
        <f t="shared" si="2"/>
        <v> </v>
      </c>
      <c r="K18" s="6"/>
      <c r="L18" s="6" t="s">
        <v>16</v>
      </c>
      <c r="M18" s="7">
        <f t="shared" si="3"/>
        <v>0</v>
      </c>
      <c r="N18" s="8">
        <f t="shared" si="4"/>
        <v>0</v>
      </c>
      <c r="O18" s="8" t="e">
        <f t="shared" si="5"/>
        <v>#DIV/0!</v>
      </c>
      <c r="P18" s="9">
        <v>3.5</v>
      </c>
      <c r="Q18" s="9" t="s">
        <v>17</v>
      </c>
      <c r="R18" s="10">
        <f t="shared" si="6"/>
        <v>0</v>
      </c>
      <c r="S18" s="9">
        <v>3</v>
      </c>
      <c r="T18" s="9" t="s">
        <v>18</v>
      </c>
      <c r="U18" s="10">
        <f t="shared" si="7"/>
        <v>0</v>
      </c>
      <c r="V18" s="9">
        <v>2.5</v>
      </c>
      <c r="W18" s="9" t="s">
        <v>19</v>
      </c>
      <c r="X18" s="10">
        <f t="shared" si="8"/>
        <v>0</v>
      </c>
      <c r="Y18" s="9">
        <v>2</v>
      </c>
      <c r="Z18" s="9" t="s">
        <v>20</v>
      </c>
      <c r="AA18" s="10">
        <f t="shared" si="9"/>
        <v>0</v>
      </c>
      <c r="AB18" s="9">
        <v>1.5</v>
      </c>
      <c r="AC18" s="9" t="s">
        <v>21</v>
      </c>
      <c r="AD18" s="10">
        <f t="shared" si="10"/>
        <v>0</v>
      </c>
      <c r="AE18" s="9">
        <v>1</v>
      </c>
      <c r="AF18" s="9" t="s">
        <v>22</v>
      </c>
      <c r="AG18" s="10">
        <f t="shared" si="11"/>
        <v>0</v>
      </c>
      <c r="AH18" s="9">
        <v>0</v>
      </c>
      <c r="AI18" s="9" t="s">
        <v>23</v>
      </c>
      <c r="AJ18" s="10">
        <f t="shared" si="12"/>
        <v>0</v>
      </c>
      <c r="AK18" s="10">
        <f t="shared" si="13"/>
        <v>0</v>
      </c>
      <c r="AL18" s="11" t="str">
        <f t="shared" si="14"/>
        <v> </v>
      </c>
      <c r="AM18" s="10">
        <f t="shared" si="15"/>
        <v>2.5</v>
      </c>
      <c r="AP18" s="12" t="s">
        <v>24</v>
      </c>
    </row>
    <row r="19" spans="1:42" ht="15.75">
      <c r="A19" s="25"/>
      <c r="B19" s="26"/>
      <c r="C19" s="27"/>
      <c r="D19" s="28" t="str">
        <f t="shared" si="0"/>
        <v> </v>
      </c>
      <c r="E19" s="32"/>
      <c r="F19" s="41"/>
      <c r="G19" s="41"/>
      <c r="H19" s="28" t="s">
        <v>15</v>
      </c>
      <c r="I19" s="5" t="str">
        <f t="shared" si="1"/>
        <v> </v>
      </c>
      <c r="J19" s="31" t="str">
        <f t="shared" si="2"/>
        <v> </v>
      </c>
      <c r="K19" s="6"/>
      <c r="L19" s="6" t="s">
        <v>16</v>
      </c>
      <c r="M19" s="7">
        <f t="shared" si="3"/>
        <v>0</v>
      </c>
      <c r="N19" s="8">
        <f t="shared" si="4"/>
        <v>0</v>
      </c>
      <c r="O19" s="8" t="e">
        <f t="shared" si="5"/>
        <v>#DIV/0!</v>
      </c>
      <c r="P19" s="9">
        <v>3.5</v>
      </c>
      <c r="Q19" s="9" t="s">
        <v>17</v>
      </c>
      <c r="R19" s="10">
        <f t="shared" si="6"/>
        <v>0</v>
      </c>
      <c r="S19" s="9">
        <v>3</v>
      </c>
      <c r="T19" s="9" t="s">
        <v>18</v>
      </c>
      <c r="U19" s="10">
        <f t="shared" si="7"/>
        <v>0</v>
      </c>
      <c r="V19" s="9">
        <v>2.5</v>
      </c>
      <c r="W19" s="9" t="s">
        <v>19</v>
      </c>
      <c r="X19" s="10">
        <f t="shared" si="8"/>
        <v>0</v>
      </c>
      <c r="Y19" s="9">
        <v>2</v>
      </c>
      <c r="Z19" s="9" t="s">
        <v>20</v>
      </c>
      <c r="AA19" s="10">
        <f t="shared" si="9"/>
        <v>0</v>
      </c>
      <c r="AB19" s="9">
        <v>1.5</v>
      </c>
      <c r="AC19" s="9" t="s">
        <v>21</v>
      </c>
      <c r="AD19" s="10">
        <f t="shared" si="10"/>
        <v>0</v>
      </c>
      <c r="AE19" s="9">
        <v>1</v>
      </c>
      <c r="AF19" s="9" t="s">
        <v>22</v>
      </c>
      <c r="AG19" s="10">
        <f t="shared" si="11"/>
        <v>0</v>
      </c>
      <c r="AH19" s="9">
        <v>0</v>
      </c>
      <c r="AI19" s="9" t="s">
        <v>23</v>
      </c>
      <c r="AJ19" s="10">
        <f t="shared" si="12"/>
        <v>0</v>
      </c>
      <c r="AK19" s="10">
        <f t="shared" si="13"/>
        <v>0</v>
      </c>
      <c r="AL19" s="11" t="str">
        <f t="shared" si="14"/>
        <v> </v>
      </c>
      <c r="AM19" s="10">
        <f t="shared" si="15"/>
        <v>2.5</v>
      </c>
      <c r="AP19" s="12" t="s">
        <v>24</v>
      </c>
    </row>
    <row r="20" spans="1:42" ht="15.75">
      <c r="A20" s="25"/>
      <c r="B20" s="26"/>
      <c r="C20" s="27"/>
      <c r="D20" s="28" t="str">
        <f t="shared" si="0"/>
        <v> </v>
      </c>
      <c r="E20" s="32"/>
      <c r="F20" s="41"/>
      <c r="G20" s="41"/>
      <c r="H20" s="28" t="s">
        <v>15</v>
      </c>
      <c r="I20" s="5" t="str">
        <f t="shared" si="1"/>
        <v> </v>
      </c>
      <c r="J20" s="31" t="str">
        <f t="shared" si="2"/>
        <v> </v>
      </c>
      <c r="K20" s="6"/>
      <c r="L20" s="6" t="s">
        <v>16</v>
      </c>
      <c r="M20" s="7">
        <f t="shared" si="3"/>
        <v>0</v>
      </c>
      <c r="N20" s="8">
        <f t="shared" si="4"/>
        <v>0</v>
      </c>
      <c r="O20" s="8" t="e">
        <f t="shared" si="5"/>
        <v>#DIV/0!</v>
      </c>
      <c r="P20" s="9">
        <v>3.5</v>
      </c>
      <c r="Q20" s="9" t="s">
        <v>17</v>
      </c>
      <c r="R20" s="10">
        <f t="shared" si="6"/>
        <v>0</v>
      </c>
      <c r="S20" s="9">
        <v>3</v>
      </c>
      <c r="T20" s="9" t="s">
        <v>18</v>
      </c>
      <c r="U20" s="10">
        <f t="shared" si="7"/>
        <v>0</v>
      </c>
      <c r="V20" s="9">
        <v>2.5</v>
      </c>
      <c r="W20" s="9" t="s">
        <v>19</v>
      </c>
      <c r="X20" s="10">
        <f t="shared" si="8"/>
        <v>0</v>
      </c>
      <c r="Y20" s="9">
        <v>2</v>
      </c>
      <c r="Z20" s="9" t="s">
        <v>20</v>
      </c>
      <c r="AA20" s="10">
        <f t="shared" si="9"/>
        <v>0</v>
      </c>
      <c r="AB20" s="9">
        <v>1.5</v>
      </c>
      <c r="AC20" s="9" t="s">
        <v>21</v>
      </c>
      <c r="AD20" s="10">
        <f t="shared" si="10"/>
        <v>0</v>
      </c>
      <c r="AE20" s="9">
        <v>1</v>
      </c>
      <c r="AF20" s="9" t="s">
        <v>22</v>
      </c>
      <c r="AG20" s="10">
        <f t="shared" si="11"/>
        <v>0</v>
      </c>
      <c r="AH20" s="9">
        <v>0</v>
      </c>
      <c r="AI20" s="9" t="s">
        <v>23</v>
      </c>
      <c r="AJ20" s="10">
        <f t="shared" si="12"/>
        <v>0</v>
      </c>
      <c r="AK20" s="10">
        <f t="shared" si="13"/>
        <v>0</v>
      </c>
      <c r="AL20" s="11" t="str">
        <f t="shared" si="14"/>
        <v> </v>
      </c>
      <c r="AM20" s="10">
        <f t="shared" si="15"/>
        <v>2.5</v>
      </c>
      <c r="AP20" s="12" t="s">
        <v>24</v>
      </c>
    </row>
    <row r="21" spans="1:42" ht="15.75">
      <c r="A21" s="25"/>
      <c r="B21" s="26"/>
      <c r="C21" s="27"/>
      <c r="D21" s="28" t="str">
        <f t="shared" si="0"/>
        <v> </v>
      </c>
      <c r="E21" s="32"/>
      <c r="F21" s="41"/>
      <c r="G21" s="41"/>
      <c r="H21" s="28" t="s">
        <v>15</v>
      </c>
      <c r="I21" s="5" t="str">
        <f t="shared" si="1"/>
        <v> </v>
      </c>
      <c r="J21" s="31" t="str">
        <f t="shared" si="2"/>
        <v> </v>
      </c>
      <c r="K21" s="6"/>
      <c r="L21" s="6" t="s">
        <v>16</v>
      </c>
      <c r="M21" s="7">
        <f t="shared" si="3"/>
        <v>0</v>
      </c>
      <c r="N21" s="8">
        <f t="shared" si="4"/>
        <v>0</v>
      </c>
      <c r="O21" s="8" t="e">
        <f t="shared" si="5"/>
        <v>#DIV/0!</v>
      </c>
      <c r="P21" s="9">
        <v>3.5</v>
      </c>
      <c r="Q21" s="9" t="s">
        <v>17</v>
      </c>
      <c r="R21" s="10">
        <f t="shared" si="6"/>
        <v>0</v>
      </c>
      <c r="S21" s="9">
        <v>3</v>
      </c>
      <c r="T21" s="9" t="s">
        <v>18</v>
      </c>
      <c r="U21" s="10">
        <f t="shared" si="7"/>
        <v>0</v>
      </c>
      <c r="V21" s="9">
        <v>2.5</v>
      </c>
      <c r="W21" s="9" t="s">
        <v>19</v>
      </c>
      <c r="X21" s="10">
        <f t="shared" si="8"/>
        <v>0</v>
      </c>
      <c r="Y21" s="9">
        <v>2</v>
      </c>
      <c r="Z21" s="9" t="s">
        <v>20</v>
      </c>
      <c r="AA21" s="10">
        <f t="shared" si="9"/>
        <v>0</v>
      </c>
      <c r="AB21" s="9">
        <v>1.5</v>
      </c>
      <c r="AC21" s="9" t="s">
        <v>21</v>
      </c>
      <c r="AD21" s="10">
        <f t="shared" si="10"/>
        <v>0</v>
      </c>
      <c r="AE21" s="9">
        <v>1</v>
      </c>
      <c r="AF21" s="9" t="s">
        <v>22</v>
      </c>
      <c r="AG21" s="10">
        <f t="shared" si="11"/>
        <v>0</v>
      </c>
      <c r="AH21" s="9">
        <v>0</v>
      </c>
      <c r="AI21" s="9" t="s">
        <v>23</v>
      </c>
      <c r="AJ21" s="10">
        <f t="shared" si="12"/>
        <v>0</v>
      </c>
      <c r="AK21" s="10">
        <f t="shared" si="13"/>
        <v>0</v>
      </c>
      <c r="AL21" s="11" t="str">
        <f t="shared" si="14"/>
        <v> </v>
      </c>
      <c r="AM21" s="10">
        <f t="shared" si="15"/>
        <v>2.5</v>
      </c>
      <c r="AP21" s="12" t="s">
        <v>24</v>
      </c>
    </row>
    <row r="22" spans="1:42" ht="15.75">
      <c r="A22" s="25"/>
      <c r="B22" s="26"/>
      <c r="C22" s="27"/>
      <c r="D22" s="28" t="str">
        <f t="shared" si="0"/>
        <v> </v>
      </c>
      <c r="E22" s="32"/>
      <c r="F22" s="41"/>
      <c r="G22" s="41"/>
      <c r="H22" s="28" t="s">
        <v>15</v>
      </c>
      <c r="I22" s="5" t="str">
        <f t="shared" si="1"/>
        <v> </v>
      </c>
      <c r="J22" s="31" t="str">
        <f t="shared" si="2"/>
        <v> </v>
      </c>
      <c r="K22" s="6"/>
      <c r="L22" s="6" t="s">
        <v>16</v>
      </c>
      <c r="M22" s="7">
        <f t="shared" si="3"/>
        <v>0</v>
      </c>
      <c r="N22" s="8">
        <f t="shared" si="4"/>
        <v>0</v>
      </c>
      <c r="O22" s="8" t="e">
        <f t="shared" si="5"/>
        <v>#DIV/0!</v>
      </c>
      <c r="P22" s="9">
        <v>3.5</v>
      </c>
      <c r="Q22" s="9" t="s">
        <v>17</v>
      </c>
      <c r="R22" s="10">
        <f t="shared" si="6"/>
        <v>0</v>
      </c>
      <c r="S22" s="9">
        <v>3</v>
      </c>
      <c r="T22" s="9" t="s">
        <v>18</v>
      </c>
      <c r="U22" s="10">
        <f t="shared" si="7"/>
        <v>0</v>
      </c>
      <c r="V22" s="9">
        <v>2.5</v>
      </c>
      <c r="W22" s="9" t="s">
        <v>19</v>
      </c>
      <c r="X22" s="10">
        <f t="shared" si="8"/>
        <v>0</v>
      </c>
      <c r="Y22" s="9">
        <v>2</v>
      </c>
      <c r="Z22" s="9" t="s">
        <v>20</v>
      </c>
      <c r="AA22" s="10">
        <f t="shared" si="9"/>
        <v>0</v>
      </c>
      <c r="AB22" s="9">
        <v>1.5</v>
      </c>
      <c r="AC22" s="9" t="s">
        <v>21</v>
      </c>
      <c r="AD22" s="10">
        <f t="shared" si="10"/>
        <v>0</v>
      </c>
      <c r="AE22" s="9">
        <v>1</v>
      </c>
      <c r="AF22" s="9" t="s">
        <v>22</v>
      </c>
      <c r="AG22" s="10">
        <f t="shared" si="11"/>
        <v>0</v>
      </c>
      <c r="AH22" s="9">
        <v>0</v>
      </c>
      <c r="AI22" s="9" t="s">
        <v>23</v>
      </c>
      <c r="AJ22" s="10">
        <f t="shared" si="12"/>
        <v>0</v>
      </c>
      <c r="AK22" s="10">
        <f t="shared" si="13"/>
        <v>0</v>
      </c>
      <c r="AL22" s="11" t="str">
        <f t="shared" si="14"/>
        <v> </v>
      </c>
      <c r="AM22" s="10">
        <f t="shared" si="15"/>
        <v>2.5</v>
      </c>
      <c r="AP22" s="12" t="s">
        <v>24</v>
      </c>
    </row>
    <row r="23" spans="1:42" ht="15.75">
      <c r="A23" s="25" t="s">
        <v>15</v>
      </c>
      <c r="B23" s="26" t="s">
        <v>15</v>
      </c>
      <c r="C23" s="27"/>
      <c r="D23" s="28" t="str">
        <f t="shared" si="0"/>
        <v> </v>
      </c>
      <c r="E23" s="32"/>
      <c r="F23" s="41"/>
      <c r="G23" s="41"/>
      <c r="H23" s="28" t="s">
        <v>15</v>
      </c>
      <c r="I23" s="5" t="str">
        <f t="shared" si="1"/>
        <v> </v>
      </c>
      <c r="J23" s="31" t="str">
        <f t="shared" si="2"/>
        <v> </v>
      </c>
      <c r="K23" s="6"/>
      <c r="L23" s="6" t="s">
        <v>16</v>
      </c>
      <c r="M23" s="7">
        <f t="shared" si="3"/>
        <v>0</v>
      </c>
      <c r="N23" s="8">
        <f t="shared" si="4"/>
        <v>0</v>
      </c>
      <c r="O23" s="8" t="e">
        <f t="shared" si="5"/>
        <v>#DIV/0!</v>
      </c>
      <c r="P23" s="9">
        <v>3.5</v>
      </c>
      <c r="Q23" s="9" t="s">
        <v>17</v>
      </c>
      <c r="R23" s="10">
        <f t="shared" si="6"/>
        <v>0</v>
      </c>
      <c r="S23" s="9">
        <v>3</v>
      </c>
      <c r="T23" s="9" t="s">
        <v>18</v>
      </c>
      <c r="U23" s="10">
        <f t="shared" si="7"/>
        <v>0</v>
      </c>
      <c r="V23" s="9">
        <v>2.5</v>
      </c>
      <c r="W23" s="9" t="s">
        <v>19</v>
      </c>
      <c r="X23" s="10">
        <f t="shared" si="8"/>
        <v>0</v>
      </c>
      <c r="Y23" s="9">
        <v>2</v>
      </c>
      <c r="Z23" s="9" t="s">
        <v>20</v>
      </c>
      <c r="AA23" s="10">
        <f t="shared" si="9"/>
        <v>0</v>
      </c>
      <c r="AB23" s="9">
        <v>1.5</v>
      </c>
      <c r="AC23" s="9" t="s">
        <v>21</v>
      </c>
      <c r="AD23" s="10">
        <f t="shared" si="10"/>
        <v>0</v>
      </c>
      <c r="AE23" s="9">
        <v>1</v>
      </c>
      <c r="AF23" s="9" t="s">
        <v>22</v>
      </c>
      <c r="AG23" s="10">
        <f t="shared" si="11"/>
        <v>0</v>
      </c>
      <c r="AH23" s="9">
        <v>0</v>
      </c>
      <c r="AI23" s="9" t="s">
        <v>23</v>
      </c>
      <c r="AJ23" s="10">
        <f t="shared" si="12"/>
        <v>0</v>
      </c>
      <c r="AK23" s="10">
        <f t="shared" si="13"/>
        <v>0</v>
      </c>
      <c r="AL23" s="11" t="str">
        <f t="shared" si="14"/>
        <v> </v>
      </c>
      <c r="AM23" s="10">
        <f t="shared" si="15"/>
        <v>2.5</v>
      </c>
      <c r="AP23" s="12" t="s">
        <v>24</v>
      </c>
    </row>
    <row r="24" spans="1:42" ht="15.75">
      <c r="A24" s="25" t="s">
        <v>15</v>
      </c>
      <c r="B24" s="26" t="s">
        <v>15</v>
      </c>
      <c r="C24" s="27"/>
      <c r="D24" s="28" t="str">
        <f t="shared" si="0"/>
        <v> </v>
      </c>
      <c r="E24" s="32"/>
      <c r="F24" s="41"/>
      <c r="G24" s="41"/>
      <c r="H24" s="28" t="s">
        <v>15</v>
      </c>
      <c r="I24" s="5" t="str">
        <f t="shared" si="1"/>
        <v> </v>
      </c>
      <c r="J24" s="31" t="str">
        <f t="shared" si="2"/>
        <v> </v>
      </c>
      <c r="K24" s="6"/>
      <c r="L24" s="6" t="s">
        <v>16</v>
      </c>
      <c r="M24" s="7">
        <f t="shared" si="3"/>
        <v>0</v>
      </c>
      <c r="N24" s="8">
        <f t="shared" si="4"/>
        <v>0</v>
      </c>
      <c r="O24" s="8" t="e">
        <f t="shared" si="5"/>
        <v>#DIV/0!</v>
      </c>
      <c r="P24" s="9">
        <v>3.5</v>
      </c>
      <c r="Q24" s="9" t="s">
        <v>17</v>
      </c>
      <c r="R24" s="10">
        <f t="shared" si="6"/>
        <v>0</v>
      </c>
      <c r="S24" s="9">
        <v>3</v>
      </c>
      <c r="T24" s="9" t="s">
        <v>18</v>
      </c>
      <c r="U24" s="10">
        <f t="shared" si="7"/>
        <v>0</v>
      </c>
      <c r="V24" s="9">
        <v>2.5</v>
      </c>
      <c r="W24" s="9" t="s">
        <v>19</v>
      </c>
      <c r="X24" s="10">
        <f t="shared" si="8"/>
        <v>0</v>
      </c>
      <c r="Y24" s="9">
        <v>2</v>
      </c>
      <c r="Z24" s="9" t="s">
        <v>20</v>
      </c>
      <c r="AA24" s="10">
        <f t="shared" si="9"/>
        <v>0</v>
      </c>
      <c r="AB24" s="9">
        <v>1.5</v>
      </c>
      <c r="AC24" s="9" t="s">
        <v>21</v>
      </c>
      <c r="AD24" s="10">
        <f t="shared" si="10"/>
        <v>0</v>
      </c>
      <c r="AE24" s="9">
        <v>1</v>
      </c>
      <c r="AF24" s="9" t="s">
        <v>22</v>
      </c>
      <c r="AG24" s="10">
        <f t="shared" si="11"/>
        <v>0</v>
      </c>
      <c r="AH24" s="9">
        <v>0</v>
      </c>
      <c r="AI24" s="9" t="s">
        <v>23</v>
      </c>
      <c r="AJ24" s="10">
        <f t="shared" si="12"/>
        <v>0</v>
      </c>
      <c r="AK24" s="10">
        <f t="shared" si="13"/>
        <v>0</v>
      </c>
      <c r="AL24" s="11" t="str">
        <f t="shared" si="14"/>
        <v> </v>
      </c>
      <c r="AM24" s="10">
        <f t="shared" si="15"/>
        <v>2.5</v>
      </c>
      <c r="AP24" s="12" t="s">
        <v>24</v>
      </c>
    </row>
    <row r="25" spans="1:42" ht="15.75">
      <c r="A25" s="25" t="s">
        <v>15</v>
      </c>
      <c r="B25" s="26" t="s">
        <v>15</v>
      </c>
      <c r="C25" s="27"/>
      <c r="D25" s="28" t="str">
        <f t="shared" si="0"/>
        <v> </v>
      </c>
      <c r="E25" s="32"/>
      <c r="F25" s="41"/>
      <c r="G25" s="41"/>
      <c r="H25" s="28" t="s">
        <v>15</v>
      </c>
      <c r="I25" s="5" t="str">
        <f t="shared" si="1"/>
        <v> </v>
      </c>
      <c r="J25" s="31" t="str">
        <f t="shared" si="2"/>
        <v> </v>
      </c>
      <c r="K25" s="6"/>
      <c r="L25" s="6" t="s">
        <v>16</v>
      </c>
      <c r="M25" s="7">
        <f t="shared" si="3"/>
        <v>0</v>
      </c>
      <c r="N25" s="8">
        <v>15</v>
      </c>
      <c r="O25" s="8">
        <f t="shared" si="5"/>
        <v>0</v>
      </c>
      <c r="P25" s="9">
        <v>3.5</v>
      </c>
      <c r="Q25" s="9" t="s">
        <v>17</v>
      </c>
      <c r="R25" s="10">
        <f t="shared" si="6"/>
        <v>0</v>
      </c>
      <c r="S25" s="9">
        <v>3</v>
      </c>
      <c r="T25" s="9" t="s">
        <v>18</v>
      </c>
      <c r="U25" s="10">
        <f t="shared" si="7"/>
        <v>0</v>
      </c>
      <c r="V25" s="9">
        <v>2.5</v>
      </c>
      <c r="W25" s="9" t="s">
        <v>19</v>
      </c>
      <c r="X25" s="10">
        <f t="shared" si="8"/>
        <v>0</v>
      </c>
      <c r="Y25" s="9">
        <v>2</v>
      </c>
      <c r="Z25" s="9" t="s">
        <v>20</v>
      </c>
      <c r="AA25" s="10">
        <f t="shared" si="9"/>
        <v>0</v>
      </c>
      <c r="AB25" s="9">
        <v>1.5</v>
      </c>
      <c r="AC25" s="9" t="s">
        <v>21</v>
      </c>
      <c r="AD25" s="10">
        <f t="shared" si="10"/>
        <v>0</v>
      </c>
      <c r="AE25" s="9">
        <v>1</v>
      </c>
      <c r="AF25" s="9" t="s">
        <v>22</v>
      </c>
      <c r="AG25" s="10">
        <f t="shared" si="11"/>
        <v>0</v>
      </c>
      <c r="AH25" s="9">
        <v>0</v>
      </c>
      <c r="AI25" s="9" t="s">
        <v>23</v>
      </c>
      <c r="AJ25" s="10">
        <f t="shared" si="12"/>
        <v>0</v>
      </c>
      <c r="AK25" s="10">
        <f t="shared" si="13"/>
        <v>0</v>
      </c>
      <c r="AL25" s="11" t="str">
        <f t="shared" si="14"/>
        <v> </v>
      </c>
      <c r="AM25" s="10">
        <f t="shared" si="15"/>
        <v>2.5</v>
      </c>
      <c r="AP25" s="12" t="s">
        <v>24</v>
      </c>
    </row>
    <row r="26" spans="1:42" ht="15.75">
      <c r="A26" s="25" t="s">
        <v>15</v>
      </c>
      <c r="B26" s="26" t="s">
        <v>15</v>
      </c>
      <c r="C26" s="27"/>
      <c r="D26" s="28" t="str">
        <f t="shared" si="0"/>
        <v> </v>
      </c>
      <c r="E26" s="32"/>
      <c r="F26" s="41"/>
      <c r="G26" s="41"/>
      <c r="H26" s="28" t="s">
        <v>15</v>
      </c>
      <c r="I26" s="5" t="str">
        <f t="shared" si="1"/>
        <v> </v>
      </c>
      <c r="J26" s="31" t="str">
        <f t="shared" si="2"/>
        <v> </v>
      </c>
      <c r="K26" s="6"/>
      <c r="L26" s="6" t="s">
        <v>16</v>
      </c>
      <c r="M26" s="7">
        <f t="shared" si="3"/>
        <v>0</v>
      </c>
      <c r="N26" s="8">
        <f t="shared" si="4"/>
        <v>0</v>
      </c>
      <c r="O26" s="8" t="e">
        <f t="shared" si="5"/>
        <v>#DIV/0!</v>
      </c>
      <c r="P26" s="9">
        <v>3.5</v>
      </c>
      <c r="Q26" s="9" t="s">
        <v>17</v>
      </c>
      <c r="R26" s="10">
        <f t="shared" si="6"/>
        <v>0</v>
      </c>
      <c r="S26" s="9">
        <v>3</v>
      </c>
      <c r="T26" s="9" t="s">
        <v>18</v>
      </c>
      <c r="U26" s="10">
        <f t="shared" si="7"/>
        <v>0</v>
      </c>
      <c r="V26" s="9">
        <v>2.5</v>
      </c>
      <c r="W26" s="9" t="s">
        <v>19</v>
      </c>
      <c r="X26" s="10">
        <f t="shared" si="8"/>
        <v>0</v>
      </c>
      <c r="Y26" s="9">
        <v>2</v>
      </c>
      <c r="Z26" s="9" t="s">
        <v>20</v>
      </c>
      <c r="AA26" s="10">
        <f t="shared" si="9"/>
        <v>0</v>
      </c>
      <c r="AB26" s="9">
        <v>1.5</v>
      </c>
      <c r="AC26" s="9" t="s">
        <v>21</v>
      </c>
      <c r="AD26" s="10">
        <f t="shared" si="10"/>
        <v>0</v>
      </c>
      <c r="AE26" s="9">
        <v>1</v>
      </c>
      <c r="AF26" s="9" t="s">
        <v>22</v>
      </c>
      <c r="AG26" s="10">
        <f t="shared" si="11"/>
        <v>0</v>
      </c>
      <c r="AH26" s="9">
        <v>0</v>
      </c>
      <c r="AI26" s="9" t="s">
        <v>23</v>
      </c>
      <c r="AJ26" s="10">
        <f t="shared" si="12"/>
        <v>0</v>
      </c>
      <c r="AK26" s="10">
        <f t="shared" si="13"/>
        <v>0</v>
      </c>
      <c r="AL26" s="11" t="str">
        <f t="shared" si="14"/>
        <v> </v>
      </c>
      <c r="AM26" s="10">
        <f t="shared" si="15"/>
        <v>2.5</v>
      </c>
      <c r="AP26" s="12" t="s">
        <v>24</v>
      </c>
    </row>
    <row r="27" spans="1:42" ht="15.75">
      <c r="A27" s="25" t="s">
        <v>15</v>
      </c>
      <c r="B27" s="26" t="s">
        <v>15</v>
      </c>
      <c r="C27" s="27"/>
      <c r="D27" s="28" t="str">
        <f t="shared" si="0"/>
        <v> </v>
      </c>
      <c r="E27" s="32"/>
      <c r="F27" s="41"/>
      <c r="G27" s="41"/>
      <c r="H27" s="28" t="s">
        <v>15</v>
      </c>
      <c r="I27" s="5" t="str">
        <f t="shared" si="1"/>
        <v> </v>
      </c>
      <c r="J27" s="31" t="str">
        <f t="shared" si="2"/>
        <v> </v>
      </c>
      <c r="K27" s="6"/>
      <c r="L27" s="6" t="s">
        <v>16</v>
      </c>
      <c r="M27" s="7">
        <f t="shared" si="3"/>
        <v>0</v>
      </c>
      <c r="N27" s="8">
        <f t="shared" si="4"/>
        <v>0</v>
      </c>
      <c r="O27" s="8" t="e">
        <f t="shared" si="5"/>
        <v>#DIV/0!</v>
      </c>
      <c r="P27" s="9">
        <v>3.5</v>
      </c>
      <c r="Q27" s="9" t="s">
        <v>17</v>
      </c>
      <c r="R27" s="10">
        <f t="shared" si="6"/>
        <v>0</v>
      </c>
      <c r="S27" s="9">
        <v>3</v>
      </c>
      <c r="T27" s="9" t="s">
        <v>18</v>
      </c>
      <c r="U27" s="10">
        <f t="shared" si="7"/>
        <v>0</v>
      </c>
      <c r="V27" s="9">
        <v>2.5</v>
      </c>
      <c r="W27" s="9" t="s">
        <v>19</v>
      </c>
      <c r="X27" s="10">
        <f t="shared" si="8"/>
        <v>0</v>
      </c>
      <c r="Y27" s="9">
        <v>2</v>
      </c>
      <c r="Z27" s="9" t="s">
        <v>20</v>
      </c>
      <c r="AA27" s="10">
        <f t="shared" si="9"/>
        <v>0</v>
      </c>
      <c r="AB27" s="9">
        <v>1.5</v>
      </c>
      <c r="AC27" s="9" t="s">
        <v>21</v>
      </c>
      <c r="AD27" s="10">
        <f t="shared" si="10"/>
        <v>0</v>
      </c>
      <c r="AE27" s="9">
        <v>1</v>
      </c>
      <c r="AF27" s="9" t="s">
        <v>22</v>
      </c>
      <c r="AG27" s="10">
        <f t="shared" si="11"/>
        <v>0</v>
      </c>
      <c r="AH27" s="9">
        <v>0</v>
      </c>
      <c r="AI27" s="9" t="s">
        <v>23</v>
      </c>
      <c r="AJ27" s="10">
        <f t="shared" si="12"/>
        <v>0</v>
      </c>
      <c r="AK27" s="10">
        <f t="shared" si="13"/>
        <v>0</v>
      </c>
      <c r="AL27" s="11" t="str">
        <f t="shared" si="14"/>
        <v> </v>
      </c>
      <c r="AM27" s="10">
        <f t="shared" si="15"/>
        <v>2.5</v>
      </c>
      <c r="AP27" s="12" t="s">
        <v>24</v>
      </c>
    </row>
    <row r="28" spans="1:42" ht="15.75">
      <c r="A28" s="25" t="s">
        <v>15</v>
      </c>
      <c r="B28" s="26" t="s">
        <v>15</v>
      </c>
      <c r="C28" s="27"/>
      <c r="D28" s="28" t="str">
        <f t="shared" si="0"/>
        <v> </v>
      </c>
      <c r="E28" s="32"/>
      <c r="F28" s="41"/>
      <c r="G28" s="41"/>
      <c r="H28" s="28" t="s">
        <v>15</v>
      </c>
      <c r="I28" s="5" t="str">
        <f t="shared" si="1"/>
        <v> </v>
      </c>
      <c r="J28" s="31" t="str">
        <f t="shared" si="2"/>
        <v> </v>
      </c>
      <c r="K28" s="6"/>
      <c r="L28" s="6" t="s">
        <v>16</v>
      </c>
      <c r="M28" s="7">
        <f t="shared" si="3"/>
        <v>0</v>
      </c>
      <c r="N28" s="8">
        <f t="shared" si="4"/>
        <v>0</v>
      </c>
      <c r="O28" s="8" t="e">
        <f t="shared" si="5"/>
        <v>#DIV/0!</v>
      </c>
      <c r="P28" s="9">
        <v>3.5</v>
      </c>
      <c r="Q28" s="9" t="s">
        <v>17</v>
      </c>
      <c r="R28" s="10">
        <f t="shared" si="6"/>
        <v>0</v>
      </c>
      <c r="S28" s="9">
        <v>3</v>
      </c>
      <c r="T28" s="9" t="s">
        <v>18</v>
      </c>
      <c r="U28" s="10">
        <f t="shared" si="7"/>
        <v>0</v>
      </c>
      <c r="V28" s="9">
        <v>2.5</v>
      </c>
      <c r="W28" s="9" t="s">
        <v>19</v>
      </c>
      <c r="X28" s="10">
        <f t="shared" si="8"/>
        <v>0</v>
      </c>
      <c r="Y28" s="9">
        <v>2</v>
      </c>
      <c r="Z28" s="9" t="s">
        <v>20</v>
      </c>
      <c r="AA28" s="10">
        <f t="shared" si="9"/>
        <v>0</v>
      </c>
      <c r="AB28" s="9">
        <v>1.5</v>
      </c>
      <c r="AC28" s="9" t="s">
        <v>21</v>
      </c>
      <c r="AD28" s="10">
        <f t="shared" si="10"/>
        <v>0</v>
      </c>
      <c r="AE28" s="9">
        <v>1</v>
      </c>
      <c r="AF28" s="9" t="s">
        <v>22</v>
      </c>
      <c r="AG28" s="10">
        <f t="shared" si="11"/>
        <v>0</v>
      </c>
      <c r="AH28" s="9">
        <v>0</v>
      </c>
      <c r="AI28" s="9" t="s">
        <v>23</v>
      </c>
      <c r="AJ28" s="10">
        <f t="shared" si="12"/>
        <v>0</v>
      </c>
      <c r="AK28" s="10">
        <f t="shared" si="13"/>
        <v>0</v>
      </c>
      <c r="AL28" s="11" t="str">
        <f t="shared" si="14"/>
        <v> </v>
      </c>
      <c r="AM28" s="10">
        <f t="shared" si="15"/>
        <v>2.5</v>
      </c>
      <c r="AP28" s="12" t="s">
        <v>24</v>
      </c>
    </row>
    <row r="29" spans="1:42" ht="16.5" thickBot="1">
      <c r="A29" s="25" t="s">
        <v>15</v>
      </c>
      <c r="B29" s="26" t="s">
        <v>15</v>
      </c>
      <c r="C29" s="27"/>
      <c r="D29" s="28" t="str">
        <f t="shared" si="0"/>
        <v> </v>
      </c>
      <c r="E29" s="33"/>
      <c r="F29" s="57"/>
      <c r="G29" s="57"/>
      <c r="H29" s="34" t="s">
        <v>15</v>
      </c>
      <c r="I29" s="5" t="str">
        <f t="shared" si="1"/>
        <v> </v>
      </c>
      <c r="J29" s="31" t="str">
        <f t="shared" si="2"/>
        <v> </v>
      </c>
      <c r="K29" s="6"/>
      <c r="L29" s="6" t="s">
        <v>16</v>
      </c>
      <c r="M29" s="7">
        <f t="shared" si="3"/>
        <v>0</v>
      </c>
      <c r="N29" s="8">
        <f t="shared" si="4"/>
        <v>0</v>
      </c>
      <c r="O29" s="8" t="e">
        <f t="shared" si="5"/>
        <v>#DIV/0!</v>
      </c>
      <c r="P29" s="9">
        <v>3.5</v>
      </c>
      <c r="Q29" s="9" t="s">
        <v>17</v>
      </c>
      <c r="R29" s="10">
        <f t="shared" si="6"/>
        <v>0</v>
      </c>
      <c r="S29" s="9">
        <v>3</v>
      </c>
      <c r="T29" s="9" t="s">
        <v>18</v>
      </c>
      <c r="U29" s="10">
        <f t="shared" si="7"/>
        <v>0</v>
      </c>
      <c r="V29" s="9">
        <v>2.5</v>
      </c>
      <c r="W29" s="9" t="s">
        <v>19</v>
      </c>
      <c r="X29" s="10">
        <f t="shared" si="8"/>
        <v>0</v>
      </c>
      <c r="Y29" s="9">
        <v>2</v>
      </c>
      <c r="Z29" s="9" t="s">
        <v>20</v>
      </c>
      <c r="AA29" s="10">
        <f t="shared" si="9"/>
        <v>0</v>
      </c>
      <c r="AB29" s="9">
        <v>1.5</v>
      </c>
      <c r="AC29" s="9" t="s">
        <v>21</v>
      </c>
      <c r="AD29" s="10">
        <f t="shared" si="10"/>
        <v>0</v>
      </c>
      <c r="AE29" s="9">
        <v>1</v>
      </c>
      <c r="AF29" s="9" t="s">
        <v>22</v>
      </c>
      <c r="AG29" s="10">
        <f t="shared" si="11"/>
        <v>0</v>
      </c>
      <c r="AH29" s="9">
        <v>0</v>
      </c>
      <c r="AI29" s="9" t="s">
        <v>23</v>
      </c>
      <c r="AJ29" s="10">
        <f t="shared" si="12"/>
        <v>0</v>
      </c>
      <c r="AK29" s="10">
        <f t="shared" si="13"/>
        <v>0</v>
      </c>
      <c r="AL29" s="11" t="str">
        <f t="shared" si="14"/>
        <v> </v>
      </c>
      <c r="AM29" s="10">
        <f t="shared" si="15"/>
        <v>2.5</v>
      </c>
      <c r="AP29" s="12" t="s">
        <v>24</v>
      </c>
    </row>
    <row r="30" spans="1:42" ht="15.75">
      <c r="A30" s="58" t="s">
        <v>25</v>
      </c>
      <c r="B30" s="59"/>
      <c r="C30" s="14"/>
      <c r="D30" s="59" t="s">
        <v>25</v>
      </c>
      <c r="E30" s="60"/>
      <c r="F30" s="60"/>
      <c r="G30" s="15"/>
      <c r="H30" s="60" t="s">
        <v>25</v>
      </c>
      <c r="I30" s="59"/>
      <c r="J30" s="61"/>
      <c r="K30" s="6"/>
      <c r="L30" s="6" t="s">
        <v>16</v>
      </c>
      <c r="M30" s="7">
        <f t="shared" si="3"/>
        <v>0</v>
      </c>
      <c r="N30" s="8">
        <f t="shared" si="4"/>
        <v>15</v>
      </c>
      <c r="O30" s="8">
        <f t="shared" si="5"/>
        <v>0</v>
      </c>
      <c r="P30" s="9">
        <v>3.5</v>
      </c>
      <c r="Q30" s="9" t="s">
        <v>17</v>
      </c>
      <c r="R30" s="10">
        <f t="shared" si="6"/>
        <v>0</v>
      </c>
      <c r="S30" s="9">
        <v>3</v>
      </c>
      <c r="T30" s="9" t="s">
        <v>18</v>
      </c>
      <c r="U30" s="10">
        <f t="shared" si="7"/>
        <v>0</v>
      </c>
      <c r="V30" s="9">
        <v>2.5</v>
      </c>
      <c r="W30" s="9" t="s">
        <v>19</v>
      </c>
      <c r="X30" s="10">
        <f t="shared" si="8"/>
        <v>0</v>
      </c>
      <c r="Y30" s="9">
        <v>2</v>
      </c>
      <c r="Z30" s="9" t="s">
        <v>20</v>
      </c>
      <c r="AA30" s="10">
        <f t="shared" si="9"/>
        <v>0</v>
      </c>
      <c r="AB30" s="9">
        <v>1.5</v>
      </c>
      <c r="AC30" s="9" t="s">
        <v>21</v>
      </c>
      <c r="AD30" s="10">
        <f t="shared" si="10"/>
        <v>0</v>
      </c>
      <c r="AE30" s="9">
        <v>1</v>
      </c>
      <c r="AF30" s="9" t="s">
        <v>22</v>
      </c>
      <c r="AG30" s="10">
        <f t="shared" si="11"/>
        <v>0</v>
      </c>
      <c r="AH30" s="9">
        <v>0</v>
      </c>
      <c r="AI30" s="9" t="s">
        <v>23</v>
      </c>
      <c r="AJ30" s="10">
        <f t="shared" si="12"/>
        <v>0</v>
      </c>
      <c r="AK30" s="10">
        <f t="shared" si="13"/>
        <v>0</v>
      </c>
      <c r="AL30" s="11" t="str">
        <f t="shared" si="14"/>
        <v>GİREMEZ(AKTS)</v>
      </c>
      <c r="AM30" s="10">
        <f t="shared" si="15"/>
        <v>2.5</v>
      </c>
      <c r="AP30" s="12" t="s">
        <v>24</v>
      </c>
    </row>
    <row r="31" spans="1:42" ht="15.75">
      <c r="A31" s="62" t="s">
        <v>51</v>
      </c>
      <c r="B31" s="62"/>
      <c r="C31" s="21"/>
      <c r="D31" s="63" t="s">
        <v>58</v>
      </c>
      <c r="E31" s="63"/>
      <c r="F31" s="63"/>
      <c r="G31" s="16"/>
      <c r="H31" s="63" t="s">
        <v>48</v>
      </c>
      <c r="I31" s="63"/>
      <c r="J31" s="64"/>
      <c r="K31" s="6"/>
      <c r="L31" s="6" t="s">
        <v>16</v>
      </c>
      <c r="M31" s="7">
        <f t="shared" si="3"/>
        <v>0</v>
      </c>
      <c r="N31" s="8">
        <f t="shared" si="4"/>
        <v>15</v>
      </c>
      <c r="O31" s="8">
        <f t="shared" si="5"/>
        <v>0</v>
      </c>
      <c r="P31" s="9">
        <v>3.5</v>
      </c>
      <c r="Q31" s="9" t="s">
        <v>17</v>
      </c>
      <c r="R31" s="10">
        <f t="shared" si="6"/>
        <v>0</v>
      </c>
      <c r="S31" s="9">
        <v>3</v>
      </c>
      <c r="T31" s="9" t="s">
        <v>18</v>
      </c>
      <c r="U31" s="10">
        <f t="shared" si="7"/>
        <v>0</v>
      </c>
      <c r="V31" s="9">
        <v>2.5</v>
      </c>
      <c r="W31" s="9" t="s">
        <v>19</v>
      </c>
      <c r="X31" s="10">
        <f t="shared" si="8"/>
        <v>0</v>
      </c>
      <c r="Y31" s="9">
        <v>2</v>
      </c>
      <c r="Z31" s="9" t="s">
        <v>20</v>
      </c>
      <c r="AA31" s="10">
        <f t="shared" si="9"/>
        <v>0</v>
      </c>
      <c r="AB31" s="9">
        <v>1.5</v>
      </c>
      <c r="AC31" s="9" t="s">
        <v>21</v>
      </c>
      <c r="AD31" s="10">
        <f t="shared" si="10"/>
        <v>0</v>
      </c>
      <c r="AE31" s="9">
        <v>1</v>
      </c>
      <c r="AF31" s="9" t="s">
        <v>22</v>
      </c>
      <c r="AG31" s="10">
        <f t="shared" si="11"/>
        <v>0</v>
      </c>
      <c r="AH31" s="9">
        <v>0</v>
      </c>
      <c r="AI31" s="9" t="s">
        <v>23</v>
      </c>
      <c r="AJ31" s="10">
        <f t="shared" si="12"/>
        <v>0</v>
      </c>
      <c r="AK31" s="10">
        <f t="shared" si="13"/>
        <v>0</v>
      </c>
      <c r="AL31" s="11" t="str">
        <f t="shared" si="14"/>
        <v>GİREMEZ(AKTS)</v>
      </c>
      <c r="AM31" s="10">
        <f t="shared" si="15"/>
        <v>2.5</v>
      </c>
      <c r="AP31" s="12" t="s">
        <v>24</v>
      </c>
    </row>
    <row r="32" spans="1:42" ht="15.75">
      <c r="A32" s="17"/>
      <c r="B32" s="21"/>
      <c r="C32" s="21"/>
      <c r="D32" s="18"/>
      <c r="E32" s="18"/>
      <c r="F32" s="18"/>
      <c r="G32" s="21"/>
      <c r="H32" s="21"/>
      <c r="I32" s="21"/>
      <c r="J32" s="22"/>
      <c r="K32" s="6"/>
      <c r="L32" s="6" t="s">
        <v>16</v>
      </c>
      <c r="M32" s="7">
        <f t="shared" si="3"/>
        <v>0</v>
      </c>
      <c r="N32" s="8">
        <f t="shared" si="4"/>
        <v>15</v>
      </c>
      <c r="O32" s="8">
        <f t="shared" si="5"/>
        <v>0</v>
      </c>
      <c r="P32" s="9">
        <v>3.5</v>
      </c>
      <c r="Q32" s="9" t="s">
        <v>17</v>
      </c>
      <c r="R32" s="10">
        <f t="shared" si="6"/>
        <v>0</v>
      </c>
      <c r="S32" s="9">
        <v>3</v>
      </c>
      <c r="T32" s="9" t="s">
        <v>18</v>
      </c>
      <c r="U32" s="10">
        <f t="shared" si="7"/>
        <v>0</v>
      </c>
      <c r="V32" s="9">
        <v>2.5</v>
      </c>
      <c r="W32" s="9" t="s">
        <v>19</v>
      </c>
      <c r="X32" s="10">
        <f t="shared" si="8"/>
        <v>0</v>
      </c>
      <c r="Y32" s="9">
        <v>2</v>
      </c>
      <c r="Z32" s="9" t="s">
        <v>20</v>
      </c>
      <c r="AA32" s="10">
        <f t="shared" si="9"/>
        <v>0</v>
      </c>
      <c r="AB32" s="9">
        <v>1.5</v>
      </c>
      <c r="AC32" s="9" t="s">
        <v>21</v>
      </c>
      <c r="AD32" s="10">
        <f t="shared" si="10"/>
        <v>0</v>
      </c>
      <c r="AE32" s="9">
        <v>1</v>
      </c>
      <c r="AF32" s="9" t="s">
        <v>22</v>
      </c>
      <c r="AG32" s="10">
        <f t="shared" si="11"/>
        <v>0</v>
      </c>
      <c r="AH32" s="9">
        <v>0</v>
      </c>
      <c r="AI32" s="9" t="s">
        <v>23</v>
      </c>
      <c r="AJ32" s="10">
        <f t="shared" si="12"/>
        <v>0</v>
      </c>
      <c r="AK32" s="10">
        <f t="shared" si="13"/>
        <v>0</v>
      </c>
      <c r="AL32" s="11" t="str">
        <f t="shared" si="14"/>
        <v>GİREMEZ(AKTS)</v>
      </c>
      <c r="AM32" s="10">
        <f t="shared" si="15"/>
        <v>2.5</v>
      </c>
      <c r="AP32" s="12" t="s">
        <v>24</v>
      </c>
    </row>
    <row r="33" spans="1:42" ht="15.75">
      <c r="A33" s="17"/>
      <c r="B33" s="21"/>
      <c r="C33" s="21"/>
      <c r="D33" s="18"/>
      <c r="E33" s="18"/>
      <c r="F33" s="18"/>
      <c r="G33" s="21"/>
      <c r="H33" s="21"/>
      <c r="I33" s="21"/>
      <c r="J33" s="22"/>
      <c r="K33" s="6"/>
      <c r="L33" s="6" t="s">
        <v>16</v>
      </c>
      <c r="M33" s="7">
        <f t="shared" si="3"/>
        <v>0</v>
      </c>
      <c r="N33" s="8">
        <f t="shared" si="4"/>
        <v>15</v>
      </c>
      <c r="O33" s="8">
        <f t="shared" si="5"/>
        <v>0</v>
      </c>
      <c r="P33" s="9">
        <v>3.5</v>
      </c>
      <c r="Q33" s="9" t="s">
        <v>17</v>
      </c>
      <c r="R33" s="10">
        <f t="shared" si="6"/>
        <v>0</v>
      </c>
      <c r="S33" s="9">
        <v>3</v>
      </c>
      <c r="T33" s="9" t="s">
        <v>18</v>
      </c>
      <c r="U33" s="10">
        <f t="shared" si="7"/>
        <v>0</v>
      </c>
      <c r="V33" s="9">
        <v>2.5</v>
      </c>
      <c r="W33" s="9" t="s">
        <v>19</v>
      </c>
      <c r="X33" s="10">
        <f t="shared" si="8"/>
        <v>0</v>
      </c>
      <c r="Y33" s="9">
        <v>2</v>
      </c>
      <c r="Z33" s="9" t="s">
        <v>20</v>
      </c>
      <c r="AA33" s="10">
        <f t="shared" si="9"/>
        <v>0</v>
      </c>
      <c r="AB33" s="9">
        <v>1.5</v>
      </c>
      <c r="AC33" s="9" t="s">
        <v>21</v>
      </c>
      <c r="AD33" s="10">
        <f t="shared" si="10"/>
        <v>0</v>
      </c>
      <c r="AE33" s="9">
        <v>1</v>
      </c>
      <c r="AF33" s="9" t="s">
        <v>22</v>
      </c>
      <c r="AG33" s="10">
        <f t="shared" si="11"/>
        <v>0</v>
      </c>
      <c r="AH33" s="9">
        <v>0</v>
      </c>
      <c r="AI33" s="9" t="s">
        <v>23</v>
      </c>
      <c r="AJ33" s="10">
        <f t="shared" si="12"/>
        <v>0</v>
      </c>
      <c r="AK33" s="10">
        <f t="shared" si="13"/>
        <v>0</v>
      </c>
      <c r="AL33" s="11" t="str">
        <f t="shared" si="14"/>
        <v>GİREMEZ(AKTS)</v>
      </c>
      <c r="AM33" s="10">
        <f t="shared" si="15"/>
        <v>2.5</v>
      </c>
      <c r="AP33" s="12" t="s">
        <v>24</v>
      </c>
    </row>
    <row r="34" spans="1:42" ht="15.75">
      <c r="A34" s="17"/>
      <c r="B34" s="21"/>
      <c r="C34" s="21"/>
      <c r="D34" s="18"/>
      <c r="E34" s="18"/>
      <c r="F34" s="18"/>
      <c r="G34" s="21"/>
      <c r="H34" s="21"/>
      <c r="I34" s="21"/>
      <c r="J34" s="22"/>
      <c r="K34" s="6"/>
      <c r="L34" s="6" t="s">
        <v>16</v>
      </c>
      <c r="M34" s="7">
        <f t="shared" si="3"/>
        <v>0</v>
      </c>
      <c r="N34" s="8">
        <f t="shared" si="4"/>
        <v>15</v>
      </c>
      <c r="O34" s="8">
        <f t="shared" si="5"/>
        <v>0</v>
      </c>
      <c r="P34" s="9">
        <v>3.5</v>
      </c>
      <c r="Q34" s="9" t="s">
        <v>17</v>
      </c>
      <c r="R34" s="10">
        <f t="shared" si="6"/>
        <v>0</v>
      </c>
      <c r="S34" s="9">
        <v>3</v>
      </c>
      <c r="T34" s="9" t="s">
        <v>18</v>
      </c>
      <c r="U34" s="10">
        <f t="shared" si="7"/>
        <v>0</v>
      </c>
      <c r="V34" s="9">
        <v>2.5</v>
      </c>
      <c r="W34" s="9" t="s">
        <v>19</v>
      </c>
      <c r="X34" s="10">
        <f t="shared" si="8"/>
        <v>0</v>
      </c>
      <c r="Y34" s="9">
        <v>2</v>
      </c>
      <c r="Z34" s="9" t="s">
        <v>20</v>
      </c>
      <c r="AA34" s="10">
        <f t="shared" si="9"/>
        <v>0</v>
      </c>
      <c r="AB34" s="9">
        <v>1.5</v>
      </c>
      <c r="AC34" s="9" t="s">
        <v>21</v>
      </c>
      <c r="AD34" s="10">
        <f t="shared" si="10"/>
        <v>0</v>
      </c>
      <c r="AE34" s="9">
        <v>1</v>
      </c>
      <c r="AF34" s="9" t="s">
        <v>22</v>
      </c>
      <c r="AG34" s="10">
        <f t="shared" si="11"/>
        <v>0</v>
      </c>
      <c r="AH34" s="9">
        <v>0</v>
      </c>
      <c r="AI34" s="9" t="s">
        <v>23</v>
      </c>
      <c r="AJ34" s="10">
        <f t="shared" si="12"/>
        <v>0</v>
      </c>
      <c r="AK34" s="10">
        <f t="shared" si="13"/>
        <v>0</v>
      </c>
      <c r="AL34" s="11" t="str">
        <f t="shared" si="14"/>
        <v>GİREMEZ(AKTS)</v>
      </c>
      <c r="AM34" s="10">
        <f t="shared" si="15"/>
        <v>2.5</v>
      </c>
      <c r="AP34" s="12" t="s">
        <v>24</v>
      </c>
    </row>
    <row r="35" spans="1:42" ht="15.75">
      <c r="A35" s="65"/>
      <c r="B35" s="65"/>
      <c r="C35" s="21"/>
      <c r="D35" s="60" t="s">
        <v>26</v>
      </c>
      <c r="E35" s="60"/>
      <c r="F35" s="60"/>
      <c r="G35" s="21"/>
      <c r="H35" s="66"/>
      <c r="I35" s="66"/>
      <c r="J35" s="67"/>
      <c r="K35" s="6"/>
      <c r="L35" s="6" t="s">
        <v>16</v>
      </c>
      <c r="M35" s="7">
        <f t="shared" si="3"/>
        <v>0</v>
      </c>
      <c r="N35" s="8">
        <f t="shared" si="4"/>
        <v>15</v>
      </c>
      <c r="O35" s="8">
        <f t="shared" si="5"/>
        <v>0</v>
      </c>
      <c r="P35" s="9">
        <v>3.5</v>
      </c>
      <c r="Q35" s="9" t="s">
        <v>17</v>
      </c>
      <c r="R35" s="10">
        <f t="shared" si="6"/>
        <v>0</v>
      </c>
      <c r="S35" s="9">
        <v>3</v>
      </c>
      <c r="T35" s="9" t="s">
        <v>18</v>
      </c>
      <c r="U35" s="10">
        <f t="shared" si="7"/>
        <v>0</v>
      </c>
      <c r="V35" s="9">
        <v>2.5</v>
      </c>
      <c r="W35" s="9" t="s">
        <v>19</v>
      </c>
      <c r="X35" s="10">
        <f t="shared" si="8"/>
        <v>0</v>
      </c>
      <c r="Y35" s="9">
        <v>2</v>
      </c>
      <c r="Z35" s="9" t="s">
        <v>20</v>
      </c>
      <c r="AA35" s="10">
        <f t="shared" si="9"/>
        <v>0</v>
      </c>
      <c r="AB35" s="9">
        <v>1.5</v>
      </c>
      <c r="AC35" s="9" t="s">
        <v>21</v>
      </c>
      <c r="AD35" s="10">
        <f t="shared" si="10"/>
        <v>0</v>
      </c>
      <c r="AE35" s="9">
        <v>1</v>
      </c>
      <c r="AF35" s="9" t="s">
        <v>22</v>
      </c>
      <c r="AG35" s="10">
        <f t="shared" si="11"/>
        <v>0</v>
      </c>
      <c r="AH35" s="9">
        <v>0</v>
      </c>
      <c r="AI35" s="9" t="s">
        <v>23</v>
      </c>
      <c r="AJ35" s="10">
        <f t="shared" si="12"/>
        <v>0</v>
      </c>
      <c r="AK35" s="10">
        <f t="shared" si="13"/>
        <v>0</v>
      </c>
      <c r="AL35" s="11" t="str">
        <f t="shared" si="14"/>
        <v>GİREMEZ(AKTS)</v>
      </c>
      <c r="AM35" s="10">
        <f t="shared" si="15"/>
        <v>2.5</v>
      </c>
      <c r="AP35" s="12" t="s">
        <v>24</v>
      </c>
    </row>
    <row r="36" spans="1:42" ht="15.75">
      <c r="A36" s="65"/>
      <c r="B36" s="65"/>
      <c r="C36" s="21"/>
      <c r="D36" s="63" t="s">
        <v>61</v>
      </c>
      <c r="E36" s="63"/>
      <c r="F36" s="63"/>
      <c r="G36" s="21"/>
      <c r="H36" s="65"/>
      <c r="I36" s="65"/>
      <c r="J36" s="68"/>
      <c r="K36" s="6"/>
      <c r="L36" s="6" t="s">
        <v>16</v>
      </c>
      <c r="M36" s="7">
        <f t="shared" si="3"/>
        <v>0</v>
      </c>
      <c r="N36" s="8">
        <f t="shared" si="4"/>
        <v>15</v>
      </c>
      <c r="O36" s="8">
        <f t="shared" si="5"/>
        <v>0</v>
      </c>
      <c r="P36" s="9">
        <v>3.5</v>
      </c>
      <c r="Q36" s="9" t="s">
        <v>17</v>
      </c>
      <c r="R36" s="10">
        <f t="shared" si="6"/>
        <v>0</v>
      </c>
      <c r="S36" s="9">
        <v>3</v>
      </c>
      <c r="T36" s="9" t="s">
        <v>18</v>
      </c>
      <c r="U36" s="10">
        <f t="shared" si="7"/>
        <v>0</v>
      </c>
      <c r="V36" s="9">
        <v>2.5</v>
      </c>
      <c r="W36" s="9" t="s">
        <v>19</v>
      </c>
      <c r="X36" s="10">
        <f t="shared" si="8"/>
        <v>0</v>
      </c>
      <c r="Y36" s="9">
        <v>2</v>
      </c>
      <c r="Z36" s="9" t="s">
        <v>20</v>
      </c>
      <c r="AA36" s="10">
        <f t="shared" si="9"/>
        <v>0</v>
      </c>
      <c r="AB36" s="9">
        <v>1.5</v>
      </c>
      <c r="AC36" s="9" t="s">
        <v>21</v>
      </c>
      <c r="AD36" s="10">
        <f t="shared" si="10"/>
        <v>0</v>
      </c>
      <c r="AE36" s="9">
        <v>1</v>
      </c>
      <c r="AF36" s="9" t="s">
        <v>22</v>
      </c>
      <c r="AG36" s="10">
        <f t="shared" si="11"/>
        <v>0</v>
      </c>
      <c r="AH36" s="9">
        <v>0</v>
      </c>
      <c r="AI36" s="9" t="s">
        <v>23</v>
      </c>
      <c r="AJ36" s="10">
        <f t="shared" si="12"/>
        <v>0</v>
      </c>
      <c r="AK36" s="10">
        <f t="shared" si="13"/>
        <v>0</v>
      </c>
      <c r="AL36" s="11" t="str">
        <f t="shared" si="14"/>
        <v>GİREMEZ(AKTS)</v>
      </c>
      <c r="AM36" s="10">
        <f t="shared" si="15"/>
        <v>2.5</v>
      </c>
      <c r="AP36" s="12" t="s">
        <v>24</v>
      </c>
    </row>
    <row r="37" spans="1:42" ht="15.75">
      <c r="A37" s="19"/>
      <c r="B37" s="19"/>
      <c r="C37" s="16"/>
      <c r="D37" s="19"/>
      <c r="E37" s="19"/>
      <c r="F37" s="19"/>
      <c r="G37" s="16"/>
      <c r="H37" s="19"/>
      <c r="I37" s="19"/>
      <c r="J37" s="20"/>
      <c r="K37" s="6"/>
      <c r="L37" s="6" t="s">
        <v>16</v>
      </c>
      <c r="M37" s="7">
        <f t="shared" si="3"/>
        <v>0</v>
      </c>
      <c r="N37" s="8">
        <f t="shared" si="4"/>
        <v>15</v>
      </c>
      <c r="O37" s="8">
        <f t="shared" si="5"/>
        <v>0</v>
      </c>
      <c r="P37" s="9">
        <v>3.5</v>
      </c>
      <c r="Q37" s="9" t="s">
        <v>17</v>
      </c>
      <c r="R37" s="10">
        <f t="shared" si="6"/>
        <v>0</v>
      </c>
      <c r="S37" s="9">
        <v>3</v>
      </c>
      <c r="T37" s="9" t="s">
        <v>18</v>
      </c>
      <c r="U37" s="10">
        <f t="shared" si="7"/>
        <v>0</v>
      </c>
      <c r="V37" s="9">
        <v>2.5</v>
      </c>
      <c r="W37" s="9" t="s">
        <v>19</v>
      </c>
      <c r="X37" s="10">
        <f t="shared" si="8"/>
        <v>0</v>
      </c>
      <c r="Y37" s="9">
        <v>2</v>
      </c>
      <c r="Z37" s="9" t="s">
        <v>20</v>
      </c>
      <c r="AA37" s="10">
        <f t="shared" si="9"/>
        <v>0</v>
      </c>
      <c r="AB37" s="9">
        <v>1.5</v>
      </c>
      <c r="AC37" s="9" t="s">
        <v>21</v>
      </c>
      <c r="AD37" s="10">
        <f t="shared" si="10"/>
        <v>0</v>
      </c>
      <c r="AE37" s="9">
        <v>1</v>
      </c>
      <c r="AF37" s="9" t="s">
        <v>22</v>
      </c>
      <c r="AG37" s="10">
        <f t="shared" si="11"/>
        <v>0</v>
      </c>
      <c r="AH37" s="9">
        <v>0</v>
      </c>
      <c r="AI37" s="9" t="s">
        <v>23</v>
      </c>
      <c r="AJ37" s="10">
        <f t="shared" si="12"/>
        <v>0</v>
      </c>
      <c r="AK37" s="10">
        <f t="shared" si="13"/>
        <v>0</v>
      </c>
      <c r="AL37" s="11" t="str">
        <f t="shared" si="14"/>
        <v>GİREMEZ(AKTS)</v>
      </c>
      <c r="AM37" s="10">
        <f t="shared" si="15"/>
        <v>2.5</v>
      </c>
      <c r="AP37" s="12" t="s">
        <v>24</v>
      </c>
    </row>
    <row r="38" spans="1:42" ht="15.75">
      <c r="A38" s="19"/>
      <c r="B38" s="19"/>
      <c r="C38" s="16"/>
      <c r="D38" s="19"/>
      <c r="E38" s="19"/>
      <c r="F38" s="19"/>
      <c r="G38" s="16"/>
      <c r="H38" s="19"/>
      <c r="I38" s="19"/>
      <c r="J38" s="20"/>
      <c r="K38" s="6"/>
      <c r="L38" s="6" t="s">
        <v>16</v>
      </c>
      <c r="M38" s="7">
        <f t="shared" si="3"/>
        <v>0</v>
      </c>
      <c r="N38" s="8">
        <f t="shared" si="4"/>
        <v>15</v>
      </c>
      <c r="O38" s="8">
        <f t="shared" si="5"/>
        <v>0</v>
      </c>
      <c r="P38" s="9">
        <v>3.5</v>
      </c>
      <c r="Q38" s="9" t="s">
        <v>17</v>
      </c>
      <c r="R38" s="10">
        <f t="shared" si="6"/>
        <v>0</v>
      </c>
      <c r="S38" s="9">
        <v>3</v>
      </c>
      <c r="T38" s="9" t="s">
        <v>18</v>
      </c>
      <c r="U38" s="10">
        <f t="shared" si="7"/>
        <v>0</v>
      </c>
      <c r="V38" s="9">
        <v>2.5</v>
      </c>
      <c r="W38" s="9" t="s">
        <v>19</v>
      </c>
      <c r="X38" s="10">
        <f t="shared" si="8"/>
        <v>0</v>
      </c>
      <c r="Y38" s="9">
        <v>2</v>
      </c>
      <c r="Z38" s="9" t="s">
        <v>20</v>
      </c>
      <c r="AA38" s="10">
        <f t="shared" si="9"/>
        <v>0</v>
      </c>
      <c r="AB38" s="9">
        <v>1.5</v>
      </c>
      <c r="AC38" s="9" t="s">
        <v>21</v>
      </c>
      <c r="AD38" s="10">
        <f t="shared" si="10"/>
        <v>0</v>
      </c>
      <c r="AE38" s="9">
        <v>1</v>
      </c>
      <c r="AF38" s="9" t="s">
        <v>22</v>
      </c>
      <c r="AG38" s="10">
        <f t="shared" si="11"/>
        <v>0</v>
      </c>
      <c r="AH38" s="9">
        <v>0</v>
      </c>
      <c r="AI38" s="9" t="s">
        <v>23</v>
      </c>
      <c r="AJ38" s="10">
        <f t="shared" si="12"/>
        <v>0</v>
      </c>
      <c r="AK38" s="10">
        <f t="shared" si="13"/>
        <v>0</v>
      </c>
      <c r="AL38" s="11" t="str">
        <f t="shared" si="14"/>
        <v>GİREMEZ(AKTS)</v>
      </c>
      <c r="AM38" s="10">
        <f t="shared" si="15"/>
        <v>2.5</v>
      </c>
      <c r="AP38" s="12" t="s">
        <v>24</v>
      </c>
    </row>
    <row r="39" spans="1:42" ht="15.75">
      <c r="A39" s="19"/>
      <c r="B39" s="19"/>
      <c r="C39" s="16"/>
      <c r="D39" s="19"/>
      <c r="E39" s="19"/>
      <c r="F39" s="19"/>
      <c r="G39" s="16"/>
      <c r="H39" s="19"/>
      <c r="I39" s="19"/>
      <c r="J39" s="20"/>
      <c r="K39" s="6"/>
      <c r="L39" s="6" t="s">
        <v>16</v>
      </c>
      <c r="M39" s="7">
        <f t="shared" si="3"/>
        <v>0</v>
      </c>
      <c r="N39" s="8">
        <f t="shared" si="4"/>
        <v>15</v>
      </c>
      <c r="O39" s="8">
        <f t="shared" si="5"/>
        <v>0</v>
      </c>
      <c r="P39" s="9">
        <v>3.5</v>
      </c>
      <c r="Q39" s="9" t="s">
        <v>17</v>
      </c>
      <c r="R39" s="10">
        <f t="shared" si="6"/>
        <v>0</v>
      </c>
      <c r="S39" s="9">
        <v>3</v>
      </c>
      <c r="T39" s="9" t="s">
        <v>18</v>
      </c>
      <c r="U39" s="10">
        <f t="shared" si="7"/>
        <v>0</v>
      </c>
      <c r="V39" s="9">
        <v>2.5</v>
      </c>
      <c r="W39" s="9" t="s">
        <v>19</v>
      </c>
      <c r="X39" s="10">
        <f t="shared" si="8"/>
        <v>0</v>
      </c>
      <c r="Y39" s="9">
        <v>2</v>
      </c>
      <c r="Z39" s="9" t="s">
        <v>20</v>
      </c>
      <c r="AA39" s="10">
        <f t="shared" si="9"/>
        <v>0</v>
      </c>
      <c r="AB39" s="9">
        <v>1.5</v>
      </c>
      <c r="AC39" s="9" t="s">
        <v>21</v>
      </c>
      <c r="AD39" s="10">
        <f t="shared" si="10"/>
        <v>0</v>
      </c>
      <c r="AE39" s="9">
        <v>1</v>
      </c>
      <c r="AF39" s="9" t="s">
        <v>22</v>
      </c>
      <c r="AG39" s="10">
        <f t="shared" si="11"/>
        <v>0</v>
      </c>
      <c r="AH39" s="9">
        <v>0</v>
      </c>
      <c r="AI39" s="9" t="s">
        <v>23</v>
      </c>
      <c r="AJ39" s="10">
        <f t="shared" si="12"/>
        <v>0</v>
      </c>
      <c r="AK39" s="10">
        <f t="shared" si="13"/>
        <v>0</v>
      </c>
      <c r="AL39" s="11" t="str">
        <f t="shared" si="14"/>
        <v>GİREMEZ(AKTS)</v>
      </c>
      <c r="AM39" s="10">
        <f t="shared" si="15"/>
        <v>2.5</v>
      </c>
      <c r="AP39" s="12" t="s">
        <v>24</v>
      </c>
    </row>
    <row r="40" spans="1:42" ht="24" customHeight="1">
      <c r="A40" s="54" t="s">
        <v>27</v>
      </c>
      <c r="B40" s="55"/>
      <c r="C40" s="55"/>
      <c r="D40" s="55"/>
      <c r="E40" s="55"/>
      <c r="F40" s="55"/>
      <c r="G40" s="55"/>
      <c r="H40" s="55"/>
      <c r="I40" s="55"/>
      <c r="J40" s="56"/>
      <c r="K40" s="6"/>
      <c r="L40" s="6" t="s">
        <v>16</v>
      </c>
      <c r="M40" s="7">
        <f t="shared" si="3"/>
        <v>0</v>
      </c>
      <c r="N40" s="8">
        <f t="shared" si="4"/>
        <v>15</v>
      </c>
      <c r="O40" s="8">
        <f t="shared" si="5"/>
        <v>0</v>
      </c>
      <c r="P40" s="9">
        <v>3.5</v>
      </c>
      <c r="Q40" s="9" t="s">
        <v>17</v>
      </c>
      <c r="R40" s="10">
        <f t="shared" si="6"/>
        <v>0</v>
      </c>
      <c r="S40" s="9">
        <v>3</v>
      </c>
      <c r="T40" s="9" t="s">
        <v>18</v>
      </c>
      <c r="U40" s="10">
        <f t="shared" si="7"/>
        <v>0</v>
      </c>
      <c r="V40" s="9">
        <v>2.5</v>
      </c>
      <c r="W40" s="9" t="s">
        <v>19</v>
      </c>
      <c r="X40" s="10">
        <f t="shared" si="8"/>
        <v>0</v>
      </c>
      <c r="Y40" s="9">
        <v>2</v>
      </c>
      <c r="Z40" s="9" t="s">
        <v>20</v>
      </c>
      <c r="AA40" s="10">
        <f t="shared" si="9"/>
        <v>0</v>
      </c>
      <c r="AB40" s="9">
        <v>1.5</v>
      </c>
      <c r="AC40" s="9" t="s">
        <v>21</v>
      </c>
      <c r="AD40" s="10">
        <f t="shared" si="10"/>
        <v>0</v>
      </c>
      <c r="AE40" s="9">
        <v>1</v>
      </c>
      <c r="AF40" s="9" t="s">
        <v>22</v>
      </c>
      <c r="AG40" s="10">
        <f t="shared" si="11"/>
        <v>0</v>
      </c>
      <c r="AH40" s="9">
        <v>0</v>
      </c>
      <c r="AI40" s="9" t="s">
        <v>23</v>
      </c>
      <c r="AJ40" s="10">
        <f t="shared" si="12"/>
        <v>0</v>
      </c>
      <c r="AK40" s="10">
        <f t="shared" si="13"/>
        <v>0</v>
      </c>
      <c r="AL40" s="11" t="str">
        <f t="shared" si="14"/>
        <v>GİREMEZ(AKTS)</v>
      </c>
      <c r="AM40" s="10">
        <f t="shared" si="15"/>
        <v>2.5</v>
      </c>
      <c r="AP40" s="12" t="s">
        <v>24</v>
      </c>
    </row>
    <row r="41" spans="1:10" ht="84" customHeight="1" thickBot="1">
      <c r="A41" s="51" t="s">
        <v>28</v>
      </c>
      <c r="B41" s="52"/>
      <c r="C41" s="52"/>
      <c r="D41" s="52"/>
      <c r="E41" s="52"/>
      <c r="F41" s="52"/>
      <c r="G41" s="52"/>
      <c r="H41" s="52"/>
      <c r="I41" s="52"/>
      <c r="J41" s="53"/>
    </row>
  </sheetData>
  <sheetProtection/>
  <mergeCells count="43">
    <mergeCell ref="A36:B36"/>
    <mergeCell ref="D36:F36"/>
    <mergeCell ref="H36:J36"/>
    <mergeCell ref="A31:B31"/>
    <mergeCell ref="D31:F31"/>
    <mergeCell ref="H31:J31"/>
    <mergeCell ref="A35:B35"/>
    <mergeCell ref="D35:F35"/>
    <mergeCell ref="H35:J35"/>
    <mergeCell ref="A41:J41"/>
    <mergeCell ref="A40:J40"/>
    <mergeCell ref="F25:G25"/>
    <mergeCell ref="F26:G26"/>
    <mergeCell ref="F27:G27"/>
    <mergeCell ref="F28:G28"/>
    <mergeCell ref="F29:G29"/>
    <mergeCell ref="A30:B30"/>
    <mergeCell ref="D30:F30"/>
    <mergeCell ref="H30:J30"/>
    <mergeCell ref="A7:J7"/>
    <mergeCell ref="F24:G24"/>
    <mergeCell ref="F13:G13"/>
    <mergeCell ref="F14:G14"/>
    <mergeCell ref="F15:G15"/>
    <mergeCell ref="F16:G16"/>
    <mergeCell ref="F17:G17"/>
    <mergeCell ref="F18:G18"/>
    <mergeCell ref="F19:G19"/>
    <mergeCell ref="F20:G20"/>
    <mergeCell ref="A1:J1"/>
    <mergeCell ref="A2:J2"/>
    <mergeCell ref="A3:J3"/>
    <mergeCell ref="A4:J4"/>
    <mergeCell ref="A5:J5"/>
    <mergeCell ref="A6:J6"/>
    <mergeCell ref="A8:J8"/>
    <mergeCell ref="F9:G9"/>
    <mergeCell ref="F10:G10"/>
    <mergeCell ref="F11:G11"/>
    <mergeCell ref="F22:G22"/>
    <mergeCell ref="F23:G23"/>
    <mergeCell ref="F12:G12"/>
    <mergeCell ref="F21:G2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2015-01-27T09:28:24Z</dcterms:modified>
  <cp:category/>
  <cp:version/>
  <cp:contentType/>
  <cp:contentStatus/>
</cp:coreProperties>
</file>